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عملاء" sheetId="2" state="visible" r:id="rId2"/>
    <sheet name="أوامر الشغل" sheetId="3" state="visible" r:id="rId3"/>
    <sheet name="القطع" sheetId="4" state="visible" r:id="rId4"/>
    <sheet name="الدفعات" sheetId="5" state="visible" r:id="rId5"/>
    <sheet name="المديونيات" sheetId="6" state="visible" r:id="rId6"/>
    <sheet name="الملخص" sheetId="7" state="visible" r:id="rId7"/>
    <sheet name="لماذا ما زلت على إكسل؟" sheetId="8" state="visible" r:id="rId8"/>
  </sheets>
  <definedNames>
    <definedName name="_xlnm._FilterDatabase" localSheetId="1" hidden="1">'العملاء'!$A$5:$I$205</definedName>
    <definedName name="_xlnm._FilterDatabase" localSheetId="2" hidden="1">'أوامر الشغل'!$A$5:$N$1005</definedName>
    <definedName name="_xlnm._FilterDatabase" localSheetId="3" hidden="1">'القطع'!$A$5:$I$2005</definedName>
    <definedName name="_xlnm._FilterDatabase" localSheetId="4" hidden="1">'الدفعات'!$A$5:$F$2005</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FFFFFF"/>
      <sz val="11"/>
    </font>
    <font>
      <name val="Arial"/>
      <b val="1"/>
      <color rgb="000F172A"/>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7">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6" borderId="1" applyAlignment="1" pivotButton="0" quotePrefix="0" xfId="0">
      <alignment horizontal="center" vertical="center" wrapText="1" readingOrder="2"/>
    </xf>
    <xf numFmtId="49" fontId="4" fillId="0"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4" fontId="4" fillId="0" borderId="1" applyAlignment="1" pivotButton="0" quotePrefix="0" xfId="0">
      <alignment horizontal="right" vertical="center" wrapText="1" readingOrder="2"/>
    </xf>
    <xf numFmtId="3" fontId="4" fillId="0" borderId="1" applyAlignment="1" pivotButton="0" quotePrefix="0" xfId="0">
      <alignment horizontal="right" vertical="center" wrapText="1" readingOrder="2"/>
    </xf>
    <xf numFmtId="0" fontId="10" fillId="5" borderId="1" applyAlignment="1" pivotButton="0" quotePrefix="0" xfId="0">
      <alignment horizontal="right" vertical="center" wrapText="1" readingOrder="2"/>
    </xf>
    <xf numFmtId="3" fontId="10"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4" fontId="10" fillId="2"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4">
    <dxf>
      <font>
        <color rgb="00991B1B"/>
      </font>
      <fill>
        <patternFill patternType="solid">
          <fgColor rgb="00FEE2E2"/>
        </patternFill>
      </fill>
    </dxf>
    <dxf>
      <fill>
        <patternFill patternType="solid">
          <fgColor rgb="00DCFCE7"/>
        </patternFill>
      </fill>
    </dxf>
    <dxf>
      <fill>
        <patternFill patternType="solid">
          <fgColor rgb="00FEF3C7"/>
        </patternFill>
      </fill>
    </dxf>
    <dxf>
      <fill>
        <patternFill patternType="solid">
          <fgColor rgb="00E2E8F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car-workshop-jobs?utm_source=excel&amp;utm_medium=template&amp;utm_campaign=car-workshop-jobs"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car-workshop-jobs"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car-workshop-jobs"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car-workshop-jobs"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car-workshop-jobs"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car-workshop-jobs"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car-workshop-jobs"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car-workshop-jobs" TargetMode="External" Id="rId1" /><Relationship Type="http://schemas.openxmlformats.org/officeDocument/2006/relationships/hyperlink" Target="https://softwiro.com/ar/contact?utm_source=excel&amp;utm_medium=template&amp;utm_campaign=car-workshop-jobs"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أوامر شغل ورشة السيارات</t>
        </is>
      </c>
    </row>
    <row r="3" ht="36" customHeight="1">
      <c r="B3" s="2" t="inlineStr">
        <is>
          <t>يسجّل أمر شغل لكل عربية: أجرة الصنعة والقطع المستخدمة بسعر الشراء والبيع وحالة العربية، ثم يحسب إجمالي كل أمر وما دُفع وما تبقى، ومديونية كل عميل وربح القطع، وقائمة بمن عليه متبقي.</t>
        </is>
      </c>
    </row>
    <row r="5">
      <c r="B5" s="3" t="inlineStr">
        <is>
          <t>طريقة الاستخدام</t>
        </is>
      </c>
    </row>
    <row r="6" ht="30" customHeight="1">
      <c r="B6" s="4" t="inlineStr">
        <is>
          <t>1. في شيت «العملاء» اكتب لكل عميل كودًا واسمه وجواله.</t>
        </is>
      </c>
    </row>
    <row r="7" ht="30" customHeight="1">
      <c r="B7" s="4" t="inlineStr">
        <is>
          <t>2. في شيت «أوامر الشغل» افتح سطرًا لكل عربية تدخل الورشة: رقم الأمر والتاريخ وكود العميل ورقم اللوحة والموديل، ثم الحالة وأجرة الصنعة وأي خصم.</t>
        </is>
      </c>
    </row>
    <row r="8" ht="30" customHeight="1">
      <c r="B8" s="4" t="inlineStr">
        <is>
          <t>3. في شيت «القطع» سجّل كل قطعة غيار على الأمر: رقم الأمر واسم القطعة والكمية وسعر شرائها وسعر بيعها للعميل.</t>
        </is>
      </c>
    </row>
    <row r="9" ht="30" customHeight="1">
      <c r="B9" s="4" t="inlineStr">
        <is>
          <t>4. في شيت «الدفعات» سجّل كل مبلغ يدفعه العميل مع رقم الأمر وطريقة الدفع.</t>
        </is>
      </c>
    </row>
    <row r="10" ht="30" customHeight="1">
      <c r="B10" s="4" t="inlineStr">
        <is>
          <t>5. غيّر عمود «الحالة» في أمر الشغل كلما تقدمت العربية: قيد الفحص، تحت التنفيذ، بانتظار قطعة، جاهزة، سُلّمت.</t>
        </is>
      </c>
    </row>
    <row r="11" ht="30" customHeight="1">
      <c r="B11" s="4" t="inlineStr">
        <is>
          <t>6. يحسب الشيت إجمالي كل أمر والمتبقي عليه ومديونية العميل. افتح «المديونيات» لترى من عليه متبقي مرتبًا من الأكبر، و«الملخص» لعدد الأوامر والإيراد وربح القطع.</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إجمالي الأمر = أجرة الصنعة + مبيعات القطع − الخصم. الأمر بحالة «ملغي» يُحسب بصفر ولا تدخل قطعه في الإيراد.</t>
        </is>
      </c>
    </row>
    <row r="20" ht="30" customHeight="1">
      <c r="B20" s="4" t="inlineStr">
        <is>
          <t>• المتبقي على الأمر = إجمالي الأمر − مجموع دفعاته. السالب يعني أن العميل دفع أكثر من الأمر.</t>
        </is>
      </c>
    </row>
    <row r="21" ht="30" customHeight="1">
      <c r="B21" s="4" t="inlineStr">
        <is>
          <t>• مديونية العميل = مجموع إجمالي أوامره − مجموع ما دفعه عليها، فالدفعة الزائدة على أمر تُخصم من متبقي أمر آخر للعميل نفسه.</t>
        </is>
      </c>
    </row>
    <row r="22" ht="30" customHeight="1">
      <c r="B22" s="4" t="inlineStr">
        <is>
          <t>• ربح القطع = سعر البيع − سعر الشراء لكل قطعة مضروبًا في الكمية. أجرة الصنعة تُحسب إيرادًا كاملًا دون تكلفة عمالة، فليس الربح هنا ربح الورشة الكلي.</t>
        </is>
      </c>
    </row>
    <row r="23" ht="30" customHeight="1">
      <c r="B23" s="4" t="inlineStr">
        <is>
          <t>• اكتب رقم الأمر وكود العميل بالشكل نفسه في كل الشيتات. إن كتبت كودًا غير مسجل يظهر «كود غير موجود» أو «أمر غير موجود» بالأحمر.</t>
        </is>
      </c>
    </row>
    <row r="24" ht="30" customHeight="1">
      <c r="B24" s="4" t="inlineStr">
        <is>
          <t>• يتسع الشيت لـ 200 عميل و1000 أمر شغل و2000 قطعة و2000 دفعة، وتعرض قائمة «المديونيات» أول 50 عميلًا.</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I2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16" customWidth="1" min="3" max="3"/>
    <col width="12" customWidth="1" min="4" max="4"/>
    <col width="16" customWidth="1" min="5" max="5"/>
    <col width="16" customWidth="1" min="6" max="6"/>
    <col width="16" customWidth="1" min="7" max="7"/>
    <col width="14" customWidth="1" min="8" max="8"/>
    <col width="11" customWidth="1" min="9" max="9"/>
  </cols>
  <sheetData>
    <row r="1" ht="26" customHeight="1">
      <c r="A1" s="10" t="inlineStr">
        <is>
          <t>شيت أوامر شغل ورشة السيارات · قالب مجاني من Softwiro</t>
        </is>
      </c>
    </row>
    <row r="2">
      <c r="A2" s="11" t="inlineStr">
        <is>
          <t>عايز برنامج ورشة يدخل عليه الفني والمحاسب كلٌّ بصلاحيته؟ Softwiro تبنيه لك على طريقة شغلك ← اضغط هنا</t>
        </is>
      </c>
    </row>
    <row r="5" ht="32" customHeight="1">
      <c r="A5" s="12" t="inlineStr">
        <is>
          <t>كود العميل</t>
        </is>
      </c>
      <c r="B5" s="12" t="inlineStr">
        <is>
          <t>اسم العميل</t>
        </is>
      </c>
      <c r="C5" s="12" t="inlineStr">
        <is>
          <t>الجوال</t>
        </is>
      </c>
      <c r="D5" s="12" t="inlineStr">
        <is>
          <t>عدد الأوامر</t>
        </is>
      </c>
      <c r="E5" s="12" t="inlineStr">
        <is>
          <t>إجمالي الأوامر</t>
        </is>
      </c>
      <c r="F5" s="12" t="inlineStr">
        <is>
          <t>المدفوع</t>
        </is>
      </c>
      <c r="G5" s="12" t="inlineStr">
        <is>
          <t>المديونية</t>
        </is>
      </c>
      <c r="H5" s="12" t="inlineStr">
        <is>
          <t>الحالة</t>
        </is>
      </c>
      <c r="I5" s="12" t="inlineStr">
        <is>
          <t>ترتيب المتابعة</t>
        </is>
      </c>
    </row>
    <row r="6">
      <c r="A6" s="5" t="inlineStr">
        <is>
          <t>C01</t>
        </is>
      </c>
      <c r="B6" s="5" t="inlineStr">
        <is>
          <t>أحمد سالم</t>
        </is>
      </c>
      <c r="C6" s="13" t="inlineStr">
        <is>
          <t>01010000001</t>
        </is>
      </c>
      <c r="D6" s="14">
        <f>IF(A6&amp;""="","",COUNTIFS('أوامر الشغل'!$C$6:$C$1005,A6&amp;"",'أوامر الشغل'!$F$6:$F$1005,"&lt;&gt;ملغي"))</f>
        <v/>
      </c>
      <c r="E6" s="15">
        <f>IF(A6&amp;""="","",SUMIFS('أوامر الشغل'!$K$6:$K$1005,'أوامر الشغل'!$C$6:$C$1005,A6&amp;""))</f>
        <v/>
      </c>
      <c r="F6" s="15">
        <f>IF(A6&amp;""="","",SUMIFS('أوامر الشغل'!$L$6:$L$1005,'أوامر الشغل'!$C$6:$C$1005,A6&amp;""))</f>
        <v/>
      </c>
      <c r="G6" s="15">
        <f>IF(A6&amp;""="","",ROUND(E6-F6,2))</f>
        <v/>
      </c>
      <c r="H6" s="6">
        <f>IF(A6&amp;""="","",IF(G6&gt;0,"مدين",IF(G6&lt;0,"دفع مقدمًا",IF(D6=0,"لا أوامر","مسدد"))))</f>
        <v/>
      </c>
      <c r="I6" s="14">
        <f>IF(ISNUMBER(G6),IF(G6&gt;0,COUNTIFS($G$6:$G$205,"&gt;"&amp;G6)+COUNTIFS($G$6:G6,G6),""),"")</f>
        <v/>
      </c>
    </row>
    <row r="7">
      <c r="A7" s="5" t="inlineStr">
        <is>
          <t>C02</t>
        </is>
      </c>
      <c r="B7" s="5" t="inlineStr">
        <is>
          <t>محمود عادل</t>
        </is>
      </c>
      <c r="C7" s="13" t="inlineStr">
        <is>
          <t>01010000002</t>
        </is>
      </c>
      <c r="D7" s="14">
        <f>IF(A7&amp;""="","",COUNTIFS('أوامر الشغل'!$C$6:$C$1005,A7&amp;"",'أوامر الشغل'!$F$6:$F$1005,"&lt;&gt;ملغي"))</f>
        <v/>
      </c>
      <c r="E7" s="15">
        <f>IF(A7&amp;""="","",SUMIFS('أوامر الشغل'!$K$6:$K$1005,'أوامر الشغل'!$C$6:$C$1005,A7&amp;""))</f>
        <v/>
      </c>
      <c r="F7" s="15">
        <f>IF(A7&amp;""="","",SUMIFS('أوامر الشغل'!$L$6:$L$1005,'أوامر الشغل'!$C$6:$C$1005,A7&amp;""))</f>
        <v/>
      </c>
      <c r="G7" s="15">
        <f>IF(A7&amp;""="","",ROUND(E7-F7,2))</f>
        <v/>
      </c>
      <c r="H7" s="6">
        <f>IF(A7&amp;""="","",IF(G7&gt;0,"مدين",IF(G7&lt;0,"دفع مقدمًا",IF(D7=0,"لا أوامر","مسدد"))))</f>
        <v/>
      </c>
      <c r="I7" s="14">
        <f>IF(ISNUMBER(G7),IF(G7&gt;0,COUNTIFS($G$6:$G$205,"&gt;"&amp;G7)+COUNTIFS($G$6:G7,G7),""),"")</f>
        <v/>
      </c>
    </row>
    <row r="8">
      <c r="A8" s="5" t="inlineStr">
        <is>
          <t>C03</t>
        </is>
      </c>
      <c r="B8" s="5" t="inlineStr">
        <is>
          <t>سيد رمضان</t>
        </is>
      </c>
      <c r="C8" s="13" t="inlineStr">
        <is>
          <t>01010000003</t>
        </is>
      </c>
      <c r="D8" s="14">
        <f>IF(A8&amp;""="","",COUNTIFS('أوامر الشغل'!$C$6:$C$1005,A8&amp;"",'أوامر الشغل'!$F$6:$F$1005,"&lt;&gt;ملغي"))</f>
        <v/>
      </c>
      <c r="E8" s="15">
        <f>IF(A8&amp;""="","",SUMIFS('أوامر الشغل'!$K$6:$K$1005,'أوامر الشغل'!$C$6:$C$1005,A8&amp;""))</f>
        <v/>
      </c>
      <c r="F8" s="15">
        <f>IF(A8&amp;""="","",SUMIFS('أوامر الشغل'!$L$6:$L$1005,'أوامر الشغل'!$C$6:$C$1005,A8&amp;""))</f>
        <v/>
      </c>
      <c r="G8" s="15">
        <f>IF(A8&amp;""="","",ROUND(E8-F8,2))</f>
        <v/>
      </c>
      <c r="H8" s="6">
        <f>IF(A8&amp;""="","",IF(G8&gt;0,"مدين",IF(G8&lt;0,"دفع مقدمًا",IF(D8=0,"لا أوامر","مسدد"))))</f>
        <v/>
      </c>
      <c r="I8" s="14">
        <f>IF(ISNUMBER(G8),IF(G8&gt;0,COUNTIFS($G$6:$G$205,"&gt;"&amp;G8)+COUNTIFS($G$6:G8,G8),""),"")</f>
        <v/>
      </c>
    </row>
    <row r="9">
      <c r="A9" s="5" t="inlineStr">
        <is>
          <t>C04</t>
        </is>
      </c>
      <c r="B9" s="5" t="inlineStr">
        <is>
          <t>كريم حسن</t>
        </is>
      </c>
      <c r="C9" s="13" t="inlineStr">
        <is>
          <t>01010000004</t>
        </is>
      </c>
      <c r="D9" s="14">
        <f>IF(A9&amp;""="","",COUNTIFS('أوامر الشغل'!$C$6:$C$1005,A9&amp;"",'أوامر الشغل'!$F$6:$F$1005,"&lt;&gt;ملغي"))</f>
        <v/>
      </c>
      <c r="E9" s="15">
        <f>IF(A9&amp;""="","",SUMIFS('أوامر الشغل'!$K$6:$K$1005,'أوامر الشغل'!$C$6:$C$1005,A9&amp;""))</f>
        <v/>
      </c>
      <c r="F9" s="15">
        <f>IF(A9&amp;""="","",SUMIFS('أوامر الشغل'!$L$6:$L$1005,'أوامر الشغل'!$C$6:$C$1005,A9&amp;""))</f>
        <v/>
      </c>
      <c r="G9" s="15">
        <f>IF(A9&amp;""="","",ROUND(E9-F9,2))</f>
        <v/>
      </c>
      <c r="H9" s="6">
        <f>IF(A9&amp;""="","",IF(G9&gt;0,"مدين",IF(G9&lt;0,"دفع مقدمًا",IF(D9=0,"لا أوامر","مسدد"))))</f>
        <v/>
      </c>
      <c r="I9" s="14">
        <f>IF(ISNUMBER(G9),IF(G9&gt;0,COUNTIFS($G$6:$G$205,"&gt;"&amp;G9)+COUNTIFS($G$6:G9,G9),""),"")</f>
        <v/>
      </c>
    </row>
    <row r="10">
      <c r="A10" s="5" t="inlineStr">
        <is>
          <t>C05</t>
        </is>
      </c>
      <c r="B10" s="5" t="inlineStr">
        <is>
          <t>هاني فؤاد</t>
        </is>
      </c>
      <c r="C10" s="13" t="inlineStr">
        <is>
          <t>01010000005</t>
        </is>
      </c>
      <c r="D10" s="14">
        <f>IF(A10&amp;""="","",COUNTIFS('أوامر الشغل'!$C$6:$C$1005,A10&amp;"",'أوامر الشغل'!$F$6:$F$1005,"&lt;&gt;ملغي"))</f>
        <v/>
      </c>
      <c r="E10" s="15">
        <f>IF(A10&amp;""="","",SUMIFS('أوامر الشغل'!$K$6:$K$1005,'أوامر الشغل'!$C$6:$C$1005,A10&amp;""))</f>
        <v/>
      </c>
      <c r="F10" s="15">
        <f>IF(A10&amp;""="","",SUMIFS('أوامر الشغل'!$L$6:$L$1005,'أوامر الشغل'!$C$6:$C$1005,A10&amp;""))</f>
        <v/>
      </c>
      <c r="G10" s="15">
        <f>IF(A10&amp;""="","",ROUND(E10-F10,2))</f>
        <v/>
      </c>
      <c r="H10" s="6">
        <f>IF(A10&amp;""="","",IF(G10&gt;0,"مدين",IF(G10&lt;0,"دفع مقدمًا",IF(D10=0,"لا أوامر","مسدد"))))</f>
        <v/>
      </c>
      <c r="I10" s="14">
        <f>IF(ISNUMBER(G10),IF(G10&gt;0,COUNTIFS($G$6:$G$205,"&gt;"&amp;G10)+COUNTIFS($G$6:G10,G10),""),"")</f>
        <v/>
      </c>
    </row>
    <row r="11">
      <c r="A11" s="5" t="inlineStr">
        <is>
          <t>C06</t>
        </is>
      </c>
      <c r="B11" s="5" t="inlineStr">
        <is>
          <t>ياسر مجدي</t>
        </is>
      </c>
      <c r="C11" s="13" t="inlineStr">
        <is>
          <t>01010000006</t>
        </is>
      </c>
      <c r="D11" s="14">
        <f>IF(A11&amp;""="","",COUNTIFS('أوامر الشغل'!$C$6:$C$1005,A11&amp;"",'أوامر الشغل'!$F$6:$F$1005,"&lt;&gt;ملغي"))</f>
        <v/>
      </c>
      <c r="E11" s="15">
        <f>IF(A11&amp;""="","",SUMIFS('أوامر الشغل'!$K$6:$K$1005,'أوامر الشغل'!$C$6:$C$1005,A11&amp;""))</f>
        <v/>
      </c>
      <c r="F11" s="15">
        <f>IF(A11&amp;""="","",SUMIFS('أوامر الشغل'!$L$6:$L$1005,'أوامر الشغل'!$C$6:$C$1005,A11&amp;""))</f>
        <v/>
      </c>
      <c r="G11" s="15">
        <f>IF(A11&amp;""="","",ROUND(E11-F11,2))</f>
        <v/>
      </c>
      <c r="H11" s="6">
        <f>IF(A11&amp;""="","",IF(G11&gt;0,"مدين",IF(G11&lt;0,"دفع مقدمًا",IF(D11=0,"لا أوامر","مسدد"))))</f>
        <v/>
      </c>
      <c r="I11" s="14">
        <f>IF(ISNUMBER(G11),IF(G11&gt;0,COUNTIFS($G$6:$G$205,"&gt;"&amp;G11)+COUNTIFS($G$6:G11,G11),""),"")</f>
        <v/>
      </c>
    </row>
    <row r="12">
      <c r="A12" s="5" t="inlineStr">
        <is>
          <t>C07</t>
        </is>
      </c>
      <c r="B12" s="5" t="inlineStr">
        <is>
          <t>مصطفى كامل</t>
        </is>
      </c>
      <c r="C12" s="13" t="inlineStr">
        <is>
          <t>01010000007</t>
        </is>
      </c>
      <c r="D12" s="14">
        <f>IF(A12&amp;""="","",COUNTIFS('أوامر الشغل'!$C$6:$C$1005,A12&amp;"",'أوامر الشغل'!$F$6:$F$1005,"&lt;&gt;ملغي"))</f>
        <v/>
      </c>
      <c r="E12" s="15">
        <f>IF(A12&amp;""="","",SUMIFS('أوامر الشغل'!$K$6:$K$1005,'أوامر الشغل'!$C$6:$C$1005,A12&amp;""))</f>
        <v/>
      </c>
      <c r="F12" s="15">
        <f>IF(A12&amp;""="","",SUMIFS('أوامر الشغل'!$L$6:$L$1005,'أوامر الشغل'!$C$6:$C$1005,A12&amp;""))</f>
        <v/>
      </c>
      <c r="G12" s="15">
        <f>IF(A12&amp;""="","",ROUND(E12-F12,2))</f>
        <v/>
      </c>
      <c r="H12" s="6">
        <f>IF(A12&amp;""="","",IF(G12&gt;0,"مدين",IF(G12&lt;0,"دفع مقدمًا",IF(D12=0,"لا أوامر","مسدد"))))</f>
        <v/>
      </c>
      <c r="I12" s="14">
        <f>IF(ISNUMBER(G12),IF(G12&gt;0,COUNTIFS($G$6:$G$205,"&gt;"&amp;G12)+COUNTIFS($G$6:G12,G12),""),"")</f>
        <v/>
      </c>
    </row>
    <row r="13">
      <c r="A13" s="5" t="n"/>
      <c r="B13" s="5" t="n"/>
      <c r="C13" s="13" t="n"/>
      <c r="D13" s="14">
        <f>IF(A13&amp;""="","",COUNTIFS('أوامر الشغل'!$C$6:$C$1005,A13&amp;"",'أوامر الشغل'!$F$6:$F$1005,"&lt;&gt;ملغي"))</f>
        <v/>
      </c>
      <c r="E13" s="15">
        <f>IF(A13&amp;""="","",SUMIFS('أوامر الشغل'!$K$6:$K$1005,'أوامر الشغل'!$C$6:$C$1005,A13&amp;""))</f>
        <v/>
      </c>
      <c r="F13" s="15">
        <f>IF(A13&amp;""="","",SUMIFS('أوامر الشغل'!$L$6:$L$1005,'أوامر الشغل'!$C$6:$C$1005,A13&amp;""))</f>
        <v/>
      </c>
      <c r="G13" s="15">
        <f>IF(A13&amp;""="","",ROUND(E13-F13,2))</f>
        <v/>
      </c>
      <c r="H13" s="6">
        <f>IF(A13&amp;""="","",IF(G13&gt;0,"مدين",IF(G13&lt;0,"دفع مقدمًا",IF(D13=0,"لا أوامر","مسدد"))))</f>
        <v/>
      </c>
      <c r="I13" s="14">
        <f>IF(ISNUMBER(G13),IF(G13&gt;0,COUNTIFS($G$6:$G$205,"&gt;"&amp;G13)+COUNTIFS($G$6:G13,G13),""),"")</f>
        <v/>
      </c>
    </row>
    <row r="14">
      <c r="A14" s="5" t="n"/>
      <c r="B14" s="5" t="n"/>
      <c r="C14" s="13" t="n"/>
      <c r="D14" s="14">
        <f>IF(A14&amp;""="","",COUNTIFS('أوامر الشغل'!$C$6:$C$1005,A14&amp;"",'أوامر الشغل'!$F$6:$F$1005,"&lt;&gt;ملغي"))</f>
        <v/>
      </c>
      <c r="E14" s="15">
        <f>IF(A14&amp;""="","",SUMIFS('أوامر الشغل'!$K$6:$K$1005,'أوامر الشغل'!$C$6:$C$1005,A14&amp;""))</f>
        <v/>
      </c>
      <c r="F14" s="15">
        <f>IF(A14&amp;""="","",SUMIFS('أوامر الشغل'!$L$6:$L$1005,'أوامر الشغل'!$C$6:$C$1005,A14&amp;""))</f>
        <v/>
      </c>
      <c r="G14" s="15">
        <f>IF(A14&amp;""="","",ROUND(E14-F14,2))</f>
        <v/>
      </c>
      <c r="H14" s="6">
        <f>IF(A14&amp;""="","",IF(G14&gt;0,"مدين",IF(G14&lt;0,"دفع مقدمًا",IF(D14=0,"لا أوامر","مسدد"))))</f>
        <v/>
      </c>
      <c r="I14" s="14">
        <f>IF(ISNUMBER(G14),IF(G14&gt;0,COUNTIFS($G$6:$G$205,"&gt;"&amp;G14)+COUNTIFS($G$6:G14,G14),""),"")</f>
        <v/>
      </c>
    </row>
    <row r="15">
      <c r="A15" s="5" t="n"/>
      <c r="B15" s="5" t="n"/>
      <c r="C15" s="13" t="n"/>
      <c r="D15" s="14">
        <f>IF(A15&amp;""="","",COUNTIFS('أوامر الشغل'!$C$6:$C$1005,A15&amp;"",'أوامر الشغل'!$F$6:$F$1005,"&lt;&gt;ملغي"))</f>
        <v/>
      </c>
      <c r="E15" s="15">
        <f>IF(A15&amp;""="","",SUMIFS('أوامر الشغل'!$K$6:$K$1005,'أوامر الشغل'!$C$6:$C$1005,A15&amp;""))</f>
        <v/>
      </c>
      <c r="F15" s="15">
        <f>IF(A15&amp;""="","",SUMIFS('أوامر الشغل'!$L$6:$L$1005,'أوامر الشغل'!$C$6:$C$1005,A15&amp;""))</f>
        <v/>
      </c>
      <c r="G15" s="15">
        <f>IF(A15&amp;""="","",ROUND(E15-F15,2))</f>
        <v/>
      </c>
      <c r="H15" s="6">
        <f>IF(A15&amp;""="","",IF(G15&gt;0,"مدين",IF(G15&lt;0,"دفع مقدمًا",IF(D15=0,"لا أوامر","مسدد"))))</f>
        <v/>
      </c>
      <c r="I15" s="14">
        <f>IF(ISNUMBER(G15),IF(G15&gt;0,COUNTIFS($G$6:$G$205,"&gt;"&amp;G15)+COUNTIFS($G$6:G15,G15),""),"")</f>
        <v/>
      </c>
    </row>
    <row r="16">
      <c r="A16" s="5" t="n"/>
      <c r="B16" s="5" t="n"/>
      <c r="C16" s="13" t="n"/>
      <c r="D16" s="14">
        <f>IF(A16&amp;""="","",COUNTIFS('أوامر الشغل'!$C$6:$C$1005,A16&amp;"",'أوامر الشغل'!$F$6:$F$1005,"&lt;&gt;ملغي"))</f>
        <v/>
      </c>
      <c r="E16" s="15">
        <f>IF(A16&amp;""="","",SUMIFS('أوامر الشغل'!$K$6:$K$1005,'أوامر الشغل'!$C$6:$C$1005,A16&amp;""))</f>
        <v/>
      </c>
      <c r="F16" s="15">
        <f>IF(A16&amp;""="","",SUMIFS('أوامر الشغل'!$L$6:$L$1005,'أوامر الشغل'!$C$6:$C$1005,A16&amp;""))</f>
        <v/>
      </c>
      <c r="G16" s="15">
        <f>IF(A16&amp;""="","",ROUND(E16-F16,2))</f>
        <v/>
      </c>
      <c r="H16" s="6">
        <f>IF(A16&amp;""="","",IF(G16&gt;0,"مدين",IF(G16&lt;0,"دفع مقدمًا",IF(D16=0,"لا أوامر","مسدد"))))</f>
        <v/>
      </c>
      <c r="I16" s="14">
        <f>IF(ISNUMBER(G16),IF(G16&gt;0,COUNTIFS($G$6:$G$205,"&gt;"&amp;G16)+COUNTIFS($G$6:G16,G16),""),"")</f>
        <v/>
      </c>
    </row>
    <row r="17">
      <c r="A17" s="5" t="n"/>
      <c r="B17" s="5" t="n"/>
      <c r="C17" s="13" t="n"/>
      <c r="D17" s="14">
        <f>IF(A17&amp;""="","",COUNTIFS('أوامر الشغل'!$C$6:$C$1005,A17&amp;"",'أوامر الشغل'!$F$6:$F$1005,"&lt;&gt;ملغي"))</f>
        <v/>
      </c>
      <c r="E17" s="15">
        <f>IF(A17&amp;""="","",SUMIFS('أوامر الشغل'!$K$6:$K$1005,'أوامر الشغل'!$C$6:$C$1005,A17&amp;""))</f>
        <v/>
      </c>
      <c r="F17" s="15">
        <f>IF(A17&amp;""="","",SUMIFS('أوامر الشغل'!$L$6:$L$1005,'أوامر الشغل'!$C$6:$C$1005,A17&amp;""))</f>
        <v/>
      </c>
      <c r="G17" s="15">
        <f>IF(A17&amp;""="","",ROUND(E17-F17,2))</f>
        <v/>
      </c>
      <c r="H17" s="6">
        <f>IF(A17&amp;""="","",IF(G17&gt;0,"مدين",IF(G17&lt;0,"دفع مقدمًا",IF(D17=0,"لا أوامر","مسدد"))))</f>
        <v/>
      </c>
      <c r="I17" s="14">
        <f>IF(ISNUMBER(G17),IF(G17&gt;0,COUNTIFS($G$6:$G$205,"&gt;"&amp;G17)+COUNTIFS($G$6:G17,G17),""),"")</f>
        <v/>
      </c>
    </row>
    <row r="18">
      <c r="A18" s="5" t="n"/>
      <c r="B18" s="5" t="n"/>
      <c r="C18" s="13" t="n"/>
      <c r="D18" s="14">
        <f>IF(A18&amp;""="","",COUNTIFS('أوامر الشغل'!$C$6:$C$1005,A18&amp;"",'أوامر الشغل'!$F$6:$F$1005,"&lt;&gt;ملغي"))</f>
        <v/>
      </c>
      <c r="E18" s="15">
        <f>IF(A18&amp;""="","",SUMIFS('أوامر الشغل'!$K$6:$K$1005,'أوامر الشغل'!$C$6:$C$1005,A18&amp;""))</f>
        <v/>
      </c>
      <c r="F18" s="15">
        <f>IF(A18&amp;""="","",SUMIFS('أوامر الشغل'!$L$6:$L$1005,'أوامر الشغل'!$C$6:$C$1005,A18&amp;""))</f>
        <v/>
      </c>
      <c r="G18" s="15">
        <f>IF(A18&amp;""="","",ROUND(E18-F18,2))</f>
        <v/>
      </c>
      <c r="H18" s="6">
        <f>IF(A18&amp;""="","",IF(G18&gt;0,"مدين",IF(G18&lt;0,"دفع مقدمًا",IF(D18=0,"لا أوامر","مسدد"))))</f>
        <v/>
      </c>
      <c r="I18" s="14">
        <f>IF(ISNUMBER(G18),IF(G18&gt;0,COUNTIFS($G$6:$G$205,"&gt;"&amp;G18)+COUNTIFS($G$6:G18,G18),""),"")</f>
        <v/>
      </c>
    </row>
    <row r="19">
      <c r="A19" s="5" t="n"/>
      <c r="B19" s="5" t="n"/>
      <c r="C19" s="13" t="n"/>
      <c r="D19" s="14">
        <f>IF(A19&amp;""="","",COUNTIFS('أوامر الشغل'!$C$6:$C$1005,A19&amp;"",'أوامر الشغل'!$F$6:$F$1005,"&lt;&gt;ملغي"))</f>
        <v/>
      </c>
      <c r="E19" s="15">
        <f>IF(A19&amp;""="","",SUMIFS('أوامر الشغل'!$K$6:$K$1005,'أوامر الشغل'!$C$6:$C$1005,A19&amp;""))</f>
        <v/>
      </c>
      <c r="F19" s="15">
        <f>IF(A19&amp;""="","",SUMIFS('أوامر الشغل'!$L$6:$L$1005,'أوامر الشغل'!$C$6:$C$1005,A19&amp;""))</f>
        <v/>
      </c>
      <c r="G19" s="15">
        <f>IF(A19&amp;""="","",ROUND(E19-F19,2))</f>
        <v/>
      </c>
      <c r="H19" s="6">
        <f>IF(A19&amp;""="","",IF(G19&gt;0,"مدين",IF(G19&lt;0,"دفع مقدمًا",IF(D19=0,"لا أوامر","مسدد"))))</f>
        <v/>
      </c>
      <c r="I19" s="14">
        <f>IF(ISNUMBER(G19),IF(G19&gt;0,COUNTIFS($G$6:$G$205,"&gt;"&amp;G19)+COUNTIFS($G$6:G19,G19),""),"")</f>
        <v/>
      </c>
    </row>
    <row r="20">
      <c r="A20" s="5" t="n"/>
      <c r="B20" s="5" t="n"/>
      <c r="C20" s="13" t="n"/>
      <c r="D20" s="14">
        <f>IF(A20&amp;""="","",COUNTIFS('أوامر الشغل'!$C$6:$C$1005,A20&amp;"",'أوامر الشغل'!$F$6:$F$1005,"&lt;&gt;ملغي"))</f>
        <v/>
      </c>
      <c r="E20" s="15">
        <f>IF(A20&amp;""="","",SUMIFS('أوامر الشغل'!$K$6:$K$1005,'أوامر الشغل'!$C$6:$C$1005,A20&amp;""))</f>
        <v/>
      </c>
      <c r="F20" s="15">
        <f>IF(A20&amp;""="","",SUMIFS('أوامر الشغل'!$L$6:$L$1005,'أوامر الشغل'!$C$6:$C$1005,A20&amp;""))</f>
        <v/>
      </c>
      <c r="G20" s="15">
        <f>IF(A20&amp;""="","",ROUND(E20-F20,2))</f>
        <v/>
      </c>
      <c r="H20" s="6">
        <f>IF(A20&amp;""="","",IF(G20&gt;0,"مدين",IF(G20&lt;0,"دفع مقدمًا",IF(D20=0,"لا أوامر","مسدد"))))</f>
        <v/>
      </c>
      <c r="I20" s="14">
        <f>IF(ISNUMBER(G20),IF(G20&gt;0,COUNTIFS($G$6:$G$205,"&gt;"&amp;G20)+COUNTIFS($G$6:G20,G20),""),"")</f>
        <v/>
      </c>
    </row>
    <row r="21">
      <c r="A21" s="5" t="n"/>
      <c r="B21" s="5" t="n"/>
      <c r="C21" s="13" t="n"/>
      <c r="D21" s="14">
        <f>IF(A21&amp;""="","",COUNTIFS('أوامر الشغل'!$C$6:$C$1005,A21&amp;"",'أوامر الشغل'!$F$6:$F$1005,"&lt;&gt;ملغي"))</f>
        <v/>
      </c>
      <c r="E21" s="15">
        <f>IF(A21&amp;""="","",SUMIFS('أوامر الشغل'!$K$6:$K$1005,'أوامر الشغل'!$C$6:$C$1005,A21&amp;""))</f>
        <v/>
      </c>
      <c r="F21" s="15">
        <f>IF(A21&amp;""="","",SUMIFS('أوامر الشغل'!$L$6:$L$1005,'أوامر الشغل'!$C$6:$C$1005,A21&amp;""))</f>
        <v/>
      </c>
      <c r="G21" s="15">
        <f>IF(A21&amp;""="","",ROUND(E21-F21,2))</f>
        <v/>
      </c>
      <c r="H21" s="6">
        <f>IF(A21&amp;""="","",IF(G21&gt;0,"مدين",IF(G21&lt;0,"دفع مقدمًا",IF(D21=0,"لا أوامر","مسدد"))))</f>
        <v/>
      </c>
      <c r="I21" s="14">
        <f>IF(ISNUMBER(G21),IF(G21&gt;0,COUNTIFS($G$6:$G$205,"&gt;"&amp;G21)+COUNTIFS($G$6:G21,G21),""),"")</f>
        <v/>
      </c>
    </row>
    <row r="22">
      <c r="A22" s="5" t="n"/>
      <c r="B22" s="5" t="n"/>
      <c r="C22" s="13" t="n"/>
      <c r="D22" s="14">
        <f>IF(A22&amp;""="","",COUNTIFS('أوامر الشغل'!$C$6:$C$1005,A22&amp;"",'أوامر الشغل'!$F$6:$F$1005,"&lt;&gt;ملغي"))</f>
        <v/>
      </c>
      <c r="E22" s="15">
        <f>IF(A22&amp;""="","",SUMIFS('أوامر الشغل'!$K$6:$K$1005,'أوامر الشغل'!$C$6:$C$1005,A22&amp;""))</f>
        <v/>
      </c>
      <c r="F22" s="15">
        <f>IF(A22&amp;""="","",SUMIFS('أوامر الشغل'!$L$6:$L$1005,'أوامر الشغل'!$C$6:$C$1005,A22&amp;""))</f>
        <v/>
      </c>
      <c r="G22" s="15">
        <f>IF(A22&amp;""="","",ROUND(E22-F22,2))</f>
        <v/>
      </c>
      <c r="H22" s="6">
        <f>IF(A22&amp;""="","",IF(G22&gt;0,"مدين",IF(G22&lt;0,"دفع مقدمًا",IF(D22=0,"لا أوامر","مسدد"))))</f>
        <v/>
      </c>
      <c r="I22" s="14">
        <f>IF(ISNUMBER(G22),IF(G22&gt;0,COUNTIFS($G$6:$G$205,"&gt;"&amp;G22)+COUNTIFS($G$6:G22,G22),""),"")</f>
        <v/>
      </c>
    </row>
    <row r="23">
      <c r="A23" s="5" t="n"/>
      <c r="B23" s="5" t="n"/>
      <c r="C23" s="13" t="n"/>
      <c r="D23" s="14">
        <f>IF(A23&amp;""="","",COUNTIFS('أوامر الشغل'!$C$6:$C$1005,A23&amp;"",'أوامر الشغل'!$F$6:$F$1005,"&lt;&gt;ملغي"))</f>
        <v/>
      </c>
      <c r="E23" s="15">
        <f>IF(A23&amp;""="","",SUMIFS('أوامر الشغل'!$K$6:$K$1005,'أوامر الشغل'!$C$6:$C$1005,A23&amp;""))</f>
        <v/>
      </c>
      <c r="F23" s="15">
        <f>IF(A23&amp;""="","",SUMIFS('أوامر الشغل'!$L$6:$L$1005,'أوامر الشغل'!$C$6:$C$1005,A23&amp;""))</f>
        <v/>
      </c>
      <c r="G23" s="15">
        <f>IF(A23&amp;""="","",ROUND(E23-F23,2))</f>
        <v/>
      </c>
      <c r="H23" s="6">
        <f>IF(A23&amp;""="","",IF(G23&gt;0,"مدين",IF(G23&lt;0,"دفع مقدمًا",IF(D23=0,"لا أوامر","مسدد"))))</f>
        <v/>
      </c>
      <c r="I23" s="14">
        <f>IF(ISNUMBER(G23),IF(G23&gt;0,COUNTIFS($G$6:$G$205,"&gt;"&amp;G23)+COUNTIFS($G$6:G23,G23),""),"")</f>
        <v/>
      </c>
    </row>
    <row r="24">
      <c r="A24" s="5" t="n"/>
      <c r="B24" s="5" t="n"/>
      <c r="C24" s="13" t="n"/>
      <c r="D24" s="14">
        <f>IF(A24&amp;""="","",COUNTIFS('أوامر الشغل'!$C$6:$C$1005,A24&amp;"",'أوامر الشغل'!$F$6:$F$1005,"&lt;&gt;ملغي"))</f>
        <v/>
      </c>
      <c r="E24" s="15">
        <f>IF(A24&amp;""="","",SUMIFS('أوامر الشغل'!$K$6:$K$1005,'أوامر الشغل'!$C$6:$C$1005,A24&amp;""))</f>
        <v/>
      </c>
      <c r="F24" s="15">
        <f>IF(A24&amp;""="","",SUMIFS('أوامر الشغل'!$L$6:$L$1005,'أوامر الشغل'!$C$6:$C$1005,A24&amp;""))</f>
        <v/>
      </c>
      <c r="G24" s="15">
        <f>IF(A24&amp;""="","",ROUND(E24-F24,2))</f>
        <v/>
      </c>
      <c r="H24" s="6">
        <f>IF(A24&amp;""="","",IF(G24&gt;0,"مدين",IF(G24&lt;0,"دفع مقدمًا",IF(D24=0,"لا أوامر","مسدد"))))</f>
        <v/>
      </c>
      <c r="I24" s="14">
        <f>IF(ISNUMBER(G24),IF(G24&gt;0,COUNTIFS($G$6:$G$205,"&gt;"&amp;G24)+COUNTIFS($G$6:G24,G24),""),"")</f>
        <v/>
      </c>
    </row>
    <row r="25">
      <c r="A25" s="5" t="n"/>
      <c r="B25" s="5" t="n"/>
      <c r="C25" s="13" t="n"/>
      <c r="D25" s="14">
        <f>IF(A25&amp;""="","",COUNTIFS('أوامر الشغل'!$C$6:$C$1005,A25&amp;"",'أوامر الشغل'!$F$6:$F$1005,"&lt;&gt;ملغي"))</f>
        <v/>
      </c>
      <c r="E25" s="15">
        <f>IF(A25&amp;""="","",SUMIFS('أوامر الشغل'!$K$6:$K$1005,'أوامر الشغل'!$C$6:$C$1005,A25&amp;""))</f>
        <v/>
      </c>
      <c r="F25" s="15">
        <f>IF(A25&amp;""="","",SUMIFS('أوامر الشغل'!$L$6:$L$1005,'أوامر الشغل'!$C$6:$C$1005,A25&amp;""))</f>
        <v/>
      </c>
      <c r="G25" s="15">
        <f>IF(A25&amp;""="","",ROUND(E25-F25,2))</f>
        <v/>
      </c>
      <c r="H25" s="6">
        <f>IF(A25&amp;""="","",IF(G25&gt;0,"مدين",IF(G25&lt;0,"دفع مقدمًا",IF(D25=0,"لا أوامر","مسدد"))))</f>
        <v/>
      </c>
      <c r="I25" s="14">
        <f>IF(ISNUMBER(G25),IF(G25&gt;0,COUNTIFS($G$6:$G$205,"&gt;"&amp;G25)+COUNTIFS($G$6:G25,G25),""),"")</f>
        <v/>
      </c>
    </row>
    <row r="26">
      <c r="A26" s="5" t="n"/>
      <c r="B26" s="5" t="n"/>
      <c r="C26" s="13" t="n"/>
      <c r="D26" s="14">
        <f>IF(A26&amp;""="","",COUNTIFS('أوامر الشغل'!$C$6:$C$1005,A26&amp;"",'أوامر الشغل'!$F$6:$F$1005,"&lt;&gt;ملغي"))</f>
        <v/>
      </c>
      <c r="E26" s="15">
        <f>IF(A26&amp;""="","",SUMIFS('أوامر الشغل'!$K$6:$K$1005,'أوامر الشغل'!$C$6:$C$1005,A26&amp;""))</f>
        <v/>
      </c>
      <c r="F26" s="15">
        <f>IF(A26&amp;""="","",SUMIFS('أوامر الشغل'!$L$6:$L$1005,'أوامر الشغل'!$C$6:$C$1005,A26&amp;""))</f>
        <v/>
      </c>
      <c r="G26" s="15">
        <f>IF(A26&amp;""="","",ROUND(E26-F26,2))</f>
        <v/>
      </c>
      <c r="H26" s="6">
        <f>IF(A26&amp;""="","",IF(G26&gt;0,"مدين",IF(G26&lt;0,"دفع مقدمًا",IF(D26=0,"لا أوامر","مسدد"))))</f>
        <v/>
      </c>
      <c r="I26" s="14">
        <f>IF(ISNUMBER(G26),IF(G26&gt;0,COUNTIFS($G$6:$G$205,"&gt;"&amp;G26)+COUNTIFS($G$6:G26,G26),""),"")</f>
        <v/>
      </c>
    </row>
    <row r="27">
      <c r="A27" s="5" t="n"/>
      <c r="B27" s="5" t="n"/>
      <c r="C27" s="13" t="n"/>
      <c r="D27" s="14">
        <f>IF(A27&amp;""="","",COUNTIFS('أوامر الشغل'!$C$6:$C$1005,A27&amp;"",'أوامر الشغل'!$F$6:$F$1005,"&lt;&gt;ملغي"))</f>
        <v/>
      </c>
      <c r="E27" s="15">
        <f>IF(A27&amp;""="","",SUMIFS('أوامر الشغل'!$K$6:$K$1005,'أوامر الشغل'!$C$6:$C$1005,A27&amp;""))</f>
        <v/>
      </c>
      <c r="F27" s="15">
        <f>IF(A27&amp;""="","",SUMIFS('أوامر الشغل'!$L$6:$L$1005,'أوامر الشغل'!$C$6:$C$1005,A27&amp;""))</f>
        <v/>
      </c>
      <c r="G27" s="15">
        <f>IF(A27&amp;""="","",ROUND(E27-F27,2))</f>
        <v/>
      </c>
      <c r="H27" s="6">
        <f>IF(A27&amp;""="","",IF(G27&gt;0,"مدين",IF(G27&lt;0,"دفع مقدمًا",IF(D27=0,"لا أوامر","مسدد"))))</f>
        <v/>
      </c>
      <c r="I27" s="14">
        <f>IF(ISNUMBER(G27),IF(G27&gt;0,COUNTIFS($G$6:$G$205,"&gt;"&amp;G27)+COUNTIFS($G$6:G27,G27),""),"")</f>
        <v/>
      </c>
    </row>
    <row r="28">
      <c r="A28" s="5" t="n"/>
      <c r="B28" s="5" t="n"/>
      <c r="C28" s="13" t="n"/>
      <c r="D28" s="14">
        <f>IF(A28&amp;""="","",COUNTIFS('أوامر الشغل'!$C$6:$C$1005,A28&amp;"",'أوامر الشغل'!$F$6:$F$1005,"&lt;&gt;ملغي"))</f>
        <v/>
      </c>
      <c r="E28" s="15">
        <f>IF(A28&amp;""="","",SUMIFS('أوامر الشغل'!$K$6:$K$1005,'أوامر الشغل'!$C$6:$C$1005,A28&amp;""))</f>
        <v/>
      </c>
      <c r="F28" s="15">
        <f>IF(A28&amp;""="","",SUMIFS('أوامر الشغل'!$L$6:$L$1005,'أوامر الشغل'!$C$6:$C$1005,A28&amp;""))</f>
        <v/>
      </c>
      <c r="G28" s="15">
        <f>IF(A28&amp;""="","",ROUND(E28-F28,2))</f>
        <v/>
      </c>
      <c r="H28" s="6">
        <f>IF(A28&amp;""="","",IF(G28&gt;0,"مدين",IF(G28&lt;0,"دفع مقدمًا",IF(D28=0,"لا أوامر","مسدد"))))</f>
        <v/>
      </c>
      <c r="I28" s="14">
        <f>IF(ISNUMBER(G28),IF(G28&gt;0,COUNTIFS($G$6:$G$205,"&gt;"&amp;G28)+COUNTIFS($G$6:G28,G28),""),"")</f>
        <v/>
      </c>
    </row>
    <row r="29">
      <c r="A29" s="5" t="n"/>
      <c r="B29" s="5" t="n"/>
      <c r="C29" s="13" t="n"/>
      <c r="D29" s="14">
        <f>IF(A29&amp;""="","",COUNTIFS('أوامر الشغل'!$C$6:$C$1005,A29&amp;"",'أوامر الشغل'!$F$6:$F$1005,"&lt;&gt;ملغي"))</f>
        <v/>
      </c>
      <c r="E29" s="15">
        <f>IF(A29&amp;""="","",SUMIFS('أوامر الشغل'!$K$6:$K$1005,'أوامر الشغل'!$C$6:$C$1005,A29&amp;""))</f>
        <v/>
      </c>
      <c r="F29" s="15">
        <f>IF(A29&amp;""="","",SUMIFS('أوامر الشغل'!$L$6:$L$1005,'أوامر الشغل'!$C$6:$C$1005,A29&amp;""))</f>
        <v/>
      </c>
      <c r="G29" s="15">
        <f>IF(A29&amp;""="","",ROUND(E29-F29,2))</f>
        <v/>
      </c>
      <c r="H29" s="6">
        <f>IF(A29&amp;""="","",IF(G29&gt;0,"مدين",IF(G29&lt;0,"دفع مقدمًا",IF(D29=0,"لا أوامر","مسدد"))))</f>
        <v/>
      </c>
      <c r="I29" s="14">
        <f>IF(ISNUMBER(G29),IF(G29&gt;0,COUNTIFS($G$6:$G$205,"&gt;"&amp;G29)+COUNTIFS($G$6:G29,G29),""),"")</f>
        <v/>
      </c>
    </row>
    <row r="30">
      <c r="A30" s="5" t="n"/>
      <c r="B30" s="5" t="n"/>
      <c r="C30" s="13" t="n"/>
      <c r="D30" s="14">
        <f>IF(A30&amp;""="","",COUNTIFS('أوامر الشغل'!$C$6:$C$1005,A30&amp;"",'أوامر الشغل'!$F$6:$F$1005,"&lt;&gt;ملغي"))</f>
        <v/>
      </c>
      <c r="E30" s="15">
        <f>IF(A30&amp;""="","",SUMIFS('أوامر الشغل'!$K$6:$K$1005,'أوامر الشغل'!$C$6:$C$1005,A30&amp;""))</f>
        <v/>
      </c>
      <c r="F30" s="15">
        <f>IF(A30&amp;""="","",SUMIFS('أوامر الشغل'!$L$6:$L$1005,'أوامر الشغل'!$C$6:$C$1005,A30&amp;""))</f>
        <v/>
      </c>
      <c r="G30" s="15">
        <f>IF(A30&amp;""="","",ROUND(E30-F30,2))</f>
        <v/>
      </c>
      <c r="H30" s="6">
        <f>IF(A30&amp;""="","",IF(G30&gt;0,"مدين",IF(G30&lt;0,"دفع مقدمًا",IF(D30=0,"لا أوامر","مسدد"))))</f>
        <v/>
      </c>
      <c r="I30" s="14">
        <f>IF(ISNUMBER(G30),IF(G30&gt;0,COUNTIFS($G$6:$G$205,"&gt;"&amp;G30)+COUNTIFS($G$6:G30,G30),""),"")</f>
        <v/>
      </c>
    </row>
    <row r="31">
      <c r="A31" s="5" t="n"/>
      <c r="B31" s="5" t="n"/>
      <c r="C31" s="13" t="n"/>
      <c r="D31" s="14">
        <f>IF(A31&amp;""="","",COUNTIFS('أوامر الشغل'!$C$6:$C$1005,A31&amp;"",'أوامر الشغل'!$F$6:$F$1005,"&lt;&gt;ملغي"))</f>
        <v/>
      </c>
      <c r="E31" s="15">
        <f>IF(A31&amp;""="","",SUMIFS('أوامر الشغل'!$K$6:$K$1005,'أوامر الشغل'!$C$6:$C$1005,A31&amp;""))</f>
        <v/>
      </c>
      <c r="F31" s="15">
        <f>IF(A31&amp;""="","",SUMIFS('أوامر الشغل'!$L$6:$L$1005,'أوامر الشغل'!$C$6:$C$1005,A31&amp;""))</f>
        <v/>
      </c>
      <c r="G31" s="15">
        <f>IF(A31&amp;""="","",ROUND(E31-F31,2))</f>
        <v/>
      </c>
      <c r="H31" s="6">
        <f>IF(A31&amp;""="","",IF(G31&gt;0,"مدين",IF(G31&lt;0,"دفع مقدمًا",IF(D31=0,"لا أوامر","مسدد"))))</f>
        <v/>
      </c>
      <c r="I31" s="14">
        <f>IF(ISNUMBER(G31),IF(G31&gt;0,COUNTIFS($G$6:$G$205,"&gt;"&amp;G31)+COUNTIFS($G$6:G31,G31),""),"")</f>
        <v/>
      </c>
    </row>
    <row r="32">
      <c r="A32" s="5" t="n"/>
      <c r="B32" s="5" t="n"/>
      <c r="C32" s="13" t="n"/>
      <c r="D32" s="14">
        <f>IF(A32&amp;""="","",COUNTIFS('أوامر الشغل'!$C$6:$C$1005,A32&amp;"",'أوامر الشغل'!$F$6:$F$1005,"&lt;&gt;ملغي"))</f>
        <v/>
      </c>
      <c r="E32" s="15">
        <f>IF(A32&amp;""="","",SUMIFS('أوامر الشغل'!$K$6:$K$1005,'أوامر الشغل'!$C$6:$C$1005,A32&amp;""))</f>
        <v/>
      </c>
      <c r="F32" s="15">
        <f>IF(A32&amp;""="","",SUMIFS('أوامر الشغل'!$L$6:$L$1005,'أوامر الشغل'!$C$6:$C$1005,A32&amp;""))</f>
        <v/>
      </c>
      <c r="G32" s="15">
        <f>IF(A32&amp;""="","",ROUND(E32-F32,2))</f>
        <v/>
      </c>
      <c r="H32" s="6">
        <f>IF(A32&amp;""="","",IF(G32&gt;0,"مدين",IF(G32&lt;0,"دفع مقدمًا",IF(D32=0,"لا أوامر","مسدد"))))</f>
        <v/>
      </c>
      <c r="I32" s="14">
        <f>IF(ISNUMBER(G32),IF(G32&gt;0,COUNTIFS($G$6:$G$205,"&gt;"&amp;G32)+COUNTIFS($G$6:G32,G32),""),"")</f>
        <v/>
      </c>
    </row>
    <row r="33">
      <c r="A33" s="5" t="n"/>
      <c r="B33" s="5" t="n"/>
      <c r="C33" s="13" t="n"/>
      <c r="D33" s="14">
        <f>IF(A33&amp;""="","",COUNTIFS('أوامر الشغل'!$C$6:$C$1005,A33&amp;"",'أوامر الشغل'!$F$6:$F$1005,"&lt;&gt;ملغي"))</f>
        <v/>
      </c>
      <c r="E33" s="15">
        <f>IF(A33&amp;""="","",SUMIFS('أوامر الشغل'!$K$6:$K$1005,'أوامر الشغل'!$C$6:$C$1005,A33&amp;""))</f>
        <v/>
      </c>
      <c r="F33" s="15">
        <f>IF(A33&amp;""="","",SUMIFS('أوامر الشغل'!$L$6:$L$1005,'أوامر الشغل'!$C$6:$C$1005,A33&amp;""))</f>
        <v/>
      </c>
      <c r="G33" s="15">
        <f>IF(A33&amp;""="","",ROUND(E33-F33,2))</f>
        <v/>
      </c>
      <c r="H33" s="6">
        <f>IF(A33&amp;""="","",IF(G33&gt;0,"مدين",IF(G33&lt;0,"دفع مقدمًا",IF(D33=0,"لا أوامر","مسدد"))))</f>
        <v/>
      </c>
      <c r="I33" s="14">
        <f>IF(ISNUMBER(G33),IF(G33&gt;0,COUNTIFS($G$6:$G$205,"&gt;"&amp;G33)+COUNTIFS($G$6:G33,G33),""),"")</f>
        <v/>
      </c>
    </row>
    <row r="34">
      <c r="A34" s="5" t="n"/>
      <c r="B34" s="5" t="n"/>
      <c r="C34" s="13" t="n"/>
      <c r="D34" s="14">
        <f>IF(A34&amp;""="","",COUNTIFS('أوامر الشغل'!$C$6:$C$1005,A34&amp;"",'أوامر الشغل'!$F$6:$F$1005,"&lt;&gt;ملغي"))</f>
        <v/>
      </c>
      <c r="E34" s="15">
        <f>IF(A34&amp;""="","",SUMIFS('أوامر الشغل'!$K$6:$K$1005,'أوامر الشغل'!$C$6:$C$1005,A34&amp;""))</f>
        <v/>
      </c>
      <c r="F34" s="15">
        <f>IF(A34&amp;""="","",SUMIFS('أوامر الشغل'!$L$6:$L$1005,'أوامر الشغل'!$C$6:$C$1005,A34&amp;""))</f>
        <v/>
      </c>
      <c r="G34" s="15">
        <f>IF(A34&amp;""="","",ROUND(E34-F34,2))</f>
        <v/>
      </c>
      <c r="H34" s="6">
        <f>IF(A34&amp;""="","",IF(G34&gt;0,"مدين",IF(G34&lt;0,"دفع مقدمًا",IF(D34=0,"لا أوامر","مسدد"))))</f>
        <v/>
      </c>
      <c r="I34" s="14">
        <f>IF(ISNUMBER(G34),IF(G34&gt;0,COUNTIFS($G$6:$G$205,"&gt;"&amp;G34)+COUNTIFS($G$6:G34,G34),""),"")</f>
        <v/>
      </c>
    </row>
    <row r="35">
      <c r="A35" s="5" t="n"/>
      <c r="B35" s="5" t="n"/>
      <c r="C35" s="13" t="n"/>
      <c r="D35" s="14">
        <f>IF(A35&amp;""="","",COUNTIFS('أوامر الشغل'!$C$6:$C$1005,A35&amp;"",'أوامر الشغل'!$F$6:$F$1005,"&lt;&gt;ملغي"))</f>
        <v/>
      </c>
      <c r="E35" s="15">
        <f>IF(A35&amp;""="","",SUMIFS('أوامر الشغل'!$K$6:$K$1005,'أوامر الشغل'!$C$6:$C$1005,A35&amp;""))</f>
        <v/>
      </c>
      <c r="F35" s="15">
        <f>IF(A35&amp;""="","",SUMIFS('أوامر الشغل'!$L$6:$L$1005,'أوامر الشغل'!$C$6:$C$1005,A35&amp;""))</f>
        <v/>
      </c>
      <c r="G35" s="15">
        <f>IF(A35&amp;""="","",ROUND(E35-F35,2))</f>
        <v/>
      </c>
      <c r="H35" s="6">
        <f>IF(A35&amp;""="","",IF(G35&gt;0,"مدين",IF(G35&lt;0,"دفع مقدمًا",IF(D35=0,"لا أوامر","مسدد"))))</f>
        <v/>
      </c>
      <c r="I35" s="14">
        <f>IF(ISNUMBER(G35),IF(G35&gt;0,COUNTIFS($G$6:$G$205,"&gt;"&amp;G35)+COUNTIFS($G$6:G35,G35),""),"")</f>
        <v/>
      </c>
    </row>
    <row r="36">
      <c r="A36" s="5" t="n"/>
      <c r="B36" s="5" t="n"/>
      <c r="C36" s="13" t="n"/>
      <c r="D36" s="14">
        <f>IF(A36&amp;""="","",COUNTIFS('أوامر الشغل'!$C$6:$C$1005,A36&amp;"",'أوامر الشغل'!$F$6:$F$1005,"&lt;&gt;ملغي"))</f>
        <v/>
      </c>
      <c r="E36" s="15">
        <f>IF(A36&amp;""="","",SUMIFS('أوامر الشغل'!$K$6:$K$1005,'أوامر الشغل'!$C$6:$C$1005,A36&amp;""))</f>
        <v/>
      </c>
      <c r="F36" s="15">
        <f>IF(A36&amp;""="","",SUMIFS('أوامر الشغل'!$L$6:$L$1005,'أوامر الشغل'!$C$6:$C$1005,A36&amp;""))</f>
        <v/>
      </c>
      <c r="G36" s="15">
        <f>IF(A36&amp;""="","",ROUND(E36-F36,2))</f>
        <v/>
      </c>
      <c r="H36" s="6">
        <f>IF(A36&amp;""="","",IF(G36&gt;0,"مدين",IF(G36&lt;0,"دفع مقدمًا",IF(D36=0,"لا أوامر","مسدد"))))</f>
        <v/>
      </c>
      <c r="I36" s="14">
        <f>IF(ISNUMBER(G36),IF(G36&gt;0,COUNTIFS($G$6:$G$205,"&gt;"&amp;G36)+COUNTIFS($G$6:G36,G36),""),"")</f>
        <v/>
      </c>
    </row>
    <row r="37">
      <c r="A37" s="5" t="n"/>
      <c r="B37" s="5" t="n"/>
      <c r="C37" s="13" t="n"/>
      <c r="D37" s="14">
        <f>IF(A37&amp;""="","",COUNTIFS('أوامر الشغل'!$C$6:$C$1005,A37&amp;"",'أوامر الشغل'!$F$6:$F$1005,"&lt;&gt;ملغي"))</f>
        <v/>
      </c>
      <c r="E37" s="15">
        <f>IF(A37&amp;""="","",SUMIFS('أوامر الشغل'!$K$6:$K$1005,'أوامر الشغل'!$C$6:$C$1005,A37&amp;""))</f>
        <v/>
      </c>
      <c r="F37" s="15">
        <f>IF(A37&amp;""="","",SUMIFS('أوامر الشغل'!$L$6:$L$1005,'أوامر الشغل'!$C$6:$C$1005,A37&amp;""))</f>
        <v/>
      </c>
      <c r="G37" s="15">
        <f>IF(A37&amp;""="","",ROUND(E37-F37,2))</f>
        <v/>
      </c>
      <c r="H37" s="6">
        <f>IF(A37&amp;""="","",IF(G37&gt;0,"مدين",IF(G37&lt;0,"دفع مقدمًا",IF(D37=0,"لا أوامر","مسدد"))))</f>
        <v/>
      </c>
      <c r="I37" s="14">
        <f>IF(ISNUMBER(G37),IF(G37&gt;0,COUNTIFS($G$6:$G$205,"&gt;"&amp;G37)+COUNTIFS($G$6:G37,G37),""),"")</f>
        <v/>
      </c>
    </row>
    <row r="38">
      <c r="A38" s="5" t="n"/>
      <c r="B38" s="5" t="n"/>
      <c r="C38" s="13" t="n"/>
      <c r="D38" s="14">
        <f>IF(A38&amp;""="","",COUNTIFS('أوامر الشغل'!$C$6:$C$1005,A38&amp;"",'أوامر الشغل'!$F$6:$F$1005,"&lt;&gt;ملغي"))</f>
        <v/>
      </c>
      <c r="E38" s="15">
        <f>IF(A38&amp;""="","",SUMIFS('أوامر الشغل'!$K$6:$K$1005,'أوامر الشغل'!$C$6:$C$1005,A38&amp;""))</f>
        <v/>
      </c>
      <c r="F38" s="15">
        <f>IF(A38&amp;""="","",SUMIFS('أوامر الشغل'!$L$6:$L$1005,'أوامر الشغل'!$C$6:$C$1005,A38&amp;""))</f>
        <v/>
      </c>
      <c r="G38" s="15">
        <f>IF(A38&amp;""="","",ROUND(E38-F38,2))</f>
        <v/>
      </c>
      <c r="H38" s="6">
        <f>IF(A38&amp;""="","",IF(G38&gt;0,"مدين",IF(G38&lt;0,"دفع مقدمًا",IF(D38=0,"لا أوامر","مسدد"))))</f>
        <v/>
      </c>
      <c r="I38" s="14">
        <f>IF(ISNUMBER(G38),IF(G38&gt;0,COUNTIFS($G$6:$G$205,"&gt;"&amp;G38)+COUNTIFS($G$6:G38,G38),""),"")</f>
        <v/>
      </c>
    </row>
    <row r="39">
      <c r="A39" s="5" t="n"/>
      <c r="B39" s="5" t="n"/>
      <c r="C39" s="13" t="n"/>
      <c r="D39" s="14">
        <f>IF(A39&amp;""="","",COUNTIFS('أوامر الشغل'!$C$6:$C$1005,A39&amp;"",'أوامر الشغل'!$F$6:$F$1005,"&lt;&gt;ملغي"))</f>
        <v/>
      </c>
      <c r="E39" s="15">
        <f>IF(A39&amp;""="","",SUMIFS('أوامر الشغل'!$K$6:$K$1005,'أوامر الشغل'!$C$6:$C$1005,A39&amp;""))</f>
        <v/>
      </c>
      <c r="F39" s="15">
        <f>IF(A39&amp;""="","",SUMIFS('أوامر الشغل'!$L$6:$L$1005,'أوامر الشغل'!$C$6:$C$1005,A39&amp;""))</f>
        <v/>
      </c>
      <c r="G39" s="15">
        <f>IF(A39&amp;""="","",ROUND(E39-F39,2))</f>
        <v/>
      </c>
      <c r="H39" s="6">
        <f>IF(A39&amp;""="","",IF(G39&gt;0,"مدين",IF(G39&lt;0,"دفع مقدمًا",IF(D39=0,"لا أوامر","مسدد"))))</f>
        <v/>
      </c>
      <c r="I39" s="14">
        <f>IF(ISNUMBER(G39),IF(G39&gt;0,COUNTIFS($G$6:$G$205,"&gt;"&amp;G39)+COUNTIFS($G$6:G39,G39),""),"")</f>
        <v/>
      </c>
    </row>
    <row r="40">
      <c r="A40" s="5" t="n"/>
      <c r="B40" s="5" t="n"/>
      <c r="C40" s="13" t="n"/>
      <c r="D40" s="14">
        <f>IF(A40&amp;""="","",COUNTIFS('أوامر الشغل'!$C$6:$C$1005,A40&amp;"",'أوامر الشغل'!$F$6:$F$1005,"&lt;&gt;ملغي"))</f>
        <v/>
      </c>
      <c r="E40" s="15">
        <f>IF(A40&amp;""="","",SUMIFS('أوامر الشغل'!$K$6:$K$1005,'أوامر الشغل'!$C$6:$C$1005,A40&amp;""))</f>
        <v/>
      </c>
      <c r="F40" s="15">
        <f>IF(A40&amp;""="","",SUMIFS('أوامر الشغل'!$L$6:$L$1005,'أوامر الشغل'!$C$6:$C$1005,A40&amp;""))</f>
        <v/>
      </c>
      <c r="G40" s="15">
        <f>IF(A40&amp;""="","",ROUND(E40-F40,2))</f>
        <v/>
      </c>
      <c r="H40" s="6">
        <f>IF(A40&amp;""="","",IF(G40&gt;0,"مدين",IF(G40&lt;0,"دفع مقدمًا",IF(D40=0,"لا أوامر","مسدد"))))</f>
        <v/>
      </c>
      <c r="I40" s="14">
        <f>IF(ISNUMBER(G40),IF(G40&gt;0,COUNTIFS($G$6:$G$205,"&gt;"&amp;G40)+COUNTIFS($G$6:G40,G40),""),"")</f>
        <v/>
      </c>
    </row>
    <row r="41">
      <c r="A41" s="5" t="n"/>
      <c r="B41" s="5" t="n"/>
      <c r="C41" s="13" t="n"/>
      <c r="D41" s="14">
        <f>IF(A41&amp;""="","",COUNTIFS('أوامر الشغل'!$C$6:$C$1005,A41&amp;"",'أوامر الشغل'!$F$6:$F$1005,"&lt;&gt;ملغي"))</f>
        <v/>
      </c>
      <c r="E41" s="15">
        <f>IF(A41&amp;""="","",SUMIFS('أوامر الشغل'!$K$6:$K$1005,'أوامر الشغل'!$C$6:$C$1005,A41&amp;""))</f>
        <v/>
      </c>
      <c r="F41" s="15">
        <f>IF(A41&amp;""="","",SUMIFS('أوامر الشغل'!$L$6:$L$1005,'أوامر الشغل'!$C$6:$C$1005,A41&amp;""))</f>
        <v/>
      </c>
      <c r="G41" s="15">
        <f>IF(A41&amp;""="","",ROUND(E41-F41,2))</f>
        <v/>
      </c>
      <c r="H41" s="6">
        <f>IF(A41&amp;""="","",IF(G41&gt;0,"مدين",IF(G41&lt;0,"دفع مقدمًا",IF(D41=0,"لا أوامر","مسدد"))))</f>
        <v/>
      </c>
      <c r="I41" s="14">
        <f>IF(ISNUMBER(G41),IF(G41&gt;0,COUNTIFS($G$6:$G$205,"&gt;"&amp;G41)+COUNTIFS($G$6:G41,G41),""),"")</f>
        <v/>
      </c>
    </row>
    <row r="42">
      <c r="A42" s="5" t="n"/>
      <c r="B42" s="5" t="n"/>
      <c r="C42" s="13" t="n"/>
      <c r="D42" s="14">
        <f>IF(A42&amp;""="","",COUNTIFS('أوامر الشغل'!$C$6:$C$1005,A42&amp;"",'أوامر الشغل'!$F$6:$F$1005,"&lt;&gt;ملغي"))</f>
        <v/>
      </c>
      <c r="E42" s="15">
        <f>IF(A42&amp;""="","",SUMIFS('أوامر الشغل'!$K$6:$K$1005,'أوامر الشغل'!$C$6:$C$1005,A42&amp;""))</f>
        <v/>
      </c>
      <c r="F42" s="15">
        <f>IF(A42&amp;""="","",SUMIFS('أوامر الشغل'!$L$6:$L$1005,'أوامر الشغل'!$C$6:$C$1005,A42&amp;""))</f>
        <v/>
      </c>
      <c r="G42" s="15">
        <f>IF(A42&amp;""="","",ROUND(E42-F42,2))</f>
        <v/>
      </c>
      <c r="H42" s="6">
        <f>IF(A42&amp;""="","",IF(G42&gt;0,"مدين",IF(G42&lt;0,"دفع مقدمًا",IF(D42=0,"لا أوامر","مسدد"))))</f>
        <v/>
      </c>
      <c r="I42" s="14">
        <f>IF(ISNUMBER(G42),IF(G42&gt;0,COUNTIFS($G$6:$G$205,"&gt;"&amp;G42)+COUNTIFS($G$6:G42,G42),""),"")</f>
        <v/>
      </c>
    </row>
    <row r="43">
      <c r="A43" s="5" t="n"/>
      <c r="B43" s="5" t="n"/>
      <c r="C43" s="13" t="n"/>
      <c r="D43" s="14">
        <f>IF(A43&amp;""="","",COUNTIFS('أوامر الشغل'!$C$6:$C$1005,A43&amp;"",'أوامر الشغل'!$F$6:$F$1005,"&lt;&gt;ملغي"))</f>
        <v/>
      </c>
      <c r="E43" s="15">
        <f>IF(A43&amp;""="","",SUMIFS('أوامر الشغل'!$K$6:$K$1005,'أوامر الشغل'!$C$6:$C$1005,A43&amp;""))</f>
        <v/>
      </c>
      <c r="F43" s="15">
        <f>IF(A43&amp;""="","",SUMIFS('أوامر الشغل'!$L$6:$L$1005,'أوامر الشغل'!$C$6:$C$1005,A43&amp;""))</f>
        <v/>
      </c>
      <c r="G43" s="15">
        <f>IF(A43&amp;""="","",ROUND(E43-F43,2))</f>
        <v/>
      </c>
      <c r="H43" s="6">
        <f>IF(A43&amp;""="","",IF(G43&gt;0,"مدين",IF(G43&lt;0,"دفع مقدمًا",IF(D43=0,"لا أوامر","مسدد"))))</f>
        <v/>
      </c>
      <c r="I43" s="14">
        <f>IF(ISNUMBER(G43),IF(G43&gt;0,COUNTIFS($G$6:$G$205,"&gt;"&amp;G43)+COUNTIFS($G$6:G43,G43),""),"")</f>
        <v/>
      </c>
    </row>
    <row r="44">
      <c r="A44" s="5" t="n"/>
      <c r="B44" s="5" t="n"/>
      <c r="C44" s="13" t="n"/>
      <c r="D44" s="14">
        <f>IF(A44&amp;""="","",COUNTIFS('أوامر الشغل'!$C$6:$C$1005,A44&amp;"",'أوامر الشغل'!$F$6:$F$1005,"&lt;&gt;ملغي"))</f>
        <v/>
      </c>
      <c r="E44" s="15">
        <f>IF(A44&amp;""="","",SUMIFS('أوامر الشغل'!$K$6:$K$1005,'أوامر الشغل'!$C$6:$C$1005,A44&amp;""))</f>
        <v/>
      </c>
      <c r="F44" s="15">
        <f>IF(A44&amp;""="","",SUMIFS('أوامر الشغل'!$L$6:$L$1005,'أوامر الشغل'!$C$6:$C$1005,A44&amp;""))</f>
        <v/>
      </c>
      <c r="G44" s="15">
        <f>IF(A44&amp;""="","",ROUND(E44-F44,2))</f>
        <v/>
      </c>
      <c r="H44" s="6">
        <f>IF(A44&amp;""="","",IF(G44&gt;0,"مدين",IF(G44&lt;0,"دفع مقدمًا",IF(D44=0,"لا أوامر","مسدد"))))</f>
        <v/>
      </c>
      <c r="I44" s="14">
        <f>IF(ISNUMBER(G44),IF(G44&gt;0,COUNTIFS($G$6:$G$205,"&gt;"&amp;G44)+COUNTIFS($G$6:G44,G44),""),"")</f>
        <v/>
      </c>
    </row>
    <row r="45">
      <c r="A45" s="5" t="n"/>
      <c r="B45" s="5" t="n"/>
      <c r="C45" s="13" t="n"/>
      <c r="D45" s="14">
        <f>IF(A45&amp;""="","",COUNTIFS('أوامر الشغل'!$C$6:$C$1005,A45&amp;"",'أوامر الشغل'!$F$6:$F$1005,"&lt;&gt;ملغي"))</f>
        <v/>
      </c>
      <c r="E45" s="15">
        <f>IF(A45&amp;""="","",SUMIFS('أوامر الشغل'!$K$6:$K$1005,'أوامر الشغل'!$C$6:$C$1005,A45&amp;""))</f>
        <v/>
      </c>
      <c r="F45" s="15">
        <f>IF(A45&amp;""="","",SUMIFS('أوامر الشغل'!$L$6:$L$1005,'أوامر الشغل'!$C$6:$C$1005,A45&amp;""))</f>
        <v/>
      </c>
      <c r="G45" s="15">
        <f>IF(A45&amp;""="","",ROUND(E45-F45,2))</f>
        <v/>
      </c>
      <c r="H45" s="6">
        <f>IF(A45&amp;""="","",IF(G45&gt;0,"مدين",IF(G45&lt;0,"دفع مقدمًا",IF(D45=0,"لا أوامر","مسدد"))))</f>
        <v/>
      </c>
      <c r="I45" s="14">
        <f>IF(ISNUMBER(G45),IF(G45&gt;0,COUNTIFS($G$6:$G$205,"&gt;"&amp;G45)+COUNTIFS($G$6:G45,G45),""),"")</f>
        <v/>
      </c>
    </row>
    <row r="46">
      <c r="A46" s="5" t="n"/>
      <c r="B46" s="5" t="n"/>
      <c r="C46" s="13" t="n"/>
      <c r="D46" s="14">
        <f>IF(A46&amp;""="","",COUNTIFS('أوامر الشغل'!$C$6:$C$1005,A46&amp;"",'أوامر الشغل'!$F$6:$F$1005,"&lt;&gt;ملغي"))</f>
        <v/>
      </c>
      <c r="E46" s="15">
        <f>IF(A46&amp;""="","",SUMIFS('أوامر الشغل'!$K$6:$K$1005,'أوامر الشغل'!$C$6:$C$1005,A46&amp;""))</f>
        <v/>
      </c>
      <c r="F46" s="15">
        <f>IF(A46&amp;""="","",SUMIFS('أوامر الشغل'!$L$6:$L$1005,'أوامر الشغل'!$C$6:$C$1005,A46&amp;""))</f>
        <v/>
      </c>
      <c r="G46" s="15">
        <f>IF(A46&amp;""="","",ROUND(E46-F46,2))</f>
        <v/>
      </c>
      <c r="H46" s="6">
        <f>IF(A46&amp;""="","",IF(G46&gt;0,"مدين",IF(G46&lt;0,"دفع مقدمًا",IF(D46=0,"لا أوامر","مسدد"))))</f>
        <v/>
      </c>
      <c r="I46" s="14">
        <f>IF(ISNUMBER(G46),IF(G46&gt;0,COUNTIFS($G$6:$G$205,"&gt;"&amp;G46)+COUNTIFS($G$6:G46,G46),""),"")</f>
        <v/>
      </c>
    </row>
    <row r="47">
      <c r="A47" s="5" t="n"/>
      <c r="B47" s="5" t="n"/>
      <c r="C47" s="13" t="n"/>
      <c r="D47" s="14">
        <f>IF(A47&amp;""="","",COUNTIFS('أوامر الشغل'!$C$6:$C$1005,A47&amp;"",'أوامر الشغل'!$F$6:$F$1005,"&lt;&gt;ملغي"))</f>
        <v/>
      </c>
      <c r="E47" s="15">
        <f>IF(A47&amp;""="","",SUMIFS('أوامر الشغل'!$K$6:$K$1005,'أوامر الشغل'!$C$6:$C$1005,A47&amp;""))</f>
        <v/>
      </c>
      <c r="F47" s="15">
        <f>IF(A47&amp;""="","",SUMIFS('أوامر الشغل'!$L$6:$L$1005,'أوامر الشغل'!$C$6:$C$1005,A47&amp;""))</f>
        <v/>
      </c>
      <c r="G47" s="15">
        <f>IF(A47&amp;""="","",ROUND(E47-F47,2))</f>
        <v/>
      </c>
      <c r="H47" s="6">
        <f>IF(A47&amp;""="","",IF(G47&gt;0,"مدين",IF(G47&lt;0,"دفع مقدمًا",IF(D47=0,"لا أوامر","مسدد"))))</f>
        <v/>
      </c>
      <c r="I47" s="14">
        <f>IF(ISNUMBER(G47),IF(G47&gt;0,COUNTIFS($G$6:$G$205,"&gt;"&amp;G47)+COUNTIFS($G$6:G47,G47),""),"")</f>
        <v/>
      </c>
    </row>
    <row r="48">
      <c r="A48" s="5" t="n"/>
      <c r="B48" s="5" t="n"/>
      <c r="C48" s="13" t="n"/>
      <c r="D48" s="14">
        <f>IF(A48&amp;""="","",COUNTIFS('أوامر الشغل'!$C$6:$C$1005,A48&amp;"",'أوامر الشغل'!$F$6:$F$1005,"&lt;&gt;ملغي"))</f>
        <v/>
      </c>
      <c r="E48" s="15">
        <f>IF(A48&amp;""="","",SUMIFS('أوامر الشغل'!$K$6:$K$1005,'أوامر الشغل'!$C$6:$C$1005,A48&amp;""))</f>
        <v/>
      </c>
      <c r="F48" s="15">
        <f>IF(A48&amp;""="","",SUMIFS('أوامر الشغل'!$L$6:$L$1005,'أوامر الشغل'!$C$6:$C$1005,A48&amp;""))</f>
        <v/>
      </c>
      <c r="G48" s="15">
        <f>IF(A48&amp;""="","",ROUND(E48-F48,2))</f>
        <v/>
      </c>
      <c r="H48" s="6">
        <f>IF(A48&amp;""="","",IF(G48&gt;0,"مدين",IF(G48&lt;0,"دفع مقدمًا",IF(D48=0,"لا أوامر","مسدد"))))</f>
        <v/>
      </c>
      <c r="I48" s="14">
        <f>IF(ISNUMBER(G48),IF(G48&gt;0,COUNTIFS($G$6:$G$205,"&gt;"&amp;G48)+COUNTIFS($G$6:G48,G48),""),"")</f>
        <v/>
      </c>
    </row>
    <row r="49">
      <c r="A49" s="5" t="n"/>
      <c r="B49" s="5" t="n"/>
      <c r="C49" s="13" t="n"/>
      <c r="D49" s="14">
        <f>IF(A49&amp;""="","",COUNTIFS('أوامر الشغل'!$C$6:$C$1005,A49&amp;"",'أوامر الشغل'!$F$6:$F$1005,"&lt;&gt;ملغي"))</f>
        <v/>
      </c>
      <c r="E49" s="15">
        <f>IF(A49&amp;""="","",SUMIFS('أوامر الشغل'!$K$6:$K$1005,'أوامر الشغل'!$C$6:$C$1005,A49&amp;""))</f>
        <v/>
      </c>
      <c r="F49" s="15">
        <f>IF(A49&amp;""="","",SUMIFS('أوامر الشغل'!$L$6:$L$1005,'أوامر الشغل'!$C$6:$C$1005,A49&amp;""))</f>
        <v/>
      </c>
      <c r="G49" s="15">
        <f>IF(A49&amp;""="","",ROUND(E49-F49,2))</f>
        <v/>
      </c>
      <c r="H49" s="6">
        <f>IF(A49&amp;""="","",IF(G49&gt;0,"مدين",IF(G49&lt;0,"دفع مقدمًا",IF(D49=0,"لا أوامر","مسدد"))))</f>
        <v/>
      </c>
      <c r="I49" s="14">
        <f>IF(ISNUMBER(G49),IF(G49&gt;0,COUNTIFS($G$6:$G$205,"&gt;"&amp;G49)+COUNTIFS($G$6:G49,G49),""),"")</f>
        <v/>
      </c>
    </row>
    <row r="50">
      <c r="A50" s="5" t="n"/>
      <c r="B50" s="5" t="n"/>
      <c r="C50" s="13" t="n"/>
      <c r="D50" s="14">
        <f>IF(A50&amp;""="","",COUNTIFS('أوامر الشغل'!$C$6:$C$1005,A50&amp;"",'أوامر الشغل'!$F$6:$F$1005,"&lt;&gt;ملغي"))</f>
        <v/>
      </c>
      <c r="E50" s="15">
        <f>IF(A50&amp;""="","",SUMIFS('أوامر الشغل'!$K$6:$K$1005,'أوامر الشغل'!$C$6:$C$1005,A50&amp;""))</f>
        <v/>
      </c>
      <c r="F50" s="15">
        <f>IF(A50&amp;""="","",SUMIFS('أوامر الشغل'!$L$6:$L$1005,'أوامر الشغل'!$C$6:$C$1005,A50&amp;""))</f>
        <v/>
      </c>
      <c r="G50" s="15">
        <f>IF(A50&amp;""="","",ROUND(E50-F50,2))</f>
        <v/>
      </c>
      <c r="H50" s="6">
        <f>IF(A50&amp;""="","",IF(G50&gt;0,"مدين",IF(G50&lt;0,"دفع مقدمًا",IF(D50=0,"لا أوامر","مسدد"))))</f>
        <v/>
      </c>
      <c r="I50" s="14">
        <f>IF(ISNUMBER(G50),IF(G50&gt;0,COUNTIFS($G$6:$G$205,"&gt;"&amp;G50)+COUNTIFS($G$6:G50,G50),""),"")</f>
        <v/>
      </c>
    </row>
    <row r="51">
      <c r="A51" s="5" t="n"/>
      <c r="B51" s="5" t="n"/>
      <c r="C51" s="13" t="n"/>
      <c r="D51" s="14">
        <f>IF(A51&amp;""="","",COUNTIFS('أوامر الشغل'!$C$6:$C$1005,A51&amp;"",'أوامر الشغل'!$F$6:$F$1005,"&lt;&gt;ملغي"))</f>
        <v/>
      </c>
      <c r="E51" s="15">
        <f>IF(A51&amp;""="","",SUMIFS('أوامر الشغل'!$K$6:$K$1005,'أوامر الشغل'!$C$6:$C$1005,A51&amp;""))</f>
        <v/>
      </c>
      <c r="F51" s="15">
        <f>IF(A51&amp;""="","",SUMIFS('أوامر الشغل'!$L$6:$L$1005,'أوامر الشغل'!$C$6:$C$1005,A51&amp;""))</f>
        <v/>
      </c>
      <c r="G51" s="15">
        <f>IF(A51&amp;""="","",ROUND(E51-F51,2))</f>
        <v/>
      </c>
      <c r="H51" s="6">
        <f>IF(A51&amp;""="","",IF(G51&gt;0,"مدين",IF(G51&lt;0,"دفع مقدمًا",IF(D51=0,"لا أوامر","مسدد"))))</f>
        <v/>
      </c>
      <c r="I51" s="14">
        <f>IF(ISNUMBER(G51),IF(G51&gt;0,COUNTIFS($G$6:$G$205,"&gt;"&amp;G51)+COUNTIFS($G$6:G51,G51),""),"")</f>
        <v/>
      </c>
    </row>
    <row r="52">
      <c r="A52" s="5" t="n"/>
      <c r="B52" s="5" t="n"/>
      <c r="C52" s="13" t="n"/>
      <c r="D52" s="14">
        <f>IF(A52&amp;""="","",COUNTIFS('أوامر الشغل'!$C$6:$C$1005,A52&amp;"",'أوامر الشغل'!$F$6:$F$1005,"&lt;&gt;ملغي"))</f>
        <v/>
      </c>
      <c r="E52" s="15">
        <f>IF(A52&amp;""="","",SUMIFS('أوامر الشغل'!$K$6:$K$1005,'أوامر الشغل'!$C$6:$C$1005,A52&amp;""))</f>
        <v/>
      </c>
      <c r="F52" s="15">
        <f>IF(A52&amp;""="","",SUMIFS('أوامر الشغل'!$L$6:$L$1005,'أوامر الشغل'!$C$6:$C$1005,A52&amp;""))</f>
        <v/>
      </c>
      <c r="G52" s="15">
        <f>IF(A52&amp;""="","",ROUND(E52-F52,2))</f>
        <v/>
      </c>
      <c r="H52" s="6">
        <f>IF(A52&amp;""="","",IF(G52&gt;0,"مدين",IF(G52&lt;0,"دفع مقدمًا",IF(D52=0,"لا أوامر","مسدد"))))</f>
        <v/>
      </c>
      <c r="I52" s="14">
        <f>IF(ISNUMBER(G52),IF(G52&gt;0,COUNTIFS($G$6:$G$205,"&gt;"&amp;G52)+COUNTIFS($G$6:G52,G52),""),"")</f>
        <v/>
      </c>
    </row>
    <row r="53">
      <c r="A53" s="5" t="n"/>
      <c r="B53" s="5" t="n"/>
      <c r="C53" s="13" t="n"/>
      <c r="D53" s="14">
        <f>IF(A53&amp;""="","",COUNTIFS('أوامر الشغل'!$C$6:$C$1005,A53&amp;"",'أوامر الشغل'!$F$6:$F$1005,"&lt;&gt;ملغي"))</f>
        <v/>
      </c>
      <c r="E53" s="15">
        <f>IF(A53&amp;""="","",SUMIFS('أوامر الشغل'!$K$6:$K$1005,'أوامر الشغل'!$C$6:$C$1005,A53&amp;""))</f>
        <v/>
      </c>
      <c r="F53" s="15">
        <f>IF(A53&amp;""="","",SUMIFS('أوامر الشغل'!$L$6:$L$1005,'أوامر الشغل'!$C$6:$C$1005,A53&amp;""))</f>
        <v/>
      </c>
      <c r="G53" s="15">
        <f>IF(A53&amp;""="","",ROUND(E53-F53,2))</f>
        <v/>
      </c>
      <c r="H53" s="6">
        <f>IF(A53&amp;""="","",IF(G53&gt;0,"مدين",IF(G53&lt;0,"دفع مقدمًا",IF(D53=0,"لا أوامر","مسدد"))))</f>
        <v/>
      </c>
      <c r="I53" s="14">
        <f>IF(ISNUMBER(G53),IF(G53&gt;0,COUNTIFS($G$6:$G$205,"&gt;"&amp;G53)+COUNTIFS($G$6:G53,G53),""),"")</f>
        <v/>
      </c>
    </row>
    <row r="54">
      <c r="A54" s="5" t="n"/>
      <c r="B54" s="5" t="n"/>
      <c r="C54" s="13" t="n"/>
      <c r="D54" s="14">
        <f>IF(A54&amp;""="","",COUNTIFS('أوامر الشغل'!$C$6:$C$1005,A54&amp;"",'أوامر الشغل'!$F$6:$F$1005,"&lt;&gt;ملغي"))</f>
        <v/>
      </c>
      <c r="E54" s="15">
        <f>IF(A54&amp;""="","",SUMIFS('أوامر الشغل'!$K$6:$K$1005,'أوامر الشغل'!$C$6:$C$1005,A54&amp;""))</f>
        <v/>
      </c>
      <c r="F54" s="15">
        <f>IF(A54&amp;""="","",SUMIFS('أوامر الشغل'!$L$6:$L$1005,'أوامر الشغل'!$C$6:$C$1005,A54&amp;""))</f>
        <v/>
      </c>
      <c r="G54" s="15">
        <f>IF(A54&amp;""="","",ROUND(E54-F54,2))</f>
        <v/>
      </c>
      <c r="H54" s="6">
        <f>IF(A54&amp;""="","",IF(G54&gt;0,"مدين",IF(G54&lt;0,"دفع مقدمًا",IF(D54=0,"لا أوامر","مسدد"))))</f>
        <v/>
      </c>
      <c r="I54" s="14">
        <f>IF(ISNUMBER(G54),IF(G54&gt;0,COUNTIFS($G$6:$G$205,"&gt;"&amp;G54)+COUNTIFS($G$6:G54,G54),""),"")</f>
        <v/>
      </c>
    </row>
    <row r="55">
      <c r="A55" s="5" t="n"/>
      <c r="B55" s="5" t="n"/>
      <c r="C55" s="13" t="n"/>
      <c r="D55" s="14">
        <f>IF(A55&amp;""="","",COUNTIFS('أوامر الشغل'!$C$6:$C$1005,A55&amp;"",'أوامر الشغل'!$F$6:$F$1005,"&lt;&gt;ملغي"))</f>
        <v/>
      </c>
      <c r="E55" s="15">
        <f>IF(A55&amp;""="","",SUMIFS('أوامر الشغل'!$K$6:$K$1005,'أوامر الشغل'!$C$6:$C$1005,A55&amp;""))</f>
        <v/>
      </c>
      <c r="F55" s="15">
        <f>IF(A55&amp;""="","",SUMIFS('أوامر الشغل'!$L$6:$L$1005,'أوامر الشغل'!$C$6:$C$1005,A55&amp;""))</f>
        <v/>
      </c>
      <c r="G55" s="15">
        <f>IF(A55&amp;""="","",ROUND(E55-F55,2))</f>
        <v/>
      </c>
      <c r="H55" s="6">
        <f>IF(A55&amp;""="","",IF(G55&gt;0,"مدين",IF(G55&lt;0,"دفع مقدمًا",IF(D55=0,"لا أوامر","مسدد"))))</f>
        <v/>
      </c>
      <c r="I55" s="14">
        <f>IF(ISNUMBER(G55),IF(G55&gt;0,COUNTIFS($G$6:$G$205,"&gt;"&amp;G55)+COUNTIFS($G$6:G55,G55),""),"")</f>
        <v/>
      </c>
    </row>
    <row r="56">
      <c r="A56" s="5" t="n"/>
      <c r="B56" s="5" t="n"/>
      <c r="C56" s="13" t="n"/>
      <c r="D56" s="14">
        <f>IF(A56&amp;""="","",COUNTIFS('أوامر الشغل'!$C$6:$C$1005,A56&amp;"",'أوامر الشغل'!$F$6:$F$1005,"&lt;&gt;ملغي"))</f>
        <v/>
      </c>
      <c r="E56" s="15">
        <f>IF(A56&amp;""="","",SUMIFS('أوامر الشغل'!$K$6:$K$1005,'أوامر الشغل'!$C$6:$C$1005,A56&amp;""))</f>
        <v/>
      </c>
      <c r="F56" s="15">
        <f>IF(A56&amp;""="","",SUMIFS('أوامر الشغل'!$L$6:$L$1005,'أوامر الشغل'!$C$6:$C$1005,A56&amp;""))</f>
        <v/>
      </c>
      <c r="G56" s="15">
        <f>IF(A56&amp;""="","",ROUND(E56-F56,2))</f>
        <v/>
      </c>
      <c r="H56" s="6">
        <f>IF(A56&amp;""="","",IF(G56&gt;0,"مدين",IF(G56&lt;0,"دفع مقدمًا",IF(D56=0,"لا أوامر","مسدد"))))</f>
        <v/>
      </c>
      <c r="I56" s="14">
        <f>IF(ISNUMBER(G56),IF(G56&gt;0,COUNTIFS($G$6:$G$205,"&gt;"&amp;G56)+COUNTIFS($G$6:G56,G56),""),"")</f>
        <v/>
      </c>
    </row>
    <row r="57">
      <c r="A57" s="5" t="n"/>
      <c r="B57" s="5" t="n"/>
      <c r="C57" s="13" t="n"/>
      <c r="D57" s="14">
        <f>IF(A57&amp;""="","",COUNTIFS('أوامر الشغل'!$C$6:$C$1005,A57&amp;"",'أوامر الشغل'!$F$6:$F$1005,"&lt;&gt;ملغي"))</f>
        <v/>
      </c>
      <c r="E57" s="15">
        <f>IF(A57&amp;""="","",SUMIFS('أوامر الشغل'!$K$6:$K$1005,'أوامر الشغل'!$C$6:$C$1005,A57&amp;""))</f>
        <v/>
      </c>
      <c r="F57" s="15">
        <f>IF(A57&amp;""="","",SUMIFS('أوامر الشغل'!$L$6:$L$1005,'أوامر الشغل'!$C$6:$C$1005,A57&amp;""))</f>
        <v/>
      </c>
      <c r="G57" s="15">
        <f>IF(A57&amp;""="","",ROUND(E57-F57,2))</f>
        <v/>
      </c>
      <c r="H57" s="6">
        <f>IF(A57&amp;""="","",IF(G57&gt;0,"مدين",IF(G57&lt;0,"دفع مقدمًا",IF(D57=0,"لا أوامر","مسدد"))))</f>
        <v/>
      </c>
      <c r="I57" s="14">
        <f>IF(ISNUMBER(G57),IF(G57&gt;0,COUNTIFS($G$6:$G$205,"&gt;"&amp;G57)+COUNTIFS($G$6:G57,G57),""),"")</f>
        <v/>
      </c>
    </row>
    <row r="58">
      <c r="A58" s="5" t="n"/>
      <c r="B58" s="5" t="n"/>
      <c r="C58" s="13" t="n"/>
      <c r="D58" s="14">
        <f>IF(A58&amp;""="","",COUNTIFS('أوامر الشغل'!$C$6:$C$1005,A58&amp;"",'أوامر الشغل'!$F$6:$F$1005,"&lt;&gt;ملغي"))</f>
        <v/>
      </c>
      <c r="E58" s="15">
        <f>IF(A58&amp;""="","",SUMIFS('أوامر الشغل'!$K$6:$K$1005,'أوامر الشغل'!$C$6:$C$1005,A58&amp;""))</f>
        <v/>
      </c>
      <c r="F58" s="15">
        <f>IF(A58&amp;""="","",SUMIFS('أوامر الشغل'!$L$6:$L$1005,'أوامر الشغل'!$C$6:$C$1005,A58&amp;""))</f>
        <v/>
      </c>
      <c r="G58" s="15">
        <f>IF(A58&amp;""="","",ROUND(E58-F58,2))</f>
        <v/>
      </c>
      <c r="H58" s="6">
        <f>IF(A58&amp;""="","",IF(G58&gt;0,"مدين",IF(G58&lt;0,"دفع مقدمًا",IF(D58=0,"لا أوامر","مسدد"))))</f>
        <v/>
      </c>
      <c r="I58" s="14">
        <f>IF(ISNUMBER(G58),IF(G58&gt;0,COUNTIFS($G$6:$G$205,"&gt;"&amp;G58)+COUNTIFS($G$6:G58,G58),""),"")</f>
        <v/>
      </c>
    </row>
    <row r="59">
      <c r="A59" s="5" t="n"/>
      <c r="B59" s="5" t="n"/>
      <c r="C59" s="13" t="n"/>
      <c r="D59" s="14">
        <f>IF(A59&amp;""="","",COUNTIFS('أوامر الشغل'!$C$6:$C$1005,A59&amp;"",'أوامر الشغل'!$F$6:$F$1005,"&lt;&gt;ملغي"))</f>
        <v/>
      </c>
      <c r="E59" s="15">
        <f>IF(A59&amp;""="","",SUMIFS('أوامر الشغل'!$K$6:$K$1005,'أوامر الشغل'!$C$6:$C$1005,A59&amp;""))</f>
        <v/>
      </c>
      <c r="F59" s="15">
        <f>IF(A59&amp;""="","",SUMIFS('أوامر الشغل'!$L$6:$L$1005,'أوامر الشغل'!$C$6:$C$1005,A59&amp;""))</f>
        <v/>
      </c>
      <c r="G59" s="15">
        <f>IF(A59&amp;""="","",ROUND(E59-F59,2))</f>
        <v/>
      </c>
      <c r="H59" s="6">
        <f>IF(A59&amp;""="","",IF(G59&gt;0,"مدين",IF(G59&lt;0,"دفع مقدمًا",IF(D59=0,"لا أوامر","مسدد"))))</f>
        <v/>
      </c>
      <c r="I59" s="14">
        <f>IF(ISNUMBER(G59),IF(G59&gt;0,COUNTIFS($G$6:$G$205,"&gt;"&amp;G59)+COUNTIFS($G$6:G59,G59),""),"")</f>
        <v/>
      </c>
    </row>
    <row r="60">
      <c r="A60" s="5" t="n"/>
      <c r="B60" s="5" t="n"/>
      <c r="C60" s="13" t="n"/>
      <c r="D60" s="14">
        <f>IF(A60&amp;""="","",COUNTIFS('أوامر الشغل'!$C$6:$C$1005,A60&amp;"",'أوامر الشغل'!$F$6:$F$1005,"&lt;&gt;ملغي"))</f>
        <v/>
      </c>
      <c r="E60" s="15">
        <f>IF(A60&amp;""="","",SUMIFS('أوامر الشغل'!$K$6:$K$1005,'أوامر الشغل'!$C$6:$C$1005,A60&amp;""))</f>
        <v/>
      </c>
      <c r="F60" s="15">
        <f>IF(A60&amp;""="","",SUMIFS('أوامر الشغل'!$L$6:$L$1005,'أوامر الشغل'!$C$6:$C$1005,A60&amp;""))</f>
        <v/>
      </c>
      <c r="G60" s="15">
        <f>IF(A60&amp;""="","",ROUND(E60-F60,2))</f>
        <v/>
      </c>
      <c r="H60" s="6">
        <f>IF(A60&amp;""="","",IF(G60&gt;0,"مدين",IF(G60&lt;0,"دفع مقدمًا",IF(D60=0,"لا أوامر","مسدد"))))</f>
        <v/>
      </c>
      <c r="I60" s="14">
        <f>IF(ISNUMBER(G60),IF(G60&gt;0,COUNTIFS($G$6:$G$205,"&gt;"&amp;G60)+COUNTIFS($G$6:G60,G60),""),"")</f>
        <v/>
      </c>
    </row>
    <row r="61">
      <c r="A61" s="5" t="n"/>
      <c r="B61" s="5" t="n"/>
      <c r="C61" s="13" t="n"/>
      <c r="D61" s="14">
        <f>IF(A61&amp;""="","",COUNTIFS('أوامر الشغل'!$C$6:$C$1005,A61&amp;"",'أوامر الشغل'!$F$6:$F$1005,"&lt;&gt;ملغي"))</f>
        <v/>
      </c>
      <c r="E61" s="15">
        <f>IF(A61&amp;""="","",SUMIFS('أوامر الشغل'!$K$6:$K$1005,'أوامر الشغل'!$C$6:$C$1005,A61&amp;""))</f>
        <v/>
      </c>
      <c r="F61" s="15">
        <f>IF(A61&amp;""="","",SUMIFS('أوامر الشغل'!$L$6:$L$1005,'أوامر الشغل'!$C$6:$C$1005,A61&amp;""))</f>
        <v/>
      </c>
      <c r="G61" s="15">
        <f>IF(A61&amp;""="","",ROUND(E61-F61,2))</f>
        <v/>
      </c>
      <c r="H61" s="6">
        <f>IF(A61&amp;""="","",IF(G61&gt;0,"مدين",IF(G61&lt;0,"دفع مقدمًا",IF(D61=0,"لا أوامر","مسدد"))))</f>
        <v/>
      </c>
      <c r="I61" s="14">
        <f>IF(ISNUMBER(G61),IF(G61&gt;0,COUNTIFS($G$6:$G$205,"&gt;"&amp;G61)+COUNTIFS($G$6:G61,G61),""),"")</f>
        <v/>
      </c>
    </row>
    <row r="62">
      <c r="A62" s="5" t="n"/>
      <c r="B62" s="5" t="n"/>
      <c r="C62" s="13" t="n"/>
      <c r="D62" s="14">
        <f>IF(A62&amp;""="","",COUNTIFS('أوامر الشغل'!$C$6:$C$1005,A62&amp;"",'أوامر الشغل'!$F$6:$F$1005,"&lt;&gt;ملغي"))</f>
        <v/>
      </c>
      <c r="E62" s="15">
        <f>IF(A62&amp;""="","",SUMIFS('أوامر الشغل'!$K$6:$K$1005,'أوامر الشغل'!$C$6:$C$1005,A62&amp;""))</f>
        <v/>
      </c>
      <c r="F62" s="15">
        <f>IF(A62&amp;""="","",SUMIFS('أوامر الشغل'!$L$6:$L$1005,'أوامر الشغل'!$C$6:$C$1005,A62&amp;""))</f>
        <v/>
      </c>
      <c r="G62" s="15">
        <f>IF(A62&amp;""="","",ROUND(E62-F62,2))</f>
        <v/>
      </c>
      <c r="H62" s="6">
        <f>IF(A62&amp;""="","",IF(G62&gt;0,"مدين",IF(G62&lt;0,"دفع مقدمًا",IF(D62=0,"لا أوامر","مسدد"))))</f>
        <v/>
      </c>
      <c r="I62" s="14">
        <f>IF(ISNUMBER(G62),IF(G62&gt;0,COUNTIFS($G$6:$G$205,"&gt;"&amp;G62)+COUNTIFS($G$6:G62,G62),""),"")</f>
        <v/>
      </c>
    </row>
    <row r="63">
      <c r="A63" s="5" t="n"/>
      <c r="B63" s="5" t="n"/>
      <c r="C63" s="13" t="n"/>
      <c r="D63" s="14">
        <f>IF(A63&amp;""="","",COUNTIFS('أوامر الشغل'!$C$6:$C$1005,A63&amp;"",'أوامر الشغل'!$F$6:$F$1005,"&lt;&gt;ملغي"))</f>
        <v/>
      </c>
      <c r="E63" s="15">
        <f>IF(A63&amp;""="","",SUMIFS('أوامر الشغل'!$K$6:$K$1005,'أوامر الشغل'!$C$6:$C$1005,A63&amp;""))</f>
        <v/>
      </c>
      <c r="F63" s="15">
        <f>IF(A63&amp;""="","",SUMIFS('أوامر الشغل'!$L$6:$L$1005,'أوامر الشغل'!$C$6:$C$1005,A63&amp;""))</f>
        <v/>
      </c>
      <c r="G63" s="15">
        <f>IF(A63&amp;""="","",ROUND(E63-F63,2))</f>
        <v/>
      </c>
      <c r="H63" s="6">
        <f>IF(A63&amp;""="","",IF(G63&gt;0,"مدين",IF(G63&lt;0,"دفع مقدمًا",IF(D63=0,"لا أوامر","مسدد"))))</f>
        <v/>
      </c>
      <c r="I63" s="14">
        <f>IF(ISNUMBER(G63),IF(G63&gt;0,COUNTIFS($G$6:$G$205,"&gt;"&amp;G63)+COUNTIFS($G$6:G63,G63),""),"")</f>
        <v/>
      </c>
    </row>
    <row r="64">
      <c r="A64" s="5" t="n"/>
      <c r="B64" s="5" t="n"/>
      <c r="C64" s="13" t="n"/>
      <c r="D64" s="14">
        <f>IF(A64&amp;""="","",COUNTIFS('أوامر الشغل'!$C$6:$C$1005,A64&amp;"",'أوامر الشغل'!$F$6:$F$1005,"&lt;&gt;ملغي"))</f>
        <v/>
      </c>
      <c r="E64" s="15">
        <f>IF(A64&amp;""="","",SUMIFS('أوامر الشغل'!$K$6:$K$1005,'أوامر الشغل'!$C$6:$C$1005,A64&amp;""))</f>
        <v/>
      </c>
      <c r="F64" s="15">
        <f>IF(A64&amp;""="","",SUMIFS('أوامر الشغل'!$L$6:$L$1005,'أوامر الشغل'!$C$6:$C$1005,A64&amp;""))</f>
        <v/>
      </c>
      <c r="G64" s="15">
        <f>IF(A64&amp;""="","",ROUND(E64-F64,2))</f>
        <v/>
      </c>
      <c r="H64" s="6">
        <f>IF(A64&amp;""="","",IF(G64&gt;0,"مدين",IF(G64&lt;0,"دفع مقدمًا",IF(D64=0,"لا أوامر","مسدد"))))</f>
        <v/>
      </c>
      <c r="I64" s="14">
        <f>IF(ISNUMBER(G64),IF(G64&gt;0,COUNTIFS($G$6:$G$205,"&gt;"&amp;G64)+COUNTIFS($G$6:G64,G64),""),"")</f>
        <v/>
      </c>
    </row>
    <row r="65">
      <c r="A65" s="5" t="n"/>
      <c r="B65" s="5" t="n"/>
      <c r="C65" s="13" t="n"/>
      <c r="D65" s="14">
        <f>IF(A65&amp;""="","",COUNTIFS('أوامر الشغل'!$C$6:$C$1005,A65&amp;"",'أوامر الشغل'!$F$6:$F$1005,"&lt;&gt;ملغي"))</f>
        <v/>
      </c>
      <c r="E65" s="15">
        <f>IF(A65&amp;""="","",SUMIFS('أوامر الشغل'!$K$6:$K$1005,'أوامر الشغل'!$C$6:$C$1005,A65&amp;""))</f>
        <v/>
      </c>
      <c r="F65" s="15">
        <f>IF(A65&amp;""="","",SUMIFS('أوامر الشغل'!$L$6:$L$1005,'أوامر الشغل'!$C$6:$C$1005,A65&amp;""))</f>
        <v/>
      </c>
      <c r="G65" s="15">
        <f>IF(A65&amp;""="","",ROUND(E65-F65,2))</f>
        <v/>
      </c>
      <c r="H65" s="6">
        <f>IF(A65&amp;""="","",IF(G65&gt;0,"مدين",IF(G65&lt;0,"دفع مقدمًا",IF(D65=0,"لا أوامر","مسدد"))))</f>
        <v/>
      </c>
      <c r="I65" s="14">
        <f>IF(ISNUMBER(G65),IF(G65&gt;0,COUNTIFS($G$6:$G$205,"&gt;"&amp;G65)+COUNTIFS($G$6:G65,G65),""),"")</f>
        <v/>
      </c>
    </row>
    <row r="66">
      <c r="A66" s="5" t="n"/>
      <c r="B66" s="5" t="n"/>
      <c r="C66" s="13" t="n"/>
      <c r="D66" s="14">
        <f>IF(A66&amp;""="","",COUNTIFS('أوامر الشغل'!$C$6:$C$1005,A66&amp;"",'أوامر الشغل'!$F$6:$F$1005,"&lt;&gt;ملغي"))</f>
        <v/>
      </c>
      <c r="E66" s="15">
        <f>IF(A66&amp;""="","",SUMIFS('أوامر الشغل'!$K$6:$K$1005,'أوامر الشغل'!$C$6:$C$1005,A66&amp;""))</f>
        <v/>
      </c>
      <c r="F66" s="15">
        <f>IF(A66&amp;""="","",SUMIFS('أوامر الشغل'!$L$6:$L$1005,'أوامر الشغل'!$C$6:$C$1005,A66&amp;""))</f>
        <v/>
      </c>
      <c r="G66" s="15">
        <f>IF(A66&amp;""="","",ROUND(E66-F66,2))</f>
        <v/>
      </c>
      <c r="H66" s="6">
        <f>IF(A66&amp;""="","",IF(G66&gt;0,"مدين",IF(G66&lt;0,"دفع مقدمًا",IF(D66=0,"لا أوامر","مسدد"))))</f>
        <v/>
      </c>
      <c r="I66" s="14">
        <f>IF(ISNUMBER(G66),IF(G66&gt;0,COUNTIFS($G$6:$G$205,"&gt;"&amp;G66)+COUNTIFS($G$6:G66,G66),""),"")</f>
        <v/>
      </c>
    </row>
    <row r="67">
      <c r="A67" s="5" t="n"/>
      <c r="B67" s="5" t="n"/>
      <c r="C67" s="13" t="n"/>
      <c r="D67" s="14">
        <f>IF(A67&amp;""="","",COUNTIFS('أوامر الشغل'!$C$6:$C$1005,A67&amp;"",'أوامر الشغل'!$F$6:$F$1005,"&lt;&gt;ملغي"))</f>
        <v/>
      </c>
      <c r="E67" s="15">
        <f>IF(A67&amp;""="","",SUMIFS('أوامر الشغل'!$K$6:$K$1005,'أوامر الشغل'!$C$6:$C$1005,A67&amp;""))</f>
        <v/>
      </c>
      <c r="F67" s="15">
        <f>IF(A67&amp;""="","",SUMIFS('أوامر الشغل'!$L$6:$L$1005,'أوامر الشغل'!$C$6:$C$1005,A67&amp;""))</f>
        <v/>
      </c>
      <c r="G67" s="15">
        <f>IF(A67&amp;""="","",ROUND(E67-F67,2))</f>
        <v/>
      </c>
      <c r="H67" s="6">
        <f>IF(A67&amp;""="","",IF(G67&gt;0,"مدين",IF(G67&lt;0,"دفع مقدمًا",IF(D67=0,"لا أوامر","مسدد"))))</f>
        <v/>
      </c>
      <c r="I67" s="14">
        <f>IF(ISNUMBER(G67),IF(G67&gt;0,COUNTIFS($G$6:$G$205,"&gt;"&amp;G67)+COUNTIFS($G$6:G67,G67),""),"")</f>
        <v/>
      </c>
    </row>
    <row r="68">
      <c r="A68" s="5" t="n"/>
      <c r="B68" s="5" t="n"/>
      <c r="C68" s="13" t="n"/>
      <c r="D68" s="14">
        <f>IF(A68&amp;""="","",COUNTIFS('أوامر الشغل'!$C$6:$C$1005,A68&amp;"",'أوامر الشغل'!$F$6:$F$1005,"&lt;&gt;ملغي"))</f>
        <v/>
      </c>
      <c r="E68" s="15">
        <f>IF(A68&amp;""="","",SUMIFS('أوامر الشغل'!$K$6:$K$1005,'أوامر الشغل'!$C$6:$C$1005,A68&amp;""))</f>
        <v/>
      </c>
      <c r="F68" s="15">
        <f>IF(A68&amp;""="","",SUMIFS('أوامر الشغل'!$L$6:$L$1005,'أوامر الشغل'!$C$6:$C$1005,A68&amp;""))</f>
        <v/>
      </c>
      <c r="G68" s="15">
        <f>IF(A68&amp;""="","",ROUND(E68-F68,2))</f>
        <v/>
      </c>
      <c r="H68" s="6">
        <f>IF(A68&amp;""="","",IF(G68&gt;0,"مدين",IF(G68&lt;0,"دفع مقدمًا",IF(D68=0,"لا أوامر","مسدد"))))</f>
        <v/>
      </c>
      <c r="I68" s="14">
        <f>IF(ISNUMBER(G68),IF(G68&gt;0,COUNTIFS($G$6:$G$205,"&gt;"&amp;G68)+COUNTIFS($G$6:G68,G68),""),"")</f>
        <v/>
      </c>
    </row>
    <row r="69">
      <c r="A69" s="5" t="n"/>
      <c r="B69" s="5" t="n"/>
      <c r="C69" s="13" t="n"/>
      <c r="D69" s="14">
        <f>IF(A69&amp;""="","",COUNTIFS('أوامر الشغل'!$C$6:$C$1005,A69&amp;"",'أوامر الشغل'!$F$6:$F$1005,"&lt;&gt;ملغي"))</f>
        <v/>
      </c>
      <c r="E69" s="15">
        <f>IF(A69&amp;""="","",SUMIFS('أوامر الشغل'!$K$6:$K$1005,'أوامر الشغل'!$C$6:$C$1005,A69&amp;""))</f>
        <v/>
      </c>
      <c r="F69" s="15">
        <f>IF(A69&amp;""="","",SUMIFS('أوامر الشغل'!$L$6:$L$1005,'أوامر الشغل'!$C$6:$C$1005,A69&amp;""))</f>
        <v/>
      </c>
      <c r="G69" s="15">
        <f>IF(A69&amp;""="","",ROUND(E69-F69,2))</f>
        <v/>
      </c>
      <c r="H69" s="6">
        <f>IF(A69&amp;""="","",IF(G69&gt;0,"مدين",IF(G69&lt;0,"دفع مقدمًا",IF(D69=0,"لا أوامر","مسدد"))))</f>
        <v/>
      </c>
      <c r="I69" s="14">
        <f>IF(ISNUMBER(G69),IF(G69&gt;0,COUNTIFS($G$6:$G$205,"&gt;"&amp;G69)+COUNTIFS($G$6:G69,G69),""),"")</f>
        <v/>
      </c>
    </row>
    <row r="70">
      <c r="A70" s="5" t="n"/>
      <c r="B70" s="5" t="n"/>
      <c r="C70" s="13" t="n"/>
      <c r="D70" s="14">
        <f>IF(A70&amp;""="","",COUNTIFS('أوامر الشغل'!$C$6:$C$1005,A70&amp;"",'أوامر الشغل'!$F$6:$F$1005,"&lt;&gt;ملغي"))</f>
        <v/>
      </c>
      <c r="E70" s="15">
        <f>IF(A70&amp;""="","",SUMIFS('أوامر الشغل'!$K$6:$K$1005,'أوامر الشغل'!$C$6:$C$1005,A70&amp;""))</f>
        <v/>
      </c>
      <c r="F70" s="15">
        <f>IF(A70&amp;""="","",SUMIFS('أوامر الشغل'!$L$6:$L$1005,'أوامر الشغل'!$C$6:$C$1005,A70&amp;""))</f>
        <v/>
      </c>
      <c r="G70" s="15">
        <f>IF(A70&amp;""="","",ROUND(E70-F70,2))</f>
        <v/>
      </c>
      <c r="H70" s="6">
        <f>IF(A70&amp;""="","",IF(G70&gt;0,"مدين",IF(G70&lt;0,"دفع مقدمًا",IF(D70=0,"لا أوامر","مسدد"))))</f>
        <v/>
      </c>
      <c r="I70" s="14">
        <f>IF(ISNUMBER(G70),IF(G70&gt;0,COUNTIFS($G$6:$G$205,"&gt;"&amp;G70)+COUNTIFS($G$6:G70,G70),""),"")</f>
        <v/>
      </c>
    </row>
    <row r="71">
      <c r="A71" s="5" t="n"/>
      <c r="B71" s="5" t="n"/>
      <c r="C71" s="13" t="n"/>
      <c r="D71" s="14">
        <f>IF(A71&amp;""="","",COUNTIFS('أوامر الشغل'!$C$6:$C$1005,A71&amp;"",'أوامر الشغل'!$F$6:$F$1005,"&lt;&gt;ملغي"))</f>
        <v/>
      </c>
      <c r="E71" s="15">
        <f>IF(A71&amp;""="","",SUMIFS('أوامر الشغل'!$K$6:$K$1005,'أوامر الشغل'!$C$6:$C$1005,A71&amp;""))</f>
        <v/>
      </c>
      <c r="F71" s="15">
        <f>IF(A71&amp;""="","",SUMIFS('أوامر الشغل'!$L$6:$L$1005,'أوامر الشغل'!$C$6:$C$1005,A71&amp;""))</f>
        <v/>
      </c>
      <c r="G71" s="15">
        <f>IF(A71&amp;""="","",ROUND(E71-F71,2))</f>
        <v/>
      </c>
      <c r="H71" s="6">
        <f>IF(A71&amp;""="","",IF(G71&gt;0,"مدين",IF(G71&lt;0,"دفع مقدمًا",IF(D71=0,"لا أوامر","مسدد"))))</f>
        <v/>
      </c>
      <c r="I71" s="14">
        <f>IF(ISNUMBER(G71),IF(G71&gt;0,COUNTIFS($G$6:$G$205,"&gt;"&amp;G71)+COUNTIFS($G$6:G71,G71),""),"")</f>
        <v/>
      </c>
    </row>
    <row r="72">
      <c r="A72" s="5" t="n"/>
      <c r="B72" s="5" t="n"/>
      <c r="C72" s="13" t="n"/>
      <c r="D72" s="14">
        <f>IF(A72&amp;""="","",COUNTIFS('أوامر الشغل'!$C$6:$C$1005,A72&amp;"",'أوامر الشغل'!$F$6:$F$1005,"&lt;&gt;ملغي"))</f>
        <v/>
      </c>
      <c r="E72" s="15">
        <f>IF(A72&amp;""="","",SUMIFS('أوامر الشغل'!$K$6:$K$1005,'أوامر الشغل'!$C$6:$C$1005,A72&amp;""))</f>
        <v/>
      </c>
      <c r="F72" s="15">
        <f>IF(A72&amp;""="","",SUMIFS('أوامر الشغل'!$L$6:$L$1005,'أوامر الشغل'!$C$6:$C$1005,A72&amp;""))</f>
        <v/>
      </c>
      <c r="G72" s="15">
        <f>IF(A72&amp;""="","",ROUND(E72-F72,2))</f>
        <v/>
      </c>
      <c r="H72" s="6">
        <f>IF(A72&amp;""="","",IF(G72&gt;0,"مدين",IF(G72&lt;0,"دفع مقدمًا",IF(D72=0,"لا أوامر","مسدد"))))</f>
        <v/>
      </c>
      <c r="I72" s="14">
        <f>IF(ISNUMBER(G72),IF(G72&gt;0,COUNTIFS($G$6:$G$205,"&gt;"&amp;G72)+COUNTIFS($G$6:G72,G72),""),"")</f>
        <v/>
      </c>
    </row>
    <row r="73">
      <c r="A73" s="5" t="n"/>
      <c r="B73" s="5" t="n"/>
      <c r="C73" s="13" t="n"/>
      <c r="D73" s="14">
        <f>IF(A73&amp;""="","",COUNTIFS('أوامر الشغل'!$C$6:$C$1005,A73&amp;"",'أوامر الشغل'!$F$6:$F$1005,"&lt;&gt;ملغي"))</f>
        <v/>
      </c>
      <c r="E73" s="15">
        <f>IF(A73&amp;""="","",SUMIFS('أوامر الشغل'!$K$6:$K$1005,'أوامر الشغل'!$C$6:$C$1005,A73&amp;""))</f>
        <v/>
      </c>
      <c r="F73" s="15">
        <f>IF(A73&amp;""="","",SUMIFS('أوامر الشغل'!$L$6:$L$1005,'أوامر الشغل'!$C$6:$C$1005,A73&amp;""))</f>
        <v/>
      </c>
      <c r="G73" s="15">
        <f>IF(A73&amp;""="","",ROUND(E73-F73,2))</f>
        <v/>
      </c>
      <c r="H73" s="6">
        <f>IF(A73&amp;""="","",IF(G73&gt;0,"مدين",IF(G73&lt;0,"دفع مقدمًا",IF(D73=0,"لا أوامر","مسدد"))))</f>
        <v/>
      </c>
      <c r="I73" s="14">
        <f>IF(ISNUMBER(G73),IF(G73&gt;0,COUNTIFS($G$6:$G$205,"&gt;"&amp;G73)+COUNTIFS($G$6:G73,G73),""),"")</f>
        <v/>
      </c>
    </row>
    <row r="74">
      <c r="A74" s="5" t="n"/>
      <c r="B74" s="5" t="n"/>
      <c r="C74" s="13" t="n"/>
      <c r="D74" s="14">
        <f>IF(A74&amp;""="","",COUNTIFS('أوامر الشغل'!$C$6:$C$1005,A74&amp;"",'أوامر الشغل'!$F$6:$F$1005,"&lt;&gt;ملغي"))</f>
        <v/>
      </c>
      <c r="E74" s="15">
        <f>IF(A74&amp;""="","",SUMIFS('أوامر الشغل'!$K$6:$K$1005,'أوامر الشغل'!$C$6:$C$1005,A74&amp;""))</f>
        <v/>
      </c>
      <c r="F74" s="15">
        <f>IF(A74&amp;""="","",SUMIFS('أوامر الشغل'!$L$6:$L$1005,'أوامر الشغل'!$C$6:$C$1005,A74&amp;""))</f>
        <v/>
      </c>
      <c r="G74" s="15">
        <f>IF(A74&amp;""="","",ROUND(E74-F74,2))</f>
        <v/>
      </c>
      <c r="H74" s="6">
        <f>IF(A74&amp;""="","",IF(G74&gt;0,"مدين",IF(G74&lt;0,"دفع مقدمًا",IF(D74=0,"لا أوامر","مسدد"))))</f>
        <v/>
      </c>
      <c r="I74" s="14">
        <f>IF(ISNUMBER(G74),IF(G74&gt;0,COUNTIFS($G$6:$G$205,"&gt;"&amp;G74)+COUNTIFS($G$6:G74,G74),""),"")</f>
        <v/>
      </c>
    </row>
    <row r="75">
      <c r="A75" s="5" t="n"/>
      <c r="B75" s="5" t="n"/>
      <c r="C75" s="13" t="n"/>
      <c r="D75" s="14">
        <f>IF(A75&amp;""="","",COUNTIFS('أوامر الشغل'!$C$6:$C$1005,A75&amp;"",'أوامر الشغل'!$F$6:$F$1005,"&lt;&gt;ملغي"))</f>
        <v/>
      </c>
      <c r="E75" s="15">
        <f>IF(A75&amp;""="","",SUMIFS('أوامر الشغل'!$K$6:$K$1005,'أوامر الشغل'!$C$6:$C$1005,A75&amp;""))</f>
        <v/>
      </c>
      <c r="F75" s="15">
        <f>IF(A75&amp;""="","",SUMIFS('أوامر الشغل'!$L$6:$L$1005,'أوامر الشغل'!$C$6:$C$1005,A75&amp;""))</f>
        <v/>
      </c>
      <c r="G75" s="15">
        <f>IF(A75&amp;""="","",ROUND(E75-F75,2))</f>
        <v/>
      </c>
      <c r="H75" s="6">
        <f>IF(A75&amp;""="","",IF(G75&gt;0,"مدين",IF(G75&lt;0,"دفع مقدمًا",IF(D75=0,"لا أوامر","مسدد"))))</f>
        <v/>
      </c>
      <c r="I75" s="14">
        <f>IF(ISNUMBER(G75),IF(G75&gt;0,COUNTIFS($G$6:$G$205,"&gt;"&amp;G75)+COUNTIFS($G$6:G75,G75),""),"")</f>
        <v/>
      </c>
    </row>
    <row r="76">
      <c r="A76" s="5" t="n"/>
      <c r="B76" s="5" t="n"/>
      <c r="C76" s="13" t="n"/>
      <c r="D76" s="14">
        <f>IF(A76&amp;""="","",COUNTIFS('أوامر الشغل'!$C$6:$C$1005,A76&amp;"",'أوامر الشغل'!$F$6:$F$1005,"&lt;&gt;ملغي"))</f>
        <v/>
      </c>
      <c r="E76" s="15">
        <f>IF(A76&amp;""="","",SUMIFS('أوامر الشغل'!$K$6:$K$1005,'أوامر الشغل'!$C$6:$C$1005,A76&amp;""))</f>
        <v/>
      </c>
      <c r="F76" s="15">
        <f>IF(A76&amp;""="","",SUMIFS('أوامر الشغل'!$L$6:$L$1005,'أوامر الشغل'!$C$6:$C$1005,A76&amp;""))</f>
        <v/>
      </c>
      <c r="G76" s="15">
        <f>IF(A76&amp;""="","",ROUND(E76-F76,2))</f>
        <v/>
      </c>
      <c r="H76" s="6">
        <f>IF(A76&amp;""="","",IF(G76&gt;0,"مدين",IF(G76&lt;0,"دفع مقدمًا",IF(D76=0,"لا أوامر","مسدد"))))</f>
        <v/>
      </c>
      <c r="I76" s="14">
        <f>IF(ISNUMBER(G76),IF(G76&gt;0,COUNTIFS($G$6:$G$205,"&gt;"&amp;G76)+COUNTIFS($G$6:G76,G76),""),"")</f>
        <v/>
      </c>
    </row>
    <row r="77">
      <c r="A77" s="5" t="n"/>
      <c r="B77" s="5" t="n"/>
      <c r="C77" s="13" t="n"/>
      <c r="D77" s="14">
        <f>IF(A77&amp;""="","",COUNTIFS('أوامر الشغل'!$C$6:$C$1005,A77&amp;"",'أوامر الشغل'!$F$6:$F$1005,"&lt;&gt;ملغي"))</f>
        <v/>
      </c>
      <c r="E77" s="15">
        <f>IF(A77&amp;""="","",SUMIFS('أوامر الشغل'!$K$6:$K$1005,'أوامر الشغل'!$C$6:$C$1005,A77&amp;""))</f>
        <v/>
      </c>
      <c r="F77" s="15">
        <f>IF(A77&amp;""="","",SUMIFS('أوامر الشغل'!$L$6:$L$1005,'أوامر الشغل'!$C$6:$C$1005,A77&amp;""))</f>
        <v/>
      </c>
      <c r="G77" s="15">
        <f>IF(A77&amp;""="","",ROUND(E77-F77,2))</f>
        <v/>
      </c>
      <c r="H77" s="6">
        <f>IF(A77&amp;""="","",IF(G77&gt;0,"مدين",IF(G77&lt;0,"دفع مقدمًا",IF(D77=0,"لا أوامر","مسدد"))))</f>
        <v/>
      </c>
      <c r="I77" s="14">
        <f>IF(ISNUMBER(G77),IF(G77&gt;0,COUNTIFS($G$6:$G$205,"&gt;"&amp;G77)+COUNTIFS($G$6:G77,G77),""),"")</f>
        <v/>
      </c>
    </row>
    <row r="78">
      <c r="A78" s="5" t="n"/>
      <c r="B78" s="5" t="n"/>
      <c r="C78" s="13" t="n"/>
      <c r="D78" s="14">
        <f>IF(A78&amp;""="","",COUNTIFS('أوامر الشغل'!$C$6:$C$1005,A78&amp;"",'أوامر الشغل'!$F$6:$F$1005,"&lt;&gt;ملغي"))</f>
        <v/>
      </c>
      <c r="E78" s="15">
        <f>IF(A78&amp;""="","",SUMIFS('أوامر الشغل'!$K$6:$K$1005,'أوامر الشغل'!$C$6:$C$1005,A78&amp;""))</f>
        <v/>
      </c>
      <c r="F78" s="15">
        <f>IF(A78&amp;""="","",SUMIFS('أوامر الشغل'!$L$6:$L$1005,'أوامر الشغل'!$C$6:$C$1005,A78&amp;""))</f>
        <v/>
      </c>
      <c r="G78" s="15">
        <f>IF(A78&amp;""="","",ROUND(E78-F78,2))</f>
        <v/>
      </c>
      <c r="H78" s="6">
        <f>IF(A78&amp;""="","",IF(G78&gt;0,"مدين",IF(G78&lt;0,"دفع مقدمًا",IF(D78=0,"لا أوامر","مسدد"))))</f>
        <v/>
      </c>
      <c r="I78" s="14">
        <f>IF(ISNUMBER(G78),IF(G78&gt;0,COUNTIFS($G$6:$G$205,"&gt;"&amp;G78)+COUNTIFS($G$6:G78,G78),""),"")</f>
        <v/>
      </c>
    </row>
    <row r="79">
      <c r="A79" s="5" t="n"/>
      <c r="B79" s="5" t="n"/>
      <c r="C79" s="13" t="n"/>
      <c r="D79" s="14">
        <f>IF(A79&amp;""="","",COUNTIFS('أوامر الشغل'!$C$6:$C$1005,A79&amp;"",'أوامر الشغل'!$F$6:$F$1005,"&lt;&gt;ملغي"))</f>
        <v/>
      </c>
      <c r="E79" s="15">
        <f>IF(A79&amp;""="","",SUMIFS('أوامر الشغل'!$K$6:$K$1005,'أوامر الشغل'!$C$6:$C$1005,A79&amp;""))</f>
        <v/>
      </c>
      <c r="F79" s="15">
        <f>IF(A79&amp;""="","",SUMIFS('أوامر الشغل'!$L$6:$L$1005,'أوامر الشغل'!$C$6:$C$1005,A79&amp;""))</f>
        <v/>
      </c>
      <c r="G79" s="15">
        <f>IF(A79&amp;""="","",ROUND(E79-F79,2))</f>
        <v/>
      </c>
      <c r="H79" s="6">
        <f>IF(A79&amp;""="","",IF(G79&gt;0,"مدين",IF(G79&lt;0,"دفع مقدمًا",IF(D79=0,"لا أوامر","مسدد"))))</f>
        <v/>
      </c>
      <c r="I79" s="14">
        <f>IF(ISNUMBER(G79),IF(G79&gt;0,COUNTIFS($G$6:$G$205,"&gt;"&amp;G79)+COUNTIFS($G$6:G79,G79),""),"")</f>
        <v/>
      </c>
    </row>
    <row r="80">
      <c r="A80" s="5" t="n"/>
      <c r="B80" s="5" t="n"/>
      <c r="C80" s="13" t="n"/>
      <c r="D80" s="14">
        <f>IF(A80&amp;""="","",COUNTIFS('أوامر الشغل'!$C$6:$C$1005,A80&amp;"",'أوامر الشغل'!$F$6:$F$1005,"&lt;&gt;ملغي"))</f>
        <v/>
      </c>
      <c r="E80" s="15">
        <f>IF(A80&amp;""="","",SUMIFS('أوامر الشغل'!$K$6:$K$1005,'أوامر الشغل'!$C$6:$C$1005,A80&amp;""))</f>
        <v/>
      </c>
      <c r="F80" s="15">
        <f>IF(A80&amp;""="","",SUMIFS('أوامر الشغل'!$L$6:$L$1005,'أوامر الشغل'!$C$6:$C$1005,A80&amp;""))</f>
        <v/>
      </c>
      <c r="G80" s="15">
        <f>IF(A80&amp;""="","",ROUND(E80-F80,2))</f>
        <v/>
      </c>
      <c r="H80" s="6">
        <f>IF(A80&amp;""="","",IF(G80&gt;0,"مدين",IF(G80&lt;0,"دفع مقدمًا",IF(D80=0,"لا أوامر","مسدد"))))</f>
        <v/>
      </c>
      <c r="I80" s="14">
        <f>IF(ISNUMBER(G80),IF(G80&gt;0,COUNTIFS($G$6:$G$205,"&gt;"&amp;G80)+COUNTIFS($G$6:G80,G80),""),"")</f>
        <v/>
      </c>
    </row>
    <row r="81">
      <c r="A81" s="5" t="n"/>
      <c r="B81" s="5" t="n"/>
      <c r="C81" s="13" t="n"/>
      <c r="D81" s="14">
        <f>IF(A81&amp;""="","",COUNTIFS('أوامر الشغل'!$C$6:$C$1005,A81&amp;"",'أوامر الشغل'!$F$6:$F$1005,"&lt;&gt;ملغي"))</f>
        <v/>
      </c>
      <c r="E81" s="15">
        <f>IF(A81&amp;""="","",SUMIFS('أوامر الشغل'!$K$6:$K$1005,'أوامر الشغل'!$C$6:$C$1005,A81&amp;""))</f>
        <v/>
      </c>
      <c r="F81" s="15">
        <f>IF(A81&amp;""="","",SUMIFS('أوامر الشغل'!$L$6:$L$1005,'أوامر الشغل'!$C$6:$C$1005,A81&amp;""))</f>
        <v/>
      </c>
      <c r="G81" s="15">
        <f>IF(A81&amp;""="","",ROUND(E81-F81,2))</f>
        <v/>
      </c>
      <c r="H81" s="6">
        <f>IF(A81&amp;""="","",IF(G81&gt;0,"مدين",IF(G81&lt;0,"دفع مقدمًا",IF(D81=0,"لا أوامر","مسدد"))))</f>
        <v/>
      </c>
      <c r="I81" s="14">
        <f>IF(ISNUMBER(G81),IF(G81&gt;0,COUNTIFS($G$6:$G$205,"&gt;"&amp;G81)+COUNTIFS($G$6:G81,G81),""),"")</f>
        <v/>
      </c>
    </row>
    <row r="82">
      <c r="A82" s="5" t="n"/>
      <c r="B82" s="5" t="n"/>
      <c r="C82" s="13" t="n"/>
      <c r="D82" s="14">
        <f>IF(A82&amp;""="","",COUNTIFS('أوامر الشغل'!$C$6:$C$1005,A82&amp;"",'أوامر الشغل'!$F$6:$F$1005,"&lt;&gt;ملغي"))</f>
        <v/>
      </c>
      <c r="E82" s="15">
        <f>IF(A82&amp;""="","",SUMIFS('أوامر الشغل'!$K$6:$K$1005,'أوامر الشغل'!$C$6:$C$1005,A82&amp;""))</f>
        <v/>
      </c>
      <c r="F82" s="15">
        <f>IF(A82&amp;""="","",SUMIFS('أوامر الشغل'!$L$6:$L$1005,'أوامر الشغل'!$C$6:$C$1005,A82&amp;""))</f>
        <v/>
      </c>
      <c r="G82" s="15">
        <f>IF(A82&amp;""="","",ROUND(E82-F82,2))</f>
        <v/>
      </c>
      <c r="H82" s="6">
        <f>IF(A82&amp;""="","",IF(G82&gt;0,"مدين",IF(G82&lt;0,"دفع مقدمًا",IF(D82=0,"لا أوامر","مسدد"))))</f>
        <v/>
      </c>
      <c r="I82" s="14">
        <f>IF(ISNUMBER(G82),IF(G82&gt;0,COUNTIFS($G$6:$G$205,"&gt;"&amp;G82)+COUNTIFS($G$6:G82,G82),""),"")</f>
        <v/>
      </c>
    </row>
    <row r="83">
      <c r="A83" s="5" t="n"/>
      <c r="B83" s="5" t="n"/>
      <c r="C83" s="13" t="n"/>
      <c r="D83" s="14">
        <f>IF(A83&amp;""="","",COUNTIFS('أوامر الشغل'!$C$6:$C$1005,A83&amp;"",'أوامر الشغل'!$F$6:$F$1005,"&lt;&gt;ملغي"))</f>
        <v/>
      </c>
      <c r="E83" s="15">
        <f>IF(A83&amp;""="","",SUMIFS('أوامر الشغل'!$K$6:$K$1005,'أوامر الشغل'!$C$6:$C$1005,A83&amp;""))</f>
        <v/>
      </c>
      <c r="F83" s="15">
        <f>IF(A83&amp;""="","",SUMIFS('أوامر الشغل'!$L$6:$L$1005,'أوامر الشغل'!$C$6:$C$1005,A83&amp;""))</f>
        <v/>
      </c>
      <c r="G83" s="15">
        <f>IF(A83&amp;""="","",ROUND(E83-F83,2))</f>
        <v/>
      </c>
      <c r="H83" s="6">
        <f>IF(A83&amp;""="","",IF(G83&gt;0,"مدين",IF(G83&lt;0,"دفع مقدمًا",IF(D83=0,"لا أوامر","مسدد"))))</f>
        <v/>
      </c>
      <c r="I83" s="14">
        <f>IF(ISNUMBER(G83),IF(G83&gt;0,COUNTIFS($G$6:$G$205,"&gt;"&amp;G83)+COUNTIFS($G$6:G83,G83),""),"")</f>
        <v/>
      </c>
    </row>
    <row r="84">
      <c r="A84" s="5" t="n"/>
      <c r="B84" s="5" t="n"/>
      <c r="C84" s="13" t="n"/>
      <c r="D84" s="14">
        <f>IF(A84&amp;""="","",COUNTIFS('أوامر الشغل'!$C$6:$C$1005,A84&amp;"",'أوامر الشغل'!$F$6:$F$1005,"&lt;&gt;ملغي"))</f>
        <v/>
      </c>
      <c r="E84" s="15">
        <f>IF(A84&amp;""="","",SUMIFS('أوامر الشغل'!$K$6:$K$1005,'أوامر الشغل'!$C$6:$C$1005,A84&amp;""))</f>
        <v/>
      </c>
      <c r="F84" s="15">
        <f>IF(A84&amp;""="","",SUMIFS('أوامر الشغل'!$L$6:$L$1005,'أوامر الشغل'!$C$6:$C$1005,A84&amp;""))</f>
        <v/>
      </c>
      <c r="G84" s="15">
        <f>IF(A84&amp;""="","",ROUND(E84-F84,2))</f>
        <v/>
      </c>
      <c r="H84" s="6">
        <f>IF(A84&amp;""="","",IF(G84&gt;0,"مدين",IF(G84&lt;0,"دفع مقدمًا",IF(D84=0,"لا أوامر","مسدد"))))</f>
        <v/>
      </c>
      <c r="I84" s="14">
        <f>IF(ISNUMBER(G84),IF(G84&gt;0,COUNTIFS($G$6:$G$205,"&gt;"&amp;G84)+COUNTIFS($G$6:G84,G84),""),"")</f>
        <v/>
      </c>
    </row>
    <row r="85">
      <c r="A85" s="5" t="n"/>
      <c r="B85" s="5" t="n"/>
      <c r="C85" s="13" t="n"/>
      <c r="D85" s="14">
        <f>IF(A85&amp;""="","",COUNTIFS('أوامر الشغل'!$C$6:$C$1005,A85&amp;"",'أوامر الشغل'!$F$6:$F$1005,"&lt;&gt;ملغي"))</f>
        <v/>
      </c>
      <c r="E85" s="15">
        <f>IF(A85&amp;""="","",SUMIFS('أوامر الشغل'!$K$6:$K$1005,'أوامر الشغل'!$C$6:$C$1005,A85&amp;""))</f>
        <v/>
      </c>
      <c r="F85" s="15">
        <f>IF(A85&amp;""="","",SUMIFS('أوامر الشغل'!$L$6:$L$1005,'أوامر الشغل'!$C$6:$C$1005,A85&amp;""))</f>
        <v/>
      </c>
      <c r="G85" s="15">
        <f>IF(A85&amp;""="","",ROUND(E85-F85,2))</f>
        <v/>
      </c>
      <c r="H85" s="6">
        <f>IF(A85&amp;""="","",IF(G85&gt;0,"مدين",IF(G85&lt;0,"دفع مقدمًا",IF(D85=0,"لا أوامر","مسدد"))))</f>
        <v/>
      </c>
      <c r="I85" s="14">
        <f>IF(ISNUMBER(G85),IF(G85&gt;0,COUNTIFS($G$6:$G$205,"&gt;"&amp;G85)+COUNTIFS($G$6:G85,G85),""),"")</f>
        <v/>
      </c>
    </row>
    <row r="86">
      <c r="A86" s="5" t="n"/>
      <c r="B86" s="5" t="n"/>
      <c r="C86" s="13" t="n"/>
      <c r="D86" s="14">
        <f>IF(A86&amp;""="","",COUNTIFS('أوامر الشغل'!$C$6:$C$1005,A86&amp;"",'أوامر الشغل'!$F$6:$F$1005,"&lt;&gt;ملغي"))</f>
        <v/>
      </c>
      <c r="E86" s="15">
        <f>IF(A86&amp;""="","",SUMIFS('أوامر الشغل'!$K$6:$K$1005,'أوامر الشغل'!$C$6:$C$1005,A86&amp;""))</f>
        <v/>
      </c>
      <c r="F86" s="15">
        <f>IF(A86&amp;""="","",SUMIFS('أوامر الشغل'!$L$6:$L$1005,'أوامر الشغل'!$C$6:$C$1005,A86&amp;""))</f>
        <v/>
      </c>
      <c r="G86" s="15">
        <f>IF(A86&amp;""="","",ROUND(E86-F86,2))</f>
        <v/>
      </c>
      <c r="H86" s="6">
        <f>IF(A86&amp;""="","",IF(G86&gt;0,"مدين",IF(G86&lt;0,"دفع مقدمًا",IF(D86=0,"لا أوامر","مسدد"))))</f>
        <v/>
      </c>
      <c r="I86" s="14">
        <f>IF(ISNUMBER(G86),IF(G86&gt;0,COUNTIFS($G$6:$G$205,"&gt;"&amp;G86)+COUNTIFS($G$6:G86,G86),""),"")</f>
        <v/>
      </c>
    </row>
    <row r="87">
      <c r="A87" s="5" t="n"/>
      <c r="B87" s="5" t="n"/>
      <c r="C87" s="13" t="n"/>
      <c r="D87" s="14">
        <f>IF(A87&amp;""="","",COUNTIFS('أوامر الشغل'!$C$6:$C$1005,A87&amp;"",'أوامر الشغل'!$F$6:$F$1005,"&lt;&gt;ملغي"))</f>
        <v/>
      </c>
      <c r="E87" s="15">
        <f>IF(A87&amp;""="","",SUMIFS('أوامر الشغل'!$K$6:$K$1005,'أوامر الشغل'!$C$6:$C$1005,A87&amp;""))</f>
        <v/>
      </c>
      <c r="F87" s="15">
        <f>IF(A87&amp;""="","",SUMIFS('أوامر الشغل'!$L$6:$L$1005,'أوامر الشغل'!$C$6:$C$1005,A87&amp;""))</f>
        <v/>
      </c>
      <c r="G87" s="15">
        <f>IF(A87&amp;""="","",ROUND(E87-F87,2))</f>
        <v/>
      </c>
      <c r="H87" s="6">
        <f>IF(A87&amp;""="","",IF(G87&gt;0,"مدين",IF(G87&lt;0,"دفع مقدمًا",IF(D87=0,"لا أوامر","مسدد"))))</f>
        <v/>
      </c>
      <c r="I87" s="14">
        <f>IF(ISNUMBER(G87),IF(G87&gt;0,COUNTIFS($G$6:$G$205,"&gt;"&amp;G87)+COUNTIFS($G$6:G87,G87),""),"")</f>
        <v/>
      </c>
    </row>
    <row r="88">
      <c r="A88" s="5" t="n"/>
      <c r="B88" s="5" t="n"/>
      <c r="C88" s="13" t="n"/>
      <c r="D88" s="14">
        <f>IF(A88&amp;""="","",COUNTIFS('أوامر الشغل'!$C$6:$C$1005,A88&amp;"",'أوامر الشغل'!$F$6:$F$1005,"&lt;&gt;ملغي"))</f>
        <v/>
      </c>
      <c r="E88" s="15">
        <f>IF(A88&amp;""="","",SUMIFS('أوامر الشغل'!$K$6:$K$1005,'أوامر الشغل'!$C$6:$C$1005,A88&amp;""))</f>
        <v/>
      </c>
      <c r="F88" s="15">
        <f>IF(A88&amp;""="","",SUMIFS('أوامر الشغل'!$L$6:$L$1005,'أوامر الشغل'!$C$6:$C$1005,A88&amp;""))</f>
        <v/>
      </c>
      <c r="G88" s="15">
        <f>IF(A88&amp;""="","",ROUND(E88-F88,2))</f>
        <v/>
      </c>
      <c r="H88" s="6">
        <f>IF(A88&amp;""="","",IF(G88&gt;0,"مدين",IF(G88&lt;0,"دفع مقدمًا",IF(D88=0,"لا أوامر","مسدد"))))</f>
        <v/>
      </c>
      <c r="I88" s="14">
        <f>IF(ISNUMBER(G88),IF(G88&gt;0,COUNTIFS($G$6:$G$205,"&gt;"&amp;G88)+COUNTIFS($G$6:G88,G88),""),"")</f>
        <v/>
      </c>
    </row>
    <row r="89">
      <c r="A89" s="5" t="n"/>
      <c r="B89" s="5" t="n"/>
      <c r="C89" s="13" t="n"/>
      <c r="D89" s="14">
        <f>IF(A89&amp;""="","",COUNTIFS('أوامر الشغل'!$C$6:$C$1005,A89&amp;"",'أوامر الشغل'!$F$6:$F$1005,"&lt;&gt;ملغي"))</f>
        <v/>
      </c>
      <c r="E89" s="15">
        <f>IF(A89&amp;""="","",SUMIFS('أوامر الشغل'!$K$6:$K$1005,'أوامر الشغل'!$C$6:$C$1005,A89&amp;""))</f>
        <v/>
      </c>
      <c r="F89" s="15">
        <f>IF(A89&amp;""="","",SUMIFS('أوامر الشغل'!$L$6:$L$1005,'أوامر الشغل'!$C$6:$C$1005,A89&amp;""))</f>
        <v/>
      </c>
      <c r="G89" s="15">
        <f>IF(A89&amp;""="","",ROUND(E89-F89,2))</f>
        <v/>
      </c>
      <c r="H89" s="6">
        <f>IF(A89&amp;""="","",IF(G89&gt;0,"مدين",IF(G89&lt;0,"دفع مقدمًا",IF(D89=0,"لا أوامر","مسدد"))))</f>
        <v/>
      </c>
      <c r="I89" s="14">
        <f>IF(ISNUMBER(G89),IF(G89&gt;0,COUNTIFS($G$6:$G$205,"&gt;"&amp;G89)+COUNTIFS($G$6:G89,G89),""),"")</f>
        <v/>
      </c>
    </row>
    <row r="90">
      <c r="A90" s="5" t="n"/>
      <c r="B90" s="5" t="n"/>
      <c r="C90" s="13" t="n"/>
      <c r="D90" s="14">
        <f>IF(A90&amp;""="","",COUNTIFS('أوامر الشغل'!$C$6:$C$1005,A90&amp;"",'أوامر الشغل'!$F$6:$F$1005,"&lt;&gt;ملغي"))</f>
        <v/>
      </c>
      <c r="E90" s="15">
        <f>IF(A90&amp;""="","",SUMIFS('أوامر الشغل'!$K$6:$K$1005,'أوامر الشغل'!$C$6:$C$1005,A90&amp;""))</f>
        <v/>
      </c>
      <c r="F90" s="15">
        <f>IF(A90&amp;""="","",SUMIFS('أوامر الشغل'!$L$6:$L$1005,'أوامر الشغل'!$C$6:$C$1005,A90&amp;""))</f>
        <v/>
      </c>
      <c r="G90" s="15">
        <f>IF(A90&amp;""="","",ROUND(E90-F90,2))</f>
        <v/>
      </c>
      <c r="H90" s="6">
        <f>IF(A90&amp;""="","",IF(G90&gt;0,"مدين",IF(G90&lt;0,"دفع مقدمًا",IF(D90=0,"لا أوامر","مسدد"))))</f>
        <v/>
      </c>
      <c r="I90" s="14">
        <f>IF(ISNUMBER(G90),IF(G90&gt;0,COUNTIFS($G$6:$G$205,"&gt;"&amp;G90)+COUNTIFS($G$6:G90,G90),""),"")</f>
        <v/>
      </c>
    </row>
    <row r="91">
      <c r="A91" s="5" t="n"/>
      <c r="B91" s="5" t="n"/>
      <c r="C91" s="13" t="n"/>
      <c r="D91" s="14">
        <f>IF(A91&amp;""="","",COUNTIFS('أوامر الشغل'!$C$6:$C$1005,A91&amp;"",'أوامر الشغل'!$F$6:$F$1005,"&lt;&gt;ملغي"))</f>
        <v/>
      </c>
      <c r="E91" s="15">
        <f>IF(A91&amp;""="","",SUMIFS('أوامر الشغل'!$K$6:$K$1005,'أوامر الشغل'!$C$6:$C$1005,A91&amp;""))</f>
        <v/>
      </c>
      <c r="F91" s="15">
        <f>IF(A91&amp;""="","",SUMIFS('أوامر الشغل'!$L$6:$L$1005,'أوامر الشغل'!$C$6:$C$1005,A91&amp;""))</f>
        <v/>
      </c>
      <c r="G91" s="15">
        <f>IF(A91&amp;""="","",ROUND(E91-F91,2))</f>
        <v/>
      </c>
      <c r="H91" s="6">
        <f>IF(A91&amp;""="","",IF(G91&gt;0,"مدين",IF(G91&lt;0,"دفع مقدمًا",IF(D91=0,"لا أوامر","مسدد"))))</f>
        <v/>
      </c>
      <c r="I91" s="14">
        <f>IF(ISNUMBER(G91),IF(G91&gt;0,COUNTIFS($G$6:$G$205,"&gt;"&amp;G91)+COUNTIFS($G$6:G91,G91),""),"")</f>
        <v/>
      </c>
    </row>
    <row r="92">
      <c r="A92" s="5" t="n"/>
      <c r="B92" s="5" t="n"/>
      <c r="C92" s="13" t="n"/>
      <c r="D92" s="14">
        <f>IF(A92&amp;""="","",COUNTIFS('أوامر الشغل'!$C$6:$C$1005,A92&amp;"",'أوامر الشغل'!$F$6:$F$1005,"&lt;&gt;ملغي"))</f>
        <v/>
      </c>
      <c r="E92" s="15">
        <f>IF(A92&amp;""="","",SUMIFS('أوامر الشغل'!$K$6:$K$1005,'أوامر الشغل'!$C$6:$C$1005,A92&amp;""))</f>
        <v/>
      </c>
      <c r="F92" s="15">
        <f>IF(A92&amp;""="","",SUMIFS('أوامر الشغل'!$L$6:$L$1005,'أوامر الشغل'!$C$6:$C$1005,A92&amp;""))</f>
        <v/>
      </c>
      <c r="G92" s="15">
        <f>IF(A92&amp;""="","",ROUND(E92-F92,2))</f>
        <v/>
      </c>
      <c r="H92" s="6">
        <f>IF(A92&amp;""="","",IF(G92&gt;0,"مدين",IF(G92&lt;0,"دفع مقدمًا",IF(D92=0,"لا أوامر","مسدد"))))</f>
        <v/>
      </c>
      <c r="I92" s="14">
        <f>IF(ISNUMBER(G92),IF(G92&gt;0,COUNTIFS($G$6:$G$205,"&gt;"&amp;G92)+COUNTIFS($G$6:G92,G92),""),"")</f>
        <v/>
      </c>
    </row>
    <row r="93">
      <c r="A93" s="5" t="n"/>
      <c r="B93" s="5" t="n"/>
      <c r="C93" s="13" t="n"/>
      <c r="D93" s="14">
        <f>IF(A93&amp;""="","",COUNTIFS('أوامر الشغل'!$C$6:$C$1005,A93&amp;"",'أوامر الشغل'!$F$6:$F$1005,"&lt;&gt;ملغي"))</f>
        <v/>
      </c>
      <c r="E93" s="15">
        <f>IF(A93&amp;""="","",SUMIFS('أوامر الشغل'!$K$6:$K$1005,'أوامر الشغل'!$C$6:$C$1005,A93&amp;""))</f>
        <v/>
      </c>
      <c r="F93" s="15">
        <f>IF(A93&amp;""="","",SUMIFS('أوامر الشغل'!$L$6:$L$1005,'أوامر الشغل'!$C$6:$C$1005,A93&amp;""))</f>
        <v/>
      </c>
      <c r="G93" s="15">
        <f>IF(A93&amp;""="","",ROUND(E93-F93,2))</f>
        <v/>
      </c>
      <c r="H93" s="6">
        <f>IF(A93&amp;""="","",IF(G93&gt;0,"مدين",IF(G93&lt;0,"دفع مقدمًا",IF(D93=0,"لا أوامر","مسدد"))))</f>
        <v/>
      </c>
      <c r="I93" s="14">
        <f>IF(ISNUMBER(G93),IF(G93&gt;0,COUNTIFS($G$6:$G$205,"&gt;"&amp;G93)+COUNTIFS($G$6:G93,G93),""),"")</f>
        <v/>
      </c>
    </row>
    <row r="94">
      <c r="A94" s="5" t="n"/>
      <c r="B94" s="5" t="n"/>
      <c r="C94" s="13" t="n"/>
      <c r="D94" s="14">
        <f>IF(A94&amp;""="","",COUNTIFS('أوامر الشغل'!$C$6:$C$1005,A94&amp;"",'أوامر الشغل'!$F$6:$F$1005,"&lt;&gt;ملغي"))</f>
        <v/>
      </c>
      <c r="E94" s="15">
        <f>IF(A94&amp;""="","",SUMIFS('أوامر الشغل'!$K$6:$K$1005,'أوامر الشغل'!$C$6:$C$1005,A94&amp;""))</f>
        <v/>
      </c>
      <c r="F94" s="15">
        <f>IF(A94&amp;""="","",SUMIFS('أوامر الشغل'!$L$6:$L$1005,'أوامر الشغل'!$C$6:$C$1005,A94&amp;""))</f>
        <v/>
      </c>
      <c r="G94" s="15">
        <f>IF(A94&amp;""="","",ROUND(E94-F94,2))</f>
        <v/>
      </c>
      <c r="H94" s="6">
        <f>IF(A94&amp;""="","",IF(G94&gt;0,"مدين",IF(G94&lt;0,"دفع مقدمًا",IF(D94=0,"لا أوامر","مسدد"))))</f>
        <v/>
      </c>
      <c r="I94" s="14">
        <f>IF(ISNUMBER(G94),IF(G94&gt;0,COUNTIFS($G$6:$G$205,"&gt;"&amp;G94)+COUNTIFS($G$6:G94,G94),""),"")</f>
        <v/>
      </c>
    </row>
    <row r="95">
      <c r="A95" s="5" t="n"/>
      <c r="B95" s="5" t="n"/>
      <c r="C95" s="13" t="n"/>
      <c r="D95" s="14">
        <f>IF(A95&amp;""="","",COUNTIFS('أوامر الشغل'!$C$6:$C$1005,A95&amp;"",'أوامر الشغل'!$F$6:$F$1005,"&lt;&gt;ملغي"))</f>
        <v/>
      </c>
      <c r="E95" s="15">
        <f>IF(A95&amp;""="","",SUMIFS('أوامر الشغل'!$K$6:$K$1005,'أوامر الشغل'!$C$6:$C$1005,A95&amp;""))</f>
        <v/>
      </c>
      <c r="F95" s="15">
        <f>IF(A95&amp;""="","",SUMIFS('أوامر الشغل'!$L$6:$L$1005,'أوامر الشغل'!$C$6:$C$1005,A95&amp;""))</f>
        <v/>
      </c>
      <c r="G95" s="15">
        <f>IF(A95&amp;""="","",ROUND(E95-F95,2))</f>
        <v/>
      </c>
      <c r="H95" s="6">
        <f>IF(A95&amp;""="","",IF(G95&gt;0,"مدين",IF(G95&lt;0,"دفع مقدمًا",IF(D95=0,"لا أوامر","مسدد"))))</f>
        <v/>
      </c>
      <c r="I95" s="14">
        <f>IF(ISNUMBER(G95),IF(G95&gt;0,COUNTIFS($G$6:$G$205,"&gt;"&amp;G95)+COUNTIFS($G$6:G95,G95),""),"")</f>
        <v/>
      </c>
    </row>
    <row r="96">
      <c r="A96" s="5" t="n"/>
      <c r="B96" s="5" t="n"/>
      <c r="C96" s="13" t="n"/>
      <c r="D96" s="14">
        <f>IF(A96&amp;""="","",COUNTIFS('أوامر الشغل'!$C$6:$C$1005,A96&amp;"",'أوامر الشغل'!$F$6:$F$1005,"&lt;&gt;ملغي"))</f>
        <v/>
      </c>
      <c r="E96" s="15">
        <f>IF(A96&amp;""="","",SUMIFS('أوامر الشغل'!$K$6:$K$1005,'أوامر الشغل'!$C$6:$C$1005,A96&amp;""))</f>
        <v/>
      </c>
      <c r="F96" s="15">
        <f>IF(A96&amp;""="","",SUMIFS('أوامر الشغل'!$L$6:$L$1005,'أوامر الشغل'!$C$6:$C$1005,A96&amp;""))</f>
        <v/>
      </c>
      <c r="G96" s="15">
        <f>IF(A96&amp;""="","",ROUND(E96-F96,2))</f>
        <v/>
      </c>
      <c r="H96" s="6">
        <f>IF(A96&amp;""="","",IF(G96&gt;0,"مدين",IF(G96&lt;0,"دفع مقدمًا",IF(D96=0,"لا أوامر","مسدد"))))</f>
        <v/>
      </c>
      <c r="I96" s="14">
        <f>IF(ISNUMBER(G96),IF(G96&gt;0,COUNTIFS($G$6:$G$205,"&gt;"&amp;G96)+COUNTIFS($G$6:G96,G96),""),"")</f>
        <v/>
      </c>
    </row>
    <row r="97">
      <c r="A97" s="5" t="n"/>
      <c r="B97" s="5" t="n"/>
      <c r="C97" s="13" t="n"/>
      <c r="D97" s="14">
        <f>IF(A97&amp;""="","",COUNTIFS('أوامر الشغل'!$C$6:$C$1005,A97&amp;"",'أوامر الشغل'!$F$6:$F$1005,"&lt;&gt;ملغي"))</f>
        <v/>
      </c>
      <c r="E97" s="15">
        <f>IF(A97&amp;""="","",SUMIFS('أوامر الشغل'!$K$6:$K$1005,'أوامر الشغل'!$C$6:$C$1005,A97&amp;""))</f>
        <v/>
      </c>
      <c r="F97" s="15">
        <f>IF(A97&amp;""="","",SUMIFS('أوامر الشغل'!$L$6:$L$1005,'أوامر الشغل'!$C$6:$C$1005,A97&amp;""))</f>
        <v/>
      </c>
      <c r="G97" s="15">
        <f>IF(A97&amp;""="","",ROUND(E97-F97,2))</f>
        <v/>
      </c>
      <c r="H97" s="6">
        <f>IF(A97&amp;""="","",IF(G97&gt;0,"مدين",IF(G97&lt;0,"دفع مقدمًا",IF(D97=0,"لا أوامر","مسدد"))))</f>
        <v/>
      </c>
      <c r="I97" s="14">
        <f>IF(ISNUMBER(G97),IF(G97&gt;0,COUNTIFS($G$6:$G$205,"&gt;"&amp;G97)+COUNTIFS($G$6:G97,G97),""),"")</f>
        <v/>
      </c>
    </row>
    <row r="98">
      <c r="A98" s="5" t="n"/>
      <c r="B98" s="5" t="n"/>
      <c r="C98" s="13" t="n"/>
      <c r="D98" s="14">
        <f>IF(A98&amp;""="","",COUNTIFS('أوامر الشغل'!$C$6:$C$1005,A98&amp;"",'أوامر الشغل'!$F$6:$F$1005,"&lt;&gt;ملغي"))</f>
        <v/>
      </c>
      <c r="E98" s="15">
        <f>IF(A98&amp;""="","",SUMIFS('أوامر الشغل'!$K$6:$K$1005,'أوامر الشغل'!$C$6:$C$1005,A98&amp;""))</f>
        <v/>
      </c>
      <c r="F98" s="15">
        <f>IF(A98&amp;""="","",SUMIFS('أوامر الشغل'!$L$6:$L$1005,'أوامر الشغل'!$C$6:$C$1005,A98&amp;""))</f>
        <v/>
      </c>
      <c r="G98" s="15">
        <f>IF(A98&amp;""="","",ROUND(E98-F98,2))</f>
        <v/>
      </c>
      <c r="H98" s="6">
        <f>IF(A98&amp;""="","",IF(G98&gt;0,"مدين",IF(G98&lt;0,"دفع مقدمًا",IF(D98=0,"لا أوامر","مسدد"))))</f>
        <v/>
      </c>
      <c r="I98" s="14">
        <f>IF(ISNUMBER(G98),IF(G98&gt;0,COUNTIFS($G$6:$G$205,"&gt;"&amp;G98)+COUNTIFS($G$6:G98,G98),""),"")</f>
        <v/>
      </c>
    </row>
    <row r="99">
      <c r="A99" s="5" t="n"/>
      <c r="B99" s="5" t="n"/>
      <c r="C99" s="13" t="n"/>
      <c r="D99" s="14">
        <f>IF(A99&amp;""="","",COUNTIFS('أوامر الشغل'!$C$6:$C$1005,A99&amp;"",'أوامر الشغل'!$F$6:$F$1005,"&lt;&gt;ملغي"))</f>
        <v/>
      </c>
      <c r="E99" s="15">
        <f>IF(A99&amp;""="","",SUMIFS('أوامر الشغل'!$K$6:$K$1005,'أوامر الشغل'!$C$6:$C$1005,A99&amp;""))</f>
        <v/>
      </c>
      <c r="F99" s="15">
        <f>IF(A99&amp;""="","",SUMIFS('أوامر الشغل'!$L$6:$L$1005,'أوامر الشغل'!$C$6:$C$1005,A99&amp;""))</f>
        <v/>
      </c>
      <c r="G99" s="15">
        <f>IF(A99&amp;""="","",ROUND(E99-F99,2))</f>
        <v/>
      </c>
      <c r="H99" s="6">
        <f>IF(A99&amp;""="","",IF(G99&gt;0,"مدين",IF(G99&lt;0,"دفع مقدمًا",IF(D99=0,"لا أوامر","مسدد"))))</f>
        <v/>
      </c>
      <c r="I99" s="14">
        <f>IF(ISNUMBER(G99),IF(G99&gt;0,COUNTIFS($G$6:$G$205,"&gt;"&amp;G99)+COUNTIFS($G$6:G99,G99),""),"")</f>
        <v/>
      </c>
    </row>
    <row r="100">
      <c r="A100" s="5" t="n"/>
      <c r="B100" s="5" t="n"/>
      <c r="C100" s="13" t="n"/>
      <c r="D100" s="14">
        <f>IF(A100&amp;""="","",COUNTIFS('أوامر الشغل'!$C$6:$C$1005,A100&amp;"",'أوامر الشغل'!$F$6:$F$1005,"&lt;&gt;ملغي"))</f>
        <v/>
      </c>
      <c r="E100" s="15">
        <f>IF(A100&amp;""="","",SUMIFS('أوامر الشغل'!$K$6:$K$1005,'أوامر الشغل'!$C$6:$C$1005,A100&amp;""))</f>
        <v/>
      </c>
      <c r="F100" s="15">
        <f>IF(A100&amp;""="","",SUMIFS('أوامر الشغل'!$L$6:$L$1005,'أوامر الشغل'!$C$6:$C$1005,A100&amp;""))</f>
        <v/>
      </c>
      <c r="G100" s="15">
        <f>IF(A100&amp;""="","",ROUND(E100-F100,2))</f>
        <v/>
      </c>
      <c r="H100" s="6">
        <f>IF(A100&amp;""="","",IF(G100&gt;0,"مدين",IF(G100&lt;0,"دفع مقدمًا",IF(D100=0,"لا أوامر","مسدد"))))</f>
        <v/>
      </c>
      <c r="I100" s="14">
        <f>IF(ISNUMBER(G100),IF(G100&gt;0,COUNTIFS($G$6:$G$205,"&gt;"&amp;G100)+COUNTIFS($G$6:G100,G100),""),"")</f>
        <v/>
      </c>
    </row>
    <row r="101">
      <c r="A101" s="5" t="n"/>
      <c r="B101" s="5" t="n"/>
      <c r="C101" s="13" t="n"/>
      <c r="D101" s="14">
        <f>IF(A101&amp;""="","",COUNTIFS('أوامر الشغل'!$C$6:$C$1005,A101&amp;"",'أوامر الشغل'!$F$6:$F$1005,"&lt;&gt;ملغي"))</f>
        <v/>
      </c>
      <c r="E101" s="15">
        <f>IF(A101&amp;""="","",SUMIFS('أوامر الشغل'!$K$6:$K$1005,'أوامر الشغل'!$C$6:$C$1005,A101&amp;""))</f>
        <v/>
      </c>
      <c r="F101" s="15">
        <f>IF(A101&amp;""="","",SUMIFS('أوامر الشغل'!$L$6:$L$1005,'أوامر الشغل'!$C$6:$C$1005,A101&amp;""))</f>
        <v/>
      </c>
      <c r="G101" s="15">
        <f>IF(A101&amp;""="","",ROUND(E101-F101,2))</f>
        <v/>
      </c>
      <c r="H101" s="6">
        <f>IF(A101&amp;""="","",IF(G101&gt;0,"مدين",IF(G101&lt;0,"دفع مقدمًا",IF(D101=0,"لا أوامر","مسدد"))))</f>
        <v/>
      </c>
      <c r="I101" s="14">
        <f>IF(ISNUMBER(G101),IF(G101&gt;0,COUNTIFS($G$6:$G$205,"&gt;"&amp;G101)+COUNTIFS($G$6:G101,G101),""),"")</f>
        <v/>
      </c>
    </row>
    <row r="102">
      <c r="A102" s="5" t="n"/>
      <c r="B102" s="5" t="n"/>
      <c r="C102" s="13" t="n"/>
      <c r="D102" s="14">
        <f>IF(A102&amp;""="","",COUNTIFS('أوامر الشغل'!$C$6:$C$1005,A102&amp;"",'أوامر الشغل'!$F$6:$F$1005,"&lt;&gt;ملغي"))</f>
        <v/>
      </c>
      <c r="E102" s="15">
        <f>IF(A102&amp;""="","",SUMIFS('أوامر الشغل'!$K$6:$K$1005,'أوامر الشغل'!$C$6:$C$1005,A102&amp;""))</f>
        <v/>
      </c>
      <c r="F102" s="15">
        <f>IF(A102&amp;""="","",SUMIFS('أوامر الشغل'!$L$6:$L$1005,'أوامر الشغل'!$C$6:$C$1005,A102&amp;""))</f>
        <v/>
      </c>
      <c r="G102" s="15">
        <f>IF(A102&amp;""="","",ROUND(E102-F102,2))</f>
        <v/>
      </c>
      <c r="H102" s="6">
        <f>IF(A102&amp;""="","",IF(G102&gt;0,"مدين",IF(G102&lt;0,"دفع مقدمًا",IF(D102=0,"لا أوامر","مسدد"))))</f>
        <v/>
      </c>
      <c r="I102" s="14">
        <f>IF(ISNUMBER(G102),IF(G102&gt;0,COUNTIFS($G$6:$G$205,"&gt;"&amp;G102)+COUNTIFS($G$6:G102,G102),""),"")</f>
        <v/>
      </c>
    </row>
    <row r="103">
      <c r="A103" s="5" t="n"/>
      <c r="B103" s="5" t="n"/>
      <c r="C103" s="13" t="n"/>
      <c r="D103" s="14">
        <f>IF(A103&amp;""="","",COUNTIFS('أوامر الشغل'!$C$6:$C$1005,A103&amp;"",'أوامر الشغل'!$F$6:$F$1005,"&lt;&gt;ملغي"))</f>
        <v/>
      </c>
      <c r="E103" s="15">
        <f>IF(A103&amp;""="","",SUMIFS('أوامر الشغل'!$K$6:$K$1005,'أوامر الشغل'!$C$6:$C$1005,A103&amp;""))</f>
        <v/>
      </c>
      <c r="F103" s="15">
        <f>IF(A103&amp;""="","",SUMIFS('أوامر الشغل'!$L$6:$L$1005,'أوامر الشغل'!$C$6:$C$1005,A103&amp;""))</f>
        <v/>
      </c>
      <c r="G103" s="15">
        <f>IF(A103&amp;""="","",ROUND(E103-F103,2))</f>
        <v/>
      </c>
      <c r="H103" s="6">
        <f>IF(A103&amp;""="","",IF(G103&gt;0,"مدين",IF(G103&lt;0,"دفع مقدمًا",IF(D103=0,"لا أوامر","مسدد"))))</f>
        <v/>
      </c>
      <c r="I103" s="14">
        <f>IF(ISNUMBER(G103),IF(G103&gt;0,COUNTIFS($G$6:$G$205,"&gt;"&amp;G103)+COUNTIFS($G$6:G103,G103),""),"")</f>
        <v/>
      </c>
    </row>
    <row r="104">
      <c r="A104" s="5" t="n"/>
      <c r="B104" s="5" t="n"/>
      <c r="C104" s="13" t="n"/>
      <c r="D104" s="14">
        <f>IF(A104&amp;""="","",COUNTIFS('أوامر الشغل'!$C$6:$C$1005,A104&amp;"",'أوامر الشغل'!$F$6:$F$1005,"&lt;&gt;ملغي"))</f>
        <v/>
      </c>
      <c r="E104" s="15">
        <f>IF(A104&amp;""="","",SUMIFS('أوامر الشغل'!$K$6:$K$1005,'أوامر الشغل'!$C$6:$C$1005,A104&amp;""))</f>
        <v/>
      </c>
      <c r="F104" s="15">
        <f>IF(A104&amp;""="","",SUMIFS('أوامر الشغل'!$L$6:$L$1005,'أوامر الشغل'!$C$6:$C$1005,A104&amp;""))</f>
        <v/>
      </c>
      <c r="G104" s="15">
        <f>IF(A104&amp;""="","",ROUND(E104-F104,2))</f>
        <v/>
      </c>
      <c r="H104" s="6">
        <f>IF(A104&amp;""="","",IF(G104&gt;0,"مدين",IF(G104&lt;0,"دفع مقدمًا",IF(D104=0,"لا أوامر","مسدد"))))</f>
        <v/>
      </c>
      <c r="I104" s="14">
        <f>IF(ISNUMBER(G104),IF(G104&gt;0,COUNTIFS($G$6:$G$205,"&gt;"&amp;G104)+COUNTIFS($G$6:G104,G104),""),"")</f>
        <v/>
      </c>
    </row>
    <row r="105">
      <c r="A105" s="5" t="n"/>
      <c r="B105" s="5" t="n"/>
      <c r="C105" s="13" t="n"/>
      <c r="D105" s="14">
        <f>IF(A105&amp;""="","",COUNTIFS('أوامر الشغل'!$C$6:$C$1005,A105&amp;"",'أوامر الشغل'!$F$6:$F$1005,"&lt;&gt;ملغي"))</f>
        <v/>
      </c>
      <c r="E105" s="15">
        <f>IF(A105&amp;""="","",SUMIFS('أوامر الشغل'!$K$6:$K$1005,'أوامر الشغل'!$C$6:$C$1005,A105&amp;""))</f>
        <v/>
      </c>
      <c r="F105" s="15">
        <f>IF(A105&amp;""="","",SUMIFS('أوامر الشغل'!$L$6:$L$1005,'أوامر الشغل'!$C$6:$C$1005,A105&amp;""))</f>
        <v/>
      </c>
      <c r="G105" s="15">
        <f>IF(A105&amp;""="","",ROUND(E105-F105,2))</f>
        <v/>
      </c>
      <c r="H105" s="6">
        <f>IF(A105&amp;""="","",IF(G105&gt;0,"مدين",IF(G105&lt;0,"دفع مقدمًا",IF(D105=0,"لا أوامر","مسدد"))))</f>
        <v/>
      </c>
      <c r="I105" s="14">
        <f>IF(ISNUMBER(G105),IF(G105&gt;0,COUNTIFS($G$6:$G$205,"&gt;"&amp;G105)+COUNTIFS($G$6:G105,G105),""),"")</f>
        <v/>
      </c>
    </row>
    <row r="106">
      <c r="A106" s="5" t="n"/>
      <c r="B106" s="5" t="n"/>
      <c r="C106" s="13" t="n"/>
      <c r="D106" s="14">
        <f>IF(A106&amp;""="","",COUNTIFS('أوامر الشغل'!$C$6:$C$1005,A106&amp;"",'أوامر الشغل'!$F$6:$F$1005,"&lt;&gt;ملغي"))</f>
        <v/>
      </c>
      <c r="E106" s="15">
        <f>IF(A106&amp;""="","",SUMIFS('أوامر الشغل'!$K$6:$K$1005,'أوامر الشغل'!$C$6:$C$1005,A106&amp;""))</f>
        <v/>
      </c>
      <c r="F106" s="15">
        <f>IF(A106&amp;""="","",SUMIFS('أوامر الشغل'!$L$6:$L$1005,'أوامر الشغل'!$C$6:$C$1005,A106&amp;""))</f>
        <v/>
      </c>
      <c r="G106" s="15">
        <f>IF(A106&amp;""="","",ROUND(E106-F106,2))</f>
        <v/>
      </c>
      <c r="H106" s="6">
        <f>IF(A106&amp;""="","",IF(G106&gt;0,"مدين",IF(G106&lt;0,"دفع مقدمًا",IF(D106=0,"لا أوامر","مسدد"))))</f>
        <v/>
      </c>
      <c r="I106" s="14">
        <f>IF(ISNUMBER(G106),IF(G106&gt;0,COUNTIFS($G$6:$G$205,"&gt;"&amp;G106)+COUNTIFS($G$6:G106,G106),""),"")</f>
        <v/>
      </c>
    </row>
    <row r="107">
      <c r="A107" s="5" t="n"/>
      <c r="B107" s="5" t="n"/>
      <c r="C107" s="13" t="n"/>
      <c r="D107" s="14">
        <f>IF(A107&amp;""="","",COUNTIFS('أوامر الشغل'!$C$6:$C$1005,A107&amp;"",'أوامر الشغل'!$F$6:$F$1005,"&lt;&gt;ملغي"))</f>
        <v/>
      </c>
      <c r="E107" s="15">
        <f>IF(A107&amp;""="","",SUMIFS('أوامر الشغل'!$K$6:$K$1005,'أوامر الشغل'!$C$6:$C$1005,A107&amp;""))</f>
        <v/>
      </c>
      <c r="F107" s="15">
        <f>IF(A107&amp;""="","",SUMIFS('أوامر الشغل'!$L$6:$L$1005,'أوامر الشغل'!$C$6:$C$1005,A107&amp;""))</f>
        <v/>
      </c>
      <c r="G107" s="15">
        <f>IF(A107&amp;""="","",ROUND(E107-F107,2))</f>
        <v/>
      </c>
      <c r="H107" s="6">
        <f>IF(A107&amp;""="","",IF(G107&gt;0,"مدين",IF(G107&lt;0,"دفع مقدمًا",IF(D107=0,"لا أوامر","مسدد"))))</f>
        <v/>
      </c>
      <c r="I107" s="14">
        <f>IF(ISNUMBER(G107),IF(G107&gt;0,COUNTIFS($G$6:$G$205,"&gt;"&amp;G107)+COUNTIFS($G$6:G107,G107),""),"")</f>
        <v/>
      </c>
    </row>
    <row r="108">
      <c r="A108" s="5" t="n"/>
      <c r="B108" s="5" t="n"/>
      <c r="C108" s="13" t="n"/>
      <c r="D108" s="14">
        <f>IF(A108&amp;""="","",COUNTIFS('أوامر الشغل'!$C$6:$C$1005,A108&amp;"",'أوامر الشغل'!$F$6:$F$1005,"&lt;&gt;ملغي"))</f>
        <v/>
      </c>
      <c r="E108" s="15">
        <f>IF(A108&amp;""="","",SUMIFS('أوامر الشغل'!$K$6:$K$1005,'أوامر الشغل'!$C$6:$C$1005,A108&amp;""))</f>
        <v/>
      </c>
      <c r="F108" s="15">
        <f>IF(A108&amp;""="","",SUMIFS('أوامر الشغل'!$L$6:$L$1005,'أوامر الشغل'!$C$6:$C$1005,A108&amp;""))</f>
        <v/>
      </c>
      <c r="G108" s="15">
        <f>IF(A108&amp;""="","",ROUND(E108-F108,2))</f>
        <v/>
      </c>
      <c r="H108" s="6">
        <f>IF(A108&amp;""="","",IF(G108&gt;0,"مدين",IF(G108&lt;0,"دفع مقدمًا",IF(D108=0,"لا أوامر","مسدد"))))</f>
        <v/>
      </c>
      <c r="I108" s="14">
        <f>IF(ISNUMBER(G108),IF(G108&gt;0,COUNTIFS($G$6:$G$205,"&gt;"&amp;G108)+COUNTIFS($G$6:G108,G108),""),"")</f>
        <v/>
      </c>
    </row>
    <row r="109">
      <c r="A109" s="5" t="n"/>
      <c r="B109" s="5" t="n"/>
      <c r="C109" s="13" t="n"/>
      <c r="D109" s="14">
        <f>IF(A109&amp;""="","",COUNTIFS('أوامر الشغل'!$C$6:$C$1005,A109&amp;"",'أوامر الشغل'!$F$6:$F$1005,"&lt;&gt;ملغي"))</f>
        <v/>
      </c>
      <c r="E109" s="15">
        <f>IF(A109&amp;""="","",SUMIFS('أوامر الشغل'!$K$6:$K$1005,'أوامر الشغل'!$C$6:$C$1005,A109&amp;""))</f>
        <v/>
      </c>
      <c r="F109" s="15">
        <f>IF(A109&amp;""="","",SUMIFS('أوامر الشغل'!$L$6:$L$1005,'أوامر الشغل'!$C$6:$C$1005,A109&amp;""))</f>
        <v/>
      </c>
      <c r="G109" s="15">
        <f>IF(A109&amp;""="","",ROUND(E109-F109,2))</f>
        <v/>
      </c>
      <c r="H109" s="6">
        <f>IF(A109&amp;""="","",IF(G109&gt;0,"مدين",IF(G109&lt;0,"دفع مقدمًا",IF(D109=0,"لا أوامر","مسدد"))))</f>
        <v/>
      </c>
      <c r="I109" s="14">
        <f>IF(ISNUMBER(G109),IF(G109&gt;0,COUNTIFS($G$6:$G$205,"&gt;"&amp;G109)+COUNTIFS($G$6:G109,G109),""),"")</f>
        <v/>
      </c>
    </row>
    <row r="110">
      <c r="A110" s="5" t="n"/>
      <c r="B110" s="5" t="n"/>
      <c r="C110" s="13" t="n"/>
      <c r="D110" s="14">
        <f>IF(A110&amp;""="","",COUNTIFS('أوامر الشغل'!$C$6:$C$1005,A110&amp;"",'أوامر الشغل'!$F$6:$F$1005,"&lt;&gt;ملغي"))</f>
        <v/>
      </c>
      <c r="E110" s="15">
        <f>IF(A110&amp;""="","",SUMIFS('أوامر الشغل'!$K$6:$K$1005,'أوامر الشغل'!$C$6:$C$1005,A110&amp;""))</f>
        <v/>
      </c>
      <c r="F110" s="15">
        <f>IF(A110&amp;""="","",SUMIFS('أوامر الشغل'!$L$6:$L$1005,'أوامر الشغل'!$C$6:$C$1005,A110&amp;""))</f>
        <v/>
      </c>
      <c r="G110" s="15">
        <f>IF(A110&amp;""="","",ROUND(E110-F110,2))</f>
        <v/>
      </c>
      <c r="H110" s="6">
        <f>IF(A110&amp;""="","",IF(G110&gt;0,"مدين",IF(G110&lt;0,"دفع مقدمًا",IF(D110=0,"لا أوامر","مسدد"))))</f>
        <v/>
      </c>
      <c r="I110" s="14">
        <f>IF(ISNUMBER(G110),IF(G110&gt;0,COUNTIFS($G$6:$G$205,"&gt;"&amp;G110)+COUNTIFS($G$6:G110,G110),""),"")</f>
        <v/>
      </c>
    </row>
    <row r="111">
      <c r="A111" s="5" t="n"/>
      <c r="B111" s="5" t="n"/>
      <c r="C111" s="13" t="n"/>
      <c r="D111" s="14">
        <f>IF(A111&amp;""="","",COUNTIFS('أوامر الشغل'!$C$6:$C$1005,A111&amp;"",'أوامر الشغل'!$F$6:$F$1005,"&lt;&gt;ملغي"))</f>
        <v/>
      </c>
      <c r="E111" s="15">
        <f>IF(A111&amp;""="","",SUMIFS('أوامر الشغل'!$K$6:$K$1005,'أوامر الشغل'!$C$6:$C$1005,A111&amp;""))</f>
        <v/>
      </c>
      <c r="F111" s="15">
        <f>IF(A111&amp;""="","",SUMIFS('أوامر الشغل'!$L$6:$L$1005,'أوامر الشغل'!$C$6:$C$1005,A111&amp;""))</f>
        <v/>
      </c>
      <c r="G111" s="15">
        <f>IF(A111&amp;""="","",ROUND(E111-F111,2))</f>
        <v/>
      </c>
      <c r="H111" s="6">
        <f>IF(A111&amp;""="","",IF(G111&gt;0,"مدين",IF(G111&lt;0,"دفع مقدمًا",IF(D111=0,"لا أوامر","مسدد"))))</f>
        <v/>
      </c>
      <c r="I111" s="14">
        <f>IF(ISNUMBER(G111),IF(G111&gt;0,COUNTIFS($G$6:$G$205,"&gt;"&amp;G111)+COUNTIFS($G$6:G111,G111),""),"")</f>
        <v/>
      </c>
    </row>
    <row r="112">
      <c r="A112" s="5" t="n"/>
      <c r="B112" s="5" t="n"/>
      <c r="C112" s="13" t="n"/>
      <c r="D112" s="14">
        <f>IF(A112&amp;""="","",COUNTIFS('أوامر الشغل'!$C$6:$C$1005,A112&amp;"",'أوامر الشغل'!$F$6:$F$1005,"&lt;&gt;ملغي"))</f>
        <v/>
      </c>
      <c r="E112" s="15">
        <f>IF(A112&amp;""="","",SUMIFS('أوامر الشغل'!$K$6:$K$1005,'أوامر الشغل'!$C$6:$C$1005,A112&amp;""))</f>
        <v/>
      </c>
      <c r="F112" s="15">
        <f>IF(A112&amp;""="","",SUMIFS('أوامر الشغل'!$L$6:$L$1005,'أوامر الشغل'!$C$6:$C$1005,A112&amp;""))</f>
        <v/>
      </c>
      <c r="G112" s="15">
        <f>IF(A112&amp;""="","",ROUND(E112-F112,2))</f>
        <v/>
      </c>
      <c r="H112" s="6">
        <f>IF(A112&amp;""="","",IF(G112&gt;0,"مدين",IF(G112&lt;0,"دفع مقدمًا",IF(D112=0,"لا أوامر","مسدد"))))</f>
        <v/>
      </c>
      <c r="I112" s="14">
        <f>IF(ISNUMBER(G112),IF(G112&gt;0,COUNTIFS($G$6:$G$205,"&gt;"&amp;G112)+COUNTIFS($G$6:G112,G112),""),"")</f>
        <v/>
      </c>
    </row>
    <row r="113">
      <c r="A113" s="5" t="n"/>
      <c r="B113" s="5" t="n"/>
      <c r="C113" s="13" t="n"/>
      <c r="D113" s="14">
        <f>IF(A113&amp;""="","",COUNTIFS('أوامر الشغل'!$C$6:$C$1005,A113&amp;"",'أوامر الشغل'!$F$6:$F$1005,"&lt;&gt;ملغي"))</f>
        <v/>
      </c>
      <c r="E113" s="15">
        <f>IF(A113&amp;""="","",SUMIFS('أوامر الشغل'!$K$6:$K$1005,'أوامر الشغل'!$C$6:$C$1005,A113&amp;""))</f>
        <v/>
      </c>
      <c r="F113" s="15">
        <f>IF(A113&amp;""="","",SUMIFS('أوامر الشغل'!$L$6:$L$1005,'أوامر الشغل'!$C$6:$C$1005,A113&amp;""))</f>
        <v/>
      </c>
      <c r="G113" s="15">
        <f>IF(A113&amp;""="","",ROUND(E113-F113,2))</f>
        <v/>
      </c>
      <c r="H113" s="6">
        <f>IF(A113&amp;""="","",IF(G113&gt;0,"مدين",IF(G113&lt;0,"دفع مقدمًا",IF(D113=0,"لا أوامر","مسدد"))))</f>
        <v/>
      </c>
      <c r="I113" s="14">
        <f>IF(ISNUMBER(G113),IF(G113&gt;0,COUNTIFS($G$6:$G$205,"&gt;"&amp;G113)+COUNTIFS($G$6:G113,G113),""),"")</f>
        <v/>
      </c>
    </row>
    <row r="114">
      <c r="A114" s="5" t="n"/>
      <c r="B114" s="5" t="n"/>
      <c r="C114" s="13" t="n"/>
      <c r="D114" s="14">
        <f>IF(A114&amp;""="","",COUNTIFS('أوامر الشغل'!$C$6:$C$1005,A114&amp;"",'أوامر الشغل'!$F$6:$F$1005,"&lt;&gt;ملغي"))</f>
        <v/>
      </c>
      <c r="E114" s="15">
        <f>IF(A114&amp;""="","",SUMIFS('أوامر الشغل'!$K$6:$K$1005,'أوامر الشغل'!$C$6:$C$1005,A114&amp;""))</f>
        <v/>
      </c>
      <c r="F114" s="15">
        <f>IF(A114&amp;""="","",SUMIFS('أوامر الشغل'!$L$6:$L$1005,'أوامر الشغل'!$C$6:$C$1005,A114&amp;""))</f>
        <v/>
      </c>
      <c r="G114" s="15">
        <f>IF(A114&amp;""="","",ROUND(E114-F114,2))</f>
        <v/>
      </c>
      <c r="H114" s="6">
        <f>IF(A114&amp;""="","",IF(G114&gt;0,"مدين",IF(G114&lt;0,"دفع مقدمًا",IF(D114=0,"لا أوامر","مسدد"))))</f>
        <v/>
      </c>
      <c r="I114" s="14">
        <f>IF(ISNUMBER(G114),IF(G114&gt;0,COUNTIFS($G$6:$G$205,"&gt;"&amp;G114)+COUNTIFS($G$6:G114,G114),""),"")</f>
        <v/>
      </c>
    </row>
    <row r="115">
      <c r="A115" s="5" t="n"/>
      <c r="B115" s="5" t="n"/>
      <c r="C115" s="13" t="n"/>
      <c r="D115" s="14">
        <f>IF(A115&amp;""="","",COUNTIFS('أوامر الشغل'!$C$6:$C$1005,A115&amp;"",'أوامر الشغل'!$F$6:$F$1005,"&lt;&gt;ملغي"))</f>
        <v/>
      </c>
      <c r="E115" s="15">
        <f>IF(A115&amp;""="","",SUMIFS('أوامر الشغل'!$K$6:$K$1005,'أوامر الشغل'!$C$6:$C$1005,A115&amp;""))</f>
        <v/>
      </c>
      <c r="F115" s="15">
        <f>IF(A115&amp;""="","",SUMIFS('أوامر الشغل'!$L$6:$L$1005,'أوامر الشغل'!$C$6:$C$1005,A115&amp;""))</f>
        <v/>
      </c>
      <c r="G115" s="15">
        <f>IF(A115&amp;""="","",ROUND(E115-F115,2))</f>
        <v/>
      </c>
      <c r="H115" s="6">
        <f>IF(A115&amp;""="","",IF(G115&gt;0,"مدين",IF(G115&lt;0,"دفع مقدمًا",IF(D115=0,"لا أوامر","مسدد"))))</f>
        <v/>
      </c>
      <c r="I115" s="14">
        <f>IF(ISNUMBER(G115),IF(G115&gt;0,COUNTIFS($G$6:$G$205,"&gt;"&amp;G115)+COUNTIFS($G$6:G115,G115),""),"")</f>
        <v/>
      </c>
    </row>
    <row r="116">
      <c r="A116" s="5" t="n"/>
      <c r="B116" s="5" t="n"/>
      <c r="C116" s="13" t="n"/>
      <c r="D116" s="14">
        <f>IF(A116&amp;""="","",COUNTIFS('أوامر الشغل'!$C$6:$C$1005,A116&amp;"",'أوامر الشغل'!$F$6:$F$1005,"&lt;&gt;ملغي"))</f>
        <v/>
      </c>
      <c r="E116" s="15">
        <f>IF(A116&amp;""="","",SUMIFS('أوامر الشغل'!$K$6:$K$1005,'أوامر الشغل'!$C$6:$C$1005,A116&amp;""))</f>
        <v/>
      </c>
      <c r="F116" s="15">
        <f>IF(A116&amp;""="","",SUMIFS('أوامر الشغل'!$L$6:$L$1005,'أوامر الشغل'!$C$6:$C$1005,A116&amp;""))</f>
        <v/>
      </c>
      <c r="G116" s="15">
        <f>IF(A116&amp;""="","",ROUND(E116-F116,2))</f>
        <v/>
      </c>
      <c r="H116" s="6">
        <f>IF(A116&amp;""="","",IF(G116&gt;0,"مدين",IF(G116&lt;0,"دفع مقدمًا",IF(D116=0,"لا أوامر","مسدد"))))</f>
        <v/>
      </c>
      <c r="I116" s="14">
        <f>IF(ISNUMBER(G116),IF(G116&gt;0,COUNTIFS($G$6:$G$205,"&gt;"&amp;G116)+COUNTIFS($G$6:G116,G116),""),"")</f>
        <v/>
      </c>
    </row>
    <row r="117">
      <c r="A117" s="5" t="n"/>
      <c r="B117" s="5" t="n"/>
      <c r="C117" s="13" t="n"/>
      <c r="D117" s="14">
        <f>IF(A117&amp;""="","",COUNTIFS('أوامر الشغل'!$C$6:$C$1005,A117&amp;"",'أوامر الشغل'!$F$6:$F$1005,"&lt;&gt;ملغي"))</f>
        <v/>
      </c>
      <c r="E117" s="15">
        <f>IF(A117&amp;""="","",SUMIFS('أوامر الشغل'!$K$6:$K$1005,'أوامر الشغل'!$C$6:$C$1005,A117&amp;""))</f>
        <v/>
      </c>
      <c r="F117" s="15">
        <f>IF(A117&amp;""="","",SUMIFS('أوامر الشغل'!$L$6:$L$1005,'أوامر الشغل'!$C$6:$C$1005,A117&amp;""))</f>
        <v/>
      </c>
      <c r="G117" s="15">
        <f>IF(A117&amp;""="","",ROUND(E117-F117,2))</f>
        <v/>
      </c>
      <c r="H117" s="6">
        <f>IF(A117&amp;""="","",IF(G117&gt;0,"مدين",IF(G117&lt;0,"دفع مقدمًا",IF(D117=0,"لا أوامر","مسدد"))))</f>
        <v/>
      </c>
      <c r="I117" s="14">
        <f>IF(ISNUMBER(G117),IF(G117&gt;0,COUNTIFS($G$6:$G$205,"&gt;"&amp;G117)+COUNTIFS($G$6:G117,G117),""),"")</f>
        <v/>
      </c>
    </row>
    <row r="118">
      <c r="A118" s="5" t="n"/>
      <c r="B118" s="5" t="n"/>
      <c r="C118" s="13" t="n"/>
      <c r="D118" s="14">
        <f>IF(A118&amp;""="","",COUNTIFS('أوامر الشغل'!$C$6:$C$1005,A118&amp;"",'أوامر الشغل'!$F$6:$F$1005,"&lt;&gt;ملغي"))</f>
        <v/>
      </c>
      <c r="E118" s="15">
        <f>IF(A118&amp;""="","",SUMIFS('أوامر الشغل'!$K$6:$K$1005,'أوامر الشغل'!$C$6:$C$1005,A118&amp;""))</f>
        <v/>
      </c>
      <c r="F118" s="15">
        <f>IF(A118&amp;""="","",SUMIFS('أوامر الشغل'!$L$6:$L$1005,'أوامر الشغل'!$C$6:$C$1005,A118&amp;""))</f>
        <v/>
      </c>
      <c r="G118" s="15">
        <f>IF(A118&amp;""="","",ROUND(E118-F118,2))</f>
        <v/>
      </c>
      <c r="H118" s="6">
        <f>IF(A118&amp;""="","",IF(G118&gt;0,"مدين",IF(G118&lt;0,"دفع مقدمًا",IF(D118=0,"لا أوامر","مسدد"))))</f>
        <v/>
      </c>
      <c r="I118" s="14">
        <f>IF(ISNUMBER(G118),IF(G118&gt;0,COUNTIFS($G$6:$G$205,"&gt;"&amp;G118)+COUNTIFS($G$6:G118,G118),""),"")</f>
        <v/>
      </c>
    </row>
    <row r="119">
      <c r="A119" s="5" t="n"/>
      <c r="B119" s="5" t="n"/>
      <c r="C119" s="13" t="n"/>
      <c r="D119" s="14">
        <f>IF(A119&amp;""="","",COUNTIFS('أوامر الشغل'!$C$6:$C$1005,A119&amp;"",'أوامر الشغل'!$F$6:$F$1005,"&lt;&gt;ملغي"))</f>
        <v/>
      </c>
      <c r="E119" s="15">
        <f>IF(A119&amp;""="","",SUMIFS('أوامر الشغل'!$K$6:$K$1005,'أوامر الشغل'!$C$6:$C$1005,A119&amp;""))</f>
        <v/>
      </c>
      <c r="F119" s="15">
        <f>IF(A119&amp;""="","",SUMIFS('أوامر الشغل'!$L$6:$L$1005,'أوامر الشغل'!$C$6:$C$1005,A119&amp;""))</f>
        <v/>
      </c>
      <c r="G119" s="15">
        <f>IF(A119&amp;""="","",ROUND(E119-F119,2))</f>
        <v/>
      </c>
      <c r="H119" s="6">
        <f>IF(A119&amp;""="","",IF(G119&gt;0,"مدين",IF(G119&lt;0,"دفع مقدمًا",IF(D119=0,"لا أوامر","مسدد"))))</f>
        <v/>
      </c>
      <c r="I119" s="14">
        <f>IF(ISNUMBER(G119),IF(G119&gt;0,COUNTIFS($G$6:$G$205,"&gt;"&amp;G119)+COUNTIFS($G$6:G119,G119),""),"")</f>
        <v/>
      </c>
    </row>
    <row r="120">
      <c r="A120" s="5" t="n"/>
      <c r="B120" s="5" t="n"/>
      <c r="C120" s="13" t="n"/>
      <c r="D120" s="14">
        <f>IF(A120&amp;""="","",COUNTIFS('أوامر الشغل'!$C$6:$C$1005,A120&amp;"",'أوامر الشغل'!$F$6:$F$1005,"&lt;&gt;ملغي"))</f>
        <v/>
      </c>
      <c r="E120" s="15">
        <f>IF(A120&amp;""="","",SUMIFS('أوامر الشغل'!$K$6:$K$1005,'أوامر الشغل'!$C$6:$C$1005,A120&amp;""))</f>
        <v/>
      </c>
      <c r="F120" s="15">
        <f>IF(A120&amp;""="","",SUMIFS('أوامر الشغل'!$L$6:$L$1005,'أوامر الشغل'!$C$6:$C$1005,A120&amp;""))</f>
        <v/>
      </c>
      <c r="G120" s="15">
        <f>IF(A120&amp;""="","",ROUND(E120-F120,2))</f>
        <v/>
      </c>
      <c r="H120" s="6">
        <f>IF(A120&amp;""="","",IF(G120&gt;0,"مدين",IF(G120&lt;0,"دفع مقدمًا",IF(D120=0,"لا أوامر","مسدد"))))</f>
        <v/>
      </c>
      <c r="I120" s="14">
        <f>IF(ISNUMBER(G120),IF(G120&gt;0,COUNTIFS($G$6:$G$205,"&gt;"&amp;G120)+COUNTIFS($G$6:G120,G120),""),"")</f>
        <v/>
      </c>
    </row>
    <row r="121">
      <c r="A121" s="5" t="n"/>
      <c r="B121" s="5" t="n"/>
      <c r="C121" s="13" t="n"/>
      <c r="D121" s="14">
        <f>IF(A121&amp;""="","",COUNTIFS('أوامر الشغل'!$C$6:$C$1005,A121&amp;"",'أوامر الشغل'!$F$6:$F$1005,"&lt;&gt;ملغي"))</f>
        <v/>
      </c>
      <c r="E121" s="15">
        <f>IF(A121&amp;""="","",SUMIFS('أوامر الشغل'!$K$6:$K$1005,'أوامر الشغل'!$C$6:$C$1005,A121&amp;""))</f>
        <v/>
      </c>
      <c r="F121" s="15">
        <f>IF(A121&amp;""="","",SUMIFS('أوامر الشغل'!$L$6:$L$1005,'أوامر الشغل'!$C$6:$C$1005,A121&amp;""))</f>
        <v/>
      </c>
      <c r="G121" s="15">
        <f>IF(A121&amp;""="","",ROUND(E121-F121,2))</f>
        <v/>
      </c>
      <c r="H121" s="6">
        <f>IF(A121&amp;""="","",IF(G121&gt;0,"مدين",IF(G121&lt;0,"دفع مقدمًا",IF(D121=0,"لا أوامر","مسدد"))))</f>
        <v/>
      </c>
      <c r="I121" s="14">
        <f>IF(ISNUMBER(G121),IF(G121&gt;0,COUNTIFS($G$6:$G$205,"&gt;"&amp;G121)+COUNTIFS($G$6:G121,G121),""),"")</f>
        <v/>
      </c>
    </row>
    <row r="122">
      <c r="A122" s="5" t="n"/>
      <c r="B122" s="5" t="n"/>
      <c r="C122" s="13" t="n"/>
      <c r="D122" s="14">
        <f>IF(A122&amp;""="","",COUNTIFS('أوامر الشغل'!$C$6:$C$1005,A122&amp;"",'أوامر الشغل'!$F$6:$F$1005,"&lt;&gt;ملغي"))</f>
        <v/>
      </c>
      <c r="E122" s="15">
        <f>IF(A122&amp;""="","",SUMIFS('أوامر الشغل'!$K$6:$K$1005,'أوامر الشغل'!$C$6:$C$1005,A122&amp;""))</f>
        <v/>
      </c>
      <c r="F122" s="15">
        <f>IF(A122&amp;""="","",SUMIFS('أوامر الشغل'!$L$6:$L$1005,'أوامر الشغل'!$C$6:$C$1005,A122&amp;""))</f>
        <v/>
      </c>
      <c r="G122" s="15">
        <f>IF(A122&amp;""="","",ROUND(E122-F122,2))</f>
        <v/>
      </c>
      <c r="H122" s="6">
        <f>IF(A122&amp;""="","",IF(G122&gt;0,"مدين",IF(G122&lt;0,"دفع مقدمًا",IF(D122=0,"لا أوامر","مسدد"))))</f>
        <v/>
      </c>
      <c r="I122" s="14">
        <f>IF(ISNUMBER(G122),IF(G122&gt;0,COUNTIFS($G$6:$G$205,"&gt;"&amp;G122)+COUNTIFS($G$6:G122,G122),""),"")</f>
        <v/>
      </c>
    </row>
    <row r="123">
      <c r="A123" s="5" t="n"/>
      <c r="B123" s="5" t="n"/>
      <c r="C123" s="13" t="n"/>
      <c r="D123" s="14">
        <f>IF(A123&amp;""="","",COUNTIFS('أوامر الشغل'!$C$6:$C$1005,A123&amp;"",'أوامر الشغل'!$F$6:$F$1005,"&lt;&gt;ملغي"))</f>
        <v/>
      </c>
      <c r="E123" s="15">
        <f>IF(A123&amp;""="","",SUMIFS('أوامر الشغل'!$K$6:$K$1005,'أوامر الشغل'!$C$6:$C$1005,A123&amp;""))</f>
        <v/>
      </c>
      <c r="F123" s="15">
        <f>IF(A123&amp;""="","",SUMIFS('أوامر الشغل'!$L$6:$L$1005,'أوامر الشغل'!$C$6:$C$1005,A123&amp;""))</f>
        <v/>
      </c>
      <c r="G123" s="15">
        <f>IF(A123&amp;""="","",ROUND(E123-F123,2))</f>
        <v/>
      </c>
      <c r="H123" s="6">
        <f>IF(A123&amp;""="","",IF(G123&gt;0,"مدين",IF(G123&lt;0,"دفع مقدمًا",IF(D123=0,"لا أوامر","مسدد"))))</f>
        <v/>
      </c>
      <c r="I123" s="14">
        <f>IF(ISNUMBER(G123),IF(G123&gt;0,COUNTIFS($G$6:$G$205,"&gt;"&amp;G123)+COUNTIFS($G$6:G123,G123),""),"")</f>
        <v/>
      </c>
    </row>
    <row r="124">
      <c r="A124" s="5" t="n"/>
      <c r="B124" s="5" t="n"/>
      <c r="C124" s="13" t="n"/>
      <c r="D124" s="14">
        <f>IF(A124&amp;""="","",COUNTIFS('أوامر الشغل'!$C$6:$C$1005,A124&amp;"",'أوامر الشغل'!$F$6:$F$1005,"&lt;&gt;ملغي"))</f>
        <v/>
      </c>
      <c r="E124" s="15">
        <f>IF(A124&amp;""="","",SUMIFS('أوامر الشغل'!$K$6:$K$1005,'أوامر الشغل'!$C$6:$C$1005,A124&amp;""))</f>
        <v/>
      </c>
      <c r="F124" s="15">
        <f>IF(A124&amp;""="","",SUMIFS('أوامر الشغل'!$L$6:$L$1005,'أوامر الشغل'!$C$6:$C$1005,A124&amp;""))</f>
        <v/>
      </c>
      <c r="G124" s="15">
        <f>IF(A124&amp;""="","",ROUND(E124-F124,2))</f>
        <v/>
      </c>
      <c r="H124" s="6">
        <f>IF(A124&amp;""="","",IF(G124&gt;0,"مدين",IF(G124&lt;0,"دفع مقدمًا",IF(D124=0,"لا أوامر","مسدد"))))</f>
        <v/>
      </c>
      <c r="I124" s="14">
        <f>IF(ISNUMBER(G124),IF(G124&gt;0,COUNTIFS($G$6:$G$205,"&gt;"&amp;G124)+COUNTIFS($G$6:G124,G124),""),"")</f>
        <v/>
      </c>
    </row>
    <row r="125">
      <c r="A125" s="5" t="n"/>
      <c r="B125" s="5" t="n"/>
      <c r="C125" s="13" t="n"/>
      <c r="D125" s="14">
        <f>IF(A125&amp;""="","",COUNTIFS('أوامر الشغل'!$C$6:$C$1005,A125&amp;"",'أوامر الشغل'!$F$6:$F$1005,"&lt;&gt;ملغي"))</f>
        <v/>
      </c>
      <c r="E125" s="15">
        <f>IF(A125&amp;""="","",SUMIFS('أوامر الشغل'!$K$6:$K$1005,'أوامر الشغل'!$C$6:$C$1005,A125&amp;""))</f>
        <v/>
      </c>
      <c r="F125" s="15">
        <f>IF(A125&amp;""="","",SUMIFS('أوامر الشغل'!$L$6:$L$1005,'أوامر الشغل'!$C$6:$C$1005,A125&amp;""))</f>
        <v/>
      </c>
      <c r="G125" s="15">
        <f>IF(A125&amp;""="","",ROUND(E125-F125,2))</f>
        <v/>
      </c>
      <c r="H125" s="6">
        <f>IF(A125&amp;""="","",IF(G125&gt;0,"مدين",IF(G125&lt;0,"دفع مقدمًا",IF(D125=0,"لا أوامر","مسدد"))))</f>
        <v/>
      </c>
      <c r="I125" s="14">
        <f>IF(ISNUMBER(G125),IF(G125&gt;0,COUNTIFS($G$6:$G$205,"&gt;"&amp;G125)+COUNTIFS($G$6:G125,G125),""),"")</f>
        <v/>
      </c>
    </row>
    <row r="126">
      <c r="A126" s="5" t="n"/>
      <c r="B126" s="5" t="n"/>
      <c r="C126" s="13" t="n"/>
      <c r="D126" s="14">
        <f>IF(A126&amp;""="","",COUNTIFS('أوامر الشغل'!$C$6:$C$1005,A126&amp;"",'أوامر الشغل'!$F$6:$F$1005,"&lt;&gt;ملغي"))</f>
        <v/>
      </c>
      <c r="E126" s="15">
        <f>IF(A126&amp;""="","",SUMIFS('أوامر الشغل'!$K$6:$K$1005,'أوامر الشغل'!$C$6:$C$1005,A126&amp;""))</f>
        <v/>
      </c>
      <c r="F126" s="15">
        <f>IF(A126&amp;""="","",SUMIFS('أوامر الشغل'!$L$6:$L$1005,'أوامر الشغل'!$C$6:$C$1005,A126&amp;""))</f>
        <v/>
      </c>
      <c r="G126" s="15">
        <f>IF(A126&amp;""="","",ROUND(E126-F126,2))</f>
        <v/>
      </c>
      <c r="H126" s="6">
        <f>IF(A126&amp;""="","",IF(G126&gt;0,"مدين",IF(G126&lt;0,"دفع مقدمًا",IF(D126=0,"لا أوامر","مسدد"))))</f>
        <v/>
      </c>
      <c r="I126" s="14">
        <f>IF(ISNUMBER(G126),IF(G126&gt;0,COUNTIFS($G$6:$G$205,"&gt;"&amp;G126)+COUNTIFS($G$6:G126,G126),""),"")</f>
        <v/>
      </c>
    </row>
    <row r="127">
      <c r="A127" s="5" t="n"/>
      <c r="B127" s="5" t="n"/>
      <c r="C127" s="13" t="n"/>
      <c r="D127" s="14">
        <f>IF(A127&amp;""="","",COUNTIFS('أوامر الشغل'!$C$6:$C$1005,A127&amp;"",'أوامر الشغل'!$F$6:$F$1005,"&lt;&gt;ملغي"))</f>
        <v/>
      </c>
      <c r="E127" s="15">
        <f>IF(A127&amp;""="","",SUMIFS('أوامر الشغل'!$K$6:$K$1005,'أوامر الشغل'!$C$6:$C$1005,A127&amp;""))</f>
        <v/>
      </c>
      <c r="F127" s="15">
        <f>IF(A127&amp;""="","",SUMIFS('أوامر الشغل'!$L$6:$L$1005,'أوامر الشغل'!$C$6:$C$1005,A127&amp;""))</f>
        <v/>
      </c>
      <c r="G127" s="15">
        <f>IF(A127&amp;""="","",ROUND(E127-F127,2))</f>
        <v/>
      </c>
      <c r="H127" s="6">
        <f>IF(A127&amp;""="","",IF(G127&gt;0,"مدين",IF(G127&lt;0,"دفع مقدمًا",IF(D127=0,"لا أوامر","مسدد"))))</f>
        <v/>
      </c>
      <c r="I127" s="14">
        <f>IF(ISNUMBER(G127),IF(G127&gt;0,COUNTIFS($G$6:$G$205,"&gt;"&amp;G127)+COUNTIFS($G$6:G127,G127),""),"")</f>
        <v/>
      </c>
    </row>
    <row r="128">
      <c r="A128" s="5" t="n"/>
      <c r="B128" s="5" t="n"/>
      <c r="C128" s="13" t="n"/>
      <c r="D128" s="14">
        <f>IF(A128&amp;""="","",COUNTIFS('أوامر الشغل'!$C$6:$C$1005,A128&amp;"",'أوامر الشغل'!$F$6:$F$1005,"&lt;&gt;ملغي"))</f>
        <v/>
      </c>
      <c r="E128" s="15">
        <f>IF(A128&amp;""="","",SUMIFS('أوامر الشغل'!$K$6:$K$1005,'أوامر الشغل'!$C$6:$C$1005,A128&amp;""))</f>
        <v/>
      </c>
      <c r="F128" s="15">
        <f>IF(A128&amp;""="","",SUMIFS('أوامر الشغل'!$L$6:$L$1005,'أوامر الشغل'!$C$6:$C$1005,A128&amp;""))</f>
        <v/>
      </c>
      <c r="G128" s="15">
        <f>IF(A128&amp;""="","",ROUND(E128-F128,2))</f>
        <v/>
      </c>
      <c r="H128" s="6">
        <f>IF(A128&amp;""="","",IF(G128&gt;0,"مدين",IF(G128&lt;0,"دفع مقدمًا",IF(D128=0,"لا أوامر","مسدد"))))</f>
        <v/>
      </c>
      <c r="I128" s="14">
        <f>IF(ISNUMBER(G128),IF(G128&gt;0,COUNTIFS($G$6:$G$205,"&gt;"&amp;G128)+COUNTIFS($G$6:G128,G128),""),"")</f>
        <v/>
      </c>
    </row>
    <row r="129">
      <c r="A129" s="5" t="n"/>
      <c r="B129" s="5" t="n"/>
      <c r="C129" s="13" t="n"/>
      <c r="D129" s="14">
        <f>IF(A129&amp;""="","",COUNTIFS('أوامر الشغل'!$C$6:$C$1005,A129&amp;"",'أوامر الشغل'!$F$6:$F$1005,"&lt;&gt;ملغي"))</f>
        <v/>
      </c>
      <c r="E129" s="15">
        <f>IF(A129&amp;""="","",SUMIFS('أوامر الشغل'!$K$6:$K$1005,'أوامر الشغل'!$C$6:$C$1005,A129&amp;""))</f>
        <v/>
      </c>
      <c r="F129" s="15">
        <f>IF(A129&amp;""="","",SUMIFS('أوامر الشغل'!$L$6:$L$1005,'أوامر الشغل'!$C$6:$C$1005,A129&amp;""))</f>
        <v/>
      </c>
      <c r="G129" s="15">
        <f>IF(A129&amp;""="","",ROUND(E129-F129,2))</f>
        <v/>
      </c>
      <c r="H129" s="6">
        <f>IF(A129&amp;""="","",IF(G129&gt;0,"مدين",IF(G129&lt;0,"دفع مقدمًا",IF(D129=0,"لا أوامر","مسدد"))))</f>
        <v/>
      </c>
      <c r="I129" s="14">
        <f>IF(ISNUMBER(G129),IF(G129&gt;0,COUNTIFS($G$6:$G$205,"&gt;"&amp;G129)+COUNTIFS($G$6:G129,G129),""),"")</f>
        <v/>
      </c>
    </row>
    <row r="130">
      <c r="A130" s="5" t="n"/>
      <c r="B130" s="5" t="n"/>
      <c r="C130" s="13" t="n"/>
      <c r="D130" s="14">
        <f>IF(A130&amp;""="","",COUNTIFS('أوامر الشغل'!$C$6:$C$1005,A130&amp;"",'أوامر الشغل'!$F$6:$F$1005,"&lt;&gt;ملغي"))</f>
        <v/>
      </c>
      <c r="E130" s="15">
        <f>IF(A130&amp;""="","",SUMIFS('أوامر الشغل'!$K$6:$K$1005,'أوامر الشغل'!$C$6:$C$1005,A130&amp;""))</f>
        <v/>
      </c>
      <c r="F130" s="15">
        <f>IF(A130&amp;""="","",SUMIFS('أوامر الشغل'!$L$6:$L$1005,'أوامر الشغل'!$C$6:$C$1005,A130&amp;""))</f>
        <v/>
      </c>
      <c r="G130" s="15">
        <f>IF(A130&amp;""="","",ROUND(E130-F130,2))</f>
        <v/>
      </c>
      <c r="H130" s="6">
        <f>IF(A130&amp;""="","",IF(G130&gt;0,"مدين",IF(G130&lt;0,"دفع مقدمًا",IF(D130=0,"لا أوامر","مسدد"))))</f>
        <v/>
      </c>
      <c r="I130" s="14">
        <f>IF(ISNUMBER(G130),IF(G130&gt;0,COUNTIFS($G$6:$G$205,"&gt;"&amp;G130)+COUNTIFS($G$6:G130,G130),""),"")</f>
        <v/>
      </c>
    </row>
    <row r="131">
      <c r="A131" s="5" t="n"/>
      <c r="B131" s="5" t="n"/>
      <c r="C131" s="13" t="n"/>
      <c r="D131" s="14">
        <f>IF(A131&amp;""="","",COUNTIFS('أوامر الشغل'!$C$6:$C$1005,A131&amp;"",'أوامر الشغل'!$F$6:$F$1005,"&lt;&gt;ملغي"))</f>
        <v/>
      </c>
      <c r="E131" s="15">
        <f>IF(A131&amp;""="","",SUMIFS('أوامر الشغل'!$K$6:$K$1005,'أوامر الشغل'!$C$6:$C$1005,A131&amp;""))</f>
        <v/>
      </c>
      <c r="F131" s="15">
        <f>IF(A131&amp;""="","",SUMIFS('أوامر الشغل'!$L$6:$L$1005,'أوامر الشغل'!$C$6:$C$1005,A131&amp;""))</f>
        <v/>
      </c>
      <c r="G131" s="15">
        <f>IF(A131&amp;""="","",ROUND(E131-F131,2))</f>
        <v/>
      </c>
      <c r="H131" s="6">
        <f>IF(A131&amp;""="","",IF(G131&gt;0,"مدين",IF(G131&lt;0,"دفع مقدمًا",IF(D131=0,"لا أوامر","مسدد"))))</f>
        <v/>
      </c>
      <c r="I131" s="14">
        <f>IF(ISNUMBER(G131),IF(G131&gt;0,COUNTIFS($G$6:$G$205,"&gt;"&amp;G131)+COUNTIFS($G$6:G131,G131),""),"")</f>
        <v/>
      </c>
    </row>
    <row r="132">
      <c r="A132" s="5" t="n"/>
      <c r="B132" s="5" t="n"/>
      <c r="C132" s="13" t="n"/>
      <c r="D132" s="14">
        <f>IF(A132&amp;""="","",COUNTIFS('أوامر الشغل'!$C$6:$C$1005,A132&amp;"",'أوامر الشغل'!$F$6:$F$1005,"&lt;&gt;ملغي"))</f>
        <v/>
      </c>
      <c r="E132" s="15">
        <f>IF(A132&amp;""="","",SUMIFS('أوامر الشغل'!$K$6:$K$1005,'أوامر الشغل'!$C$6:$C$1005,A132&amp;""))</f>
        <v/>
      </c>
      <c r="F132" s="15">
        <f>IF(A132&amp;""="","",SUMIFS('أوامر الشغل'!$L$6:$L$1005,'أوامر الشغل'!$C$6:$C$1005,A132&amp;""))</f>
        <v/>
      </c>
      <c r="G132" s="15">
        <f>IF(A132&amp;""="","",ROUND(E132-F132,2))</f>
        <v/>
      </c>
      <c r="H132" s="6">
        <f>IF(A132&amp;""="","",IF(G132&gt;0,"مدين",IF(G132&lt;0,"دفع مقدمًا",IF(D132=0,"لا أوامر","مسدد"))))</f>
        <v/>
      </c>
      <c r="I132" s="14">
        <f>IF(ISNUMBER(G132),IF(G132&gt;0,COUNTIFS($G$6:$G$205,"&gt;"&amp;G132)+COUNTIFS($G$6:G132,G132),""),"")</f>
        <v/>
      </c>
    </row>
    <row r="133">
      <c r="A133" s="5" t="n"/>
      <c r="B133" s="5" t="n"/>
      <c r="C133" s="13" t="n"/>
      <c r="D133" s="14">
        <f>IF(A133&amp;""="","",COUNTIFS('أوامر الشغل'!$C$6:$C$1005,A133&amp;"",'أوامر الشغل'!$F$6:$F$1005,"&lt;&gt;ملغي"))</f>
        <v/>
      </c>
      <c r="E133" s="15">
        <f>IF(A133&amp;""="","",SUMIFS('أوامر الشغل'!$K$6:$K$1005,'أوامر الشغل'!$C$6:$C$1005,A133&amp;""))</f>
        <v/>
      </c>
      <c r="F133" s="15">
        <f>IF(A133&amp;""="","",SUMIFS('أوامر الشغل'!$L$6:$L$1005,'أوامر الشغل'!$C$6:$C$1005,A133&amp;""))</f>
        <v/>
      </c>
      <c r="G133" s="15">
        <f>IF(A133&amp;""="","",ROUND(E133-F133,2))</f>
        <v/>
      </c>
      <c r="H133" s="6">
        <f>IF(A133&amp;""="","",IF(G133&gt;0,"مدين",IF(G133&lt;0,"دفع مقدمًا",IF(D133=0,"لا أوامر","مسدد"))))</f>
        <v/>
      </c>
      <c r="I133" s="14">
        <f>IF(ISNUMBER(G133),IF(G133&gt;0,COUNTIFS($G$6:$G$205,"&gt;"&amp;G133)+COUNTIFS($G$6:G133,G133),""),"")</f>
        <v/>
      </c>
    </row>
    <row r="134">
      <c r="A134" s="5" t="n"/>
      <c r="B134" s="5" t="n"/>
      <c r="C134" s="13" t="n"/>
      <c r="D134" s="14">
        <f>IF(A134&amp;""="","",COUNTIFS('أوامر الشغل'!$C$6:$C$1005,A134&amp;"",'أوامر الشغل'!$F$6:$F$1005,"&lt;&gt;ملغي"))</f>
        <v/>
      </c>
      <c r="E134" s="15">
        <f>IF(A134&amp;""="","",SUMIFS('أوامر الشغل'!$K$6:$K$1005,'أوامر الشغل'!$C$6:$C$1005,A134&amp;""))</f>
        <v/>
      </c>
      <c r="F134" s="15">
        <f>IF(A134&amp;""="","",SUMIFS('أوامر الشغل'!$L$6:$L$1005,'أوامر الشغل'!$C$6:$C$1005,A134&amp;""))</f>
        <v/>
      </c>
      <c r="G134" s="15">
        <f>IF(A134&amp;""="","",ROUND(E134-F134,2))</f>
        <v/>
      </c>
      <c r="H134" s="6">
        <f>IF(A134&amp;""="","",IF(G134&gt;0,"مدين",IF(G134&lt;0,"دفع مقدمًا",IF(D134=0,"لا أوامر","مسدد"))))</f>
        <v/>
      </c>
      <c r="I134" s="14">
        <f>IF(ISNUMBER(G134),IF(G134&gt;0,COUNTIFS($G$6:$G$205,"&gt;"&amp;G134)+COUNTIFS($G$6:G134,G134),""),"")</f>
        <v/>
      </c>
    </row>
    <row r="135">
      <c r="A135" s="5" t="n"/>
      <c r="B135" s="5" t="n"/>
      <c r="C135" s="13" t="n"/>
      <c r="D135" s="14">
        <f>IF(A135&amp;""="","",COUNTIFS('أوامر الشغل'!$C$6:$C$1005,A135&amp;"",'أوامر الشغل'!$F$6:$F$1005,"&lt;&gt;ملغي"))</f>
        <v/>
      </c>
      <c r="E135" s="15">
        <f>IF(A135&amp;""="","",SUMIFS('أوامر الشغل'!$K$6:$K$1005,'أوامر الشغل'!$C$6:$C$1005,A135&amp;""))</f>
        <v/>
      </c>
      <c r="F135" s="15">
        <f>IF(A135&amp;""="","",SUMIFS('أوامر الشغل'!$L$6:$L$1005,'أوامر الشغل'!$C$6:$C$1005,A135&amp;""))</f>
        <v/>
      </c>
      <c r="G135" s="15">
        <f>IF(A135&amp;""="","",ROUND(E135-F135,2))</f>
        <v/>
      </c>
      <c r="H135" s="6">
        <f>IF(A135&amp;""="","",IF(G135&gt;0,"مدين",IF(G135&lt;0,"دفع مقدمًا",IF(D135=0,"لا أوامر","مسدد"))))</f>
        <v/>
      </c>
      <c r="I135" s="14">
        <f>IF(ISNUMBER(G135),IF(G135&gt;0,COUNTIFS($G$6:$G$205,"&gt;"&amp;G135)+COUNTIFS($G$6:G135,G135),""),"")</f>
        <v/>
      </c>
    </row>
    <row r="136">
      <c r="A136" s="5" t="n"/>
      <c r="B136" s="5" t="n"/>
      <c r="C136" s="13" t="n"/>
      <c r="D136" s="14">
        <f>IF(A136&amp;""="","",COUNTIFS('أوامر الشغل'!$C$6:$C$1005,A136&amp;"",'أوامر الشغل'!$F$6:$F$1005,"&lt;&gt;ملغي"))</f>
        <v/>
      </c>
      <c r="E136" s="15">
        <f>IF(A136&amp;""="","",SUMIFS('أوامر الشغل'!$K$6:$K$1005,'أوامر الشغل'!$C$6:$C$1005,A136&amp;""))</f>
        <v/>
      </c>
      <c r="F136" s="15">
        <f>IF(A136&amp;""="","",SUMIFS('أوامر الشغل'!$L$6:$L$1005,'أوامر الشغل'!$C$6:$C$1005,A136&amp;""))</f>
        <v/>
      </c>
      <c r="G136" s="15">
        <f>IF(A136&amp;""="","",ROUND(E136-F136,2))</f>
        <v/>
      </c>
      <c r="H136" s="6">
        <f>IF(A136&amp;""="","",IF(G136&gt;0,"مدين",IF(G136&lt;0,"دفع مقدمًا",IF(D136=0,"لا أوامر","مسدد"))))</f>
        <v/>
      </c>
      <c r="I136" s="14">
        <f>IF(ISNUMBER(G136),IF(G136&gt;0,COUNTIFS($G$6:$G$205,"&gt;"&amp;G136)+COUNTIFS($G$6:G136,G136),""),"")</f>
        <v/>
      </c>
    </row>
    <row r="137">
      <c r="A137" s="5" t="n"/>
      <c r="B137" s="5" t="n"/>
      <c r="C137" s="13" t="n"/>
      <c r="D137" s="14">
        <f>IF(A137&amp;""="","",COUNTIFS('أوامر الشغل'!$C$6:$C$1005,A137&amp;"",'أوامر الشغل'!$F$6:$F$1005,"&lt;&gt;ملغي"))</f>
        <v/>
      </c>
      <c r="E137" s="15">
        <f>IF(A137&amp;""="","",SUMIFS('أوامر الشغل'!$K$6:$K$1005,'أوامر الشغل'!$C$6:$C$1005,A137&amp;""))</f>
        <v/>
      </c>
      <c r="F137" s="15">
        <f>IF(A137&amp;""="","",SUMIFS('أوامر الشغل'!$L$6:$L$1005,'أوامر الشغل'!$C$6:$C$1005,A137&amp;""))</f>
        <v/>
      </c>
      <c r="G137" s="15">
        <f>IF(A137&amp;""="","",ROUND(E137-F137,2))</f>
        <v/>
      </c>
      <c r="H137" s="6">
        <f>IF(A137&amp;""="","",IF(G137&gt;0,"مدين",IF(G137&lt;0,"دفع مقدمًا",IF(D137=0,"لا أوامر","مسدد"))))</f>
        <v/>
      </c>
      <c r="I137" s="14">
        <f>IF(ISNUMBER(G137),IF(G137&gt;0,COUNTIFS($G$6:$G$205,"&gt;"&amp;G137)+COUNTIFS($G$6:G137,G137),""),"")</f>
        <v/>
      </c>
    </row>
    <row r="138">
      <c r="A138" s="5" t="n"/>
      <c r="B138" s="5" t="n"/>
      <c r="C138" s="13" t="n"/>
      <c r="D138" s="14">
        <f>IF(A138&amp;""="","",COUNTIFS('أوامر الشغل'!$C$6:$C$1005,A138&amp;"",'أوامر الشغل'!$F$6:$F$1005,"&lt;&gt;ملغي"))</f>
        <v/>
      </c>
      <c r="E138" s="15">
        <f>IF(A138&amp;""="","",SUMIFS('أوامر الشغل'!$K$6:$K$1005,'أوامر الشغل'!$C$6:$C$1005,A138&amp;""))</f>
        <v/>
      </c>
      <c r="F138" s="15">
        <f>IF(A138&amp;""="","",SUMIFS('أوامر الشغل'!$L$6:$L$1005,'أوامر الشغل'!$C$6:$C$1005,A138&amp;""))</f>
        <v/>
      </c>
      <c r="G138" s="15">
        <f>IF(A138&amp;""="","",ROUND(E138-F138,2))</f>
        <v/>
      </c>
      <c r="H138" s="6">
        <f>IF(A138&amp;""="","",IF(G138&gt;0,"مدين",IF(G138&lt;0,"دفع مقدمًا",IF(D138=0,"لا أوامر","مسدد"))))</f>
        <v/>
      </c>
      <c r="I138" s="14">
        <f>IF(ISNUMBER(G138),IF(G138&gt;0,COUNTIFS($G$6:$G$205,"&gt;"&amp;G138)+COUNTIFS($G$6:G138,G138),""),"")</f>
        <v/>
      </c>
    </row>
    <row r="139">
      <c r="A139" s="5" t="n"/>
      <c r="B139" s="5" t="n"/>
      <c r="C139" s="13" t="n"/>
      <c r="D139" s="14">
        <f>IF(A139&amp;""="","",COUNTIFS('أوامر الشغل'!$C$6:$C$1005,A139&amp;"",'أوامر الشغل'!$F$6:$F$1005,"&lt;&gt;ملغي"))</f>
        <v/>
      </c>
      <c r="E139" s="15">
        <f>IF(A139&amp;""="","",SUMIFS('أوامر الشغل'!$K$6:$K$1005,'أوامر الشغل'!$C$6:$C$1005,A139&amp;""))</f>
        <v/>
      </c>
      <c r="F139" s="15">
        <f>IF(A139&amp;""="","",SUMIFS('أوامر الشغل'!$L$6:$L$1005,'أوامر الشغل'!$C$6:$C$1005,A139&amp;""))</f>
        <v/>
      </c>
      <c r="G139" s="15">
        <f>IF(A139&amp;""="","",ROUND(E139-F139,2))</f>
        <v/>
      </c>
      <c r="H139" s="6">
        <f>IF(A139&amp;""="","",IF(G139&gt;0,"مدين",IF(G139&lt;0,"دفع مقدمًا",IF(D139=0,"لا أوامر","مسدد"))))</f>
        <v/>
      </c>
      <c r="I139" s="14">
        <f>IF(ISNUMBER(G139),IF(G139&gt;0,COUNTIFS($G$6:$G$205,"&gt;"&amp;G139)+COUNTIFS($G$6:G139,G139),""),"")</f>
        <v/>
      </c>
    </row>
    <row r="140">
      <c r="A140" s="5" t="n"/>
      <c r="B140" s="5" t="n"/>
      <c r="C140" s="13" t="n"/>
      <c r="D140" s="14">
        <f>IF(A140&amp;""="","",COUNTIFS('أوامر الشغل'!$C$6:$C$1005,A140&amp;"",'أوامر الشغل'!$F$6:$F$1005,"&lt;&gt;ملغي"))</f>
        <v/>
      </c>
      <c r="E140" s="15">
        <f>IF(A140&amp;""="","",SUMIFS('أوامر الشغل'!$K$6:$K$1005,'أوامر الشغل'!$C$6:$C$1005,A140&amp;""))</f>
        <v/>
      </c>
      <c r="F140" s="15">
        <f>IF(A140&amp;""="","",SUMIFS('أوامر الشغل'!$L$6:$L$1005,'أوامر الشغل'!$C$6:$C$1005,A140&amp;""))</f>
        <v/>
      </c>
      <c r="G140" s="15">
        <f>IF(A140&amp;""="","",ROUND(E140-F140,2))</f>
        <v/>
      </c>
      <c r="H140" s="6">
        <f>IF(A140&amp;""="","",IF(G140&gt;0,"مدين",IF(G140&lt;0,"دفع مقدمًا",IF(D140=0,"لا أوامر","مسدد"))))</f>
        <v/>
      </c>
      <c r="I140" s="14">
        <f>IF(ISNUMBER(G140),IF(G140&gt;0,COUNTIFS($G$6:$G$205,"&gt;"&amp;G140)+COUNTIFS($G$6:G140,G140),""),"")</f>
        <v/>
      </c>
    </row>
    <row r="141">
      <c r="A141" s="5" t="n"/>
      <c r="B141" s="5" t="n"/>
      <c r="C141" s="13" t="n"/>
      <c r="D141" s="14">
        <f>IF(A141&amp;""="","",COUNTIFS('أوامر الشغل'!$C$6:$C$1005,A141&amp;"",'أوامر الشغل'!$F$6:$F$1005,"&lt;&gt;ملغي"))</f>
        <v/>
      </c>
      <c r="E141" s="15">
        <f>IF(A141&amp;""="","",SUMIFS('أوامر الشغل'!$K$6:$K$1005,'أوامر الشغل'!$C$6:$C$1005,A141&amp;""))</f>
        <v/>
      </c>
      <c r="F141" s="15">
        <f>IF(A141&amp;""="","",SUMIFS('أوامر الشغل'!$L$6:$L$1005,'أوامر الشغل'!$C$6:$C$1005,A141&amp;""))</f>
        <v/>
      </c>
      <c r="G141" s="15">
        <f>IF(A141&amp;""="","",ROUND(E141-F141,2))</f>
        <v/>
      </c>
      <c r="H141" s="6">
        <f>IF(A141&amp;""="","",IF(G141&gt;0,"مدين",IF(G141&lt;0,"دفع مقدمًا",IF(D141=0,"لا أوامر","مسدد"))))</f>
        <v/>
      </c>
      <c r="I141" s="14">
        <f>IF(ISNUMBER(G141),IF(G141&gt;0,COUNTIFS($G$6:$G$205,"&gt;"&amp;G141)+COUNTIFS($G$6:G141,G141),""),"")</f>
        <v/>
      </c>
    </row>
    <row r="142">
      <c r="A142" s="5" t="n"/>
      <c r="B142" s="5" t="n"/>
      <c r="C142" s="13" t="n"/>
      <c r="D142" s="14">
        <f>IF(A142&amp;""="","",COUNTIFS('أوامر الشغل'!$C$6:$C$1005,A142&amp;"",'أوامر الشغل'!$F$6:$F$1005,"&lt;&gt;ملغي"))</f>
        <v/>
      </c>
      <c r="E142" s="15">
        <f>IF(A142&amp;""="","",SUMIFS('أوامر الشغل'!$K$6:$K$1005,'أوامر الشغل'!$C$6:$C$1005,A142&amp;""))</f>
        <v/>
      </c>
      <c r="F142" s="15">
        <f>IF(A142&amp;""="","",SUMIFS('أوامر الشغل'!$L$6:$L$1005,'أوامر الشغل'!$C$6:$C$1005,A142&amp;""))</f>
        <v/>
      </c>
      <c r="G142" s="15">
        <f>IF(A142&amp;""="","",ROUND(E142-F142,2))</f>
        <v/>
      </c>
      <c r="H142" s="6">
        <f>IF(A142&amp;""="","",IF(G142&gt;0,"مدين",IF(G142&lt;0,"دفع مقدمًا",IF(D142=0,"لا أوامر","مسدد"))))</f>
        <v/>
      </c>
      <c r="I142" s="14">
        <f>IF(ISNUMBER(G142),IF(G142&gt;0,COUNTIFS($G$6:$G$205,"&gt;"&amp;G142)+COUNTIFS($G$6:G142,G142),""),"")</f>
        <v/>
      </c>
    </row>
    <row r="143">
      <c r="A143" s="5" t="n"/>
      <c r="B143" s="5" t="n"/>
      <c r="C143" s="13" t="n"/>
      <c r="D143" s="14">
        <f>IF(A143&amp;""="","",COUNTIFS('أوامر الشغل'!$C$6:$C$1005,A143&amp;"",'أوامر الشغل'!$F$6:$F$1005,"&lt;&gt;ملغي"))</f>
        <v/>
      </c>
      <c r="E143" s="15">
        <f>IF(A143&amp;""="","",SUMIFS('أوامر الشغل'!$K$6:$K$1005,'أوامر الشغل'!$C$6:$C$1005,A143&amp;""))</f>
        <v/>
      </c>
      <c r="F143" s="15">
        <f>IF(A143&amp;""="","",SUMIFS('أوامر الشغل'!$L$6:$L$1005,'أوامر الشغل'!$C$6:$C$1005,A143&amp;""))</f>
        <v/>
      </c>
      <c r="G143" s="15">
        <f>IF(A143&amp;""="","",ROUND(E143-F143,2))</f>
        <v/>
      </c>
      <c r="H143" s="6">
        <f>IF(A143&amp;""="","",IF(G143&gt;0,"مدين",IF(G143&lt;0,"دفع مقدمًا",IF(D143=0,"لا أوامر","مسدد"))))</f>
        <v/>
      </c>
      <c r="I143" s="14">
        <f>IF(ISNUMBER(G143),IF(G143&gt;0,COUNTIFS($G$6:$G$205,"&gt;"&amp;G143)+COUNTIFS($G$6:G143,G143),""),"")</f>
        <v/>
      </c>
    </row>
    <row r="144">
      <c r="A144" s="5" t="n"/>
      <c r="B144" s="5" t="n"/>
      <c r="C144" s="13" t="n"/>
      <c r="D144" s="14">
        <f>IF(A144&amp;""="","",COUNTIFS('أوامر الشغل'!$C$6:$C$1005,A144&amp;"",'أوامر الشغل'!$F$6:$F$1005,"&lt;&gt;ملغي"))</f>
        <v/>
      </c>
      <c r="E144" s="15">
        <f>IF(A144&amp;""="","",SUMIFS('أوامر الشغل'!$K$6:$K$1005,'أوامر الشغل'!$C$6:$C$1005,A144&amp;""))</f>
        <v/>
      </c>
      <c r="F144" s="15">
        <f>IF(A144&amp;""="","",SUMIFS('أوامر الشغل'!$L$6:$L$1005,'أوامر الشغل'!$C$6:$C$1005,A144&amp;""))</f>
        <v/>
      </c>
      <c r="G144" s="15">
        <f>IF(A144&amp;""="","",ROUND(E144-F144,2))</f>
        <v/>
      </c>
      <c r="H144" s="6">
        <f>IF(A144&amp;""="","",IF(G144&gt;0,"مدين",IF(G144&lt;0,"دفع مقدمًا",IF(D144=0,"لا أوامر","مسدد"))))</f>
        <v/>
      </c>
      <c r="I144" s="14">
        <f>IF(ISNUMBER(G144),IF(G144&gt;0,COUNTIFS($G$6:$G$205,"&gt;"&amp;G144)+COUNTIFS($G$6:G144,G144),""),"")</f>
        <v/>
      </c>
    </row>
    <row r="145">
      <c r="A145" s="5" t="n"/>
      <c r="B145" s="5" t="n"/>
      <c r="C145" s="13" t="n"/>
      <c r="D145" s="14">
        <f>IF(A145&amp;""="","",COUNTIFS('أوامر الشغل'!$C$6:$C$1005,A145&amp;"",'أوامر الشغل'!$F$6:$F$1005,"&lt;&gt;ملغي"))</f>
        <v/>
      </c>
      <c r="E145" s="15">
        <f>IF(A145&amp;""="","",SUMIFS('أوامر الشغل'!$K$6:$K$1005,'أوامر الشغل'!$C$6:$C$1005,A145&amp;""))</f>
        <v/>
      </c>
      <c r="F145" s="15">
        <f>IF(A145&amp;""="","",SUMIFS('أوامر الشغل'!$L$6:$L$1005,'أوامر الشغل'!$C$6:$C$1005,A145&amp;""))</f>
        <v/>
      </c>
      <c r="G145" s="15">
        <f>IF(A145&amp;""="","",ROUND(E145-F145,2))</f>
        <v/>
      </c>
      <c r="H145" s="6">
        <f>IF(A145&amp;""="","",IF(G145&gt;0,"مدين",IF(G145&lt;0,"دفع مقدمًا",IF(D145=0,"لا أوامر","مسدد"))))</f>
        <v/>
      </c>
      <c r="I145" s="14">
        <f>IF(ISNUMBER(G145),IF(G145&gt;0,COUNTIFS($G$6:$G$205,"&gt;"&amp;G145)+COUNTIFS($G$6:G145,G145),""),"")</f>
        <v/>
      </c>
    </row>
    <row r="146">
      <c r="A146" s="5" t="n"/>
      <c r="B146" s="5" t="n"/>
      <c r="C146" s="13" t="n"/>
      <c r="D146" s="14">
        <f>IF(A146&amp;""="","",COUNTIFS('أوامر الشغل'!$C$6:$C$1005,A146&amp;"",'أوامر الشغل'!$F$6:$F$1005,"&lt;&gt;ملغي"))</f>
        <v/>
      </c>
      <c r="E146" s="15">
        <f>IF(A146&amp;""="","",SUMIFS('أوامر الشغل'!$K$6:$K$1005,'أوامر الشغل'!$C$6:$C$1005,A146&amp;""))</f>
        <v/>
      </c>
      <c r="F146" s="15">
        <f>IF(A146&amp;""="","",SUMIFS('أوامر الشغل'!$L$6:$L$1005,'أوامر الشغل'!$C$6:$C$1005,A146&amp;""))</f>
        <v/>
      </c>
      <c r="G146" s="15">
        <f>IF(A146&amp;""="","",ROUND(E146-F146,2))</f>
        <v/>
      </c>
      <c r="H146" s="6">
        <f>IF(A146&amp;""="","",IF(G146&gt;0,"مدين",IF(G146&lt;0,"دفع مقدمًا",IF(D146=0,"لا أوامر","مسدد"))))</f>
        <v/>
      </c>
      <c r="I146" s="14">
        <f>IF(ISNUMBER(G146),IF(G146&gt;0,COUNTIFS($G$6:$G$205,"&gt;"&amp;G146)+COUNTIFS($G$6:G146,G146),""),"")</f>
        <v/>
      </c>
    </row>
    <row r="147">
      <c r="A147" s="5" t="n"/>
      <c r="B147" s="5" t="n"/>
      <c r="C147" s="13" t="n"/>
      <c r="D147" s="14">
        <f>IF(A147&amp;""="","",COUNTIFS('أوامر الشغل'!$C$6:$C$1005,A147&amp;"",'أوامر الشغل'!$F$6:$F$1005,"&lt;&gt;ملغي"))</f>
        <v/>
      </c>
      <c r="E147" s="15">
        <f>IF(A147&amp;""="","",SUMIFS('أوامر الشغل'!$K$6:$K$1005,'أوامر الشغل'!$C$6:$C$1005,A147&amp;""))</f>
        <v/>
      </c>
      <c r="F147" s="15">
        <f>IF(A147&amp;""="","",SUMIFS('أوامر الشغل'!$L$6:$L$1005,'أوامر الشغل'!$C$6:$C$1005,A147&amp;""))</f>
        <v/>
      </c>
      <c r="G147" s="15">
        <f>IF(A147&amp;""="","",ROUND(E147-F147,2))</f>
        <v/>
      </c>
      <c r="H147" s="6">
        <f>IF(A147&amp;""="","",IF(G147&gt;0,"مدين",IF(G147&lt;0,"دفع مقدمًا",IF(D147=0,"لا أوامر","مسدد"))))</f>
        <v/>
      </c>
      <c r="I147" s="14">
        <f>IF(ISNUMBER(G147),IF(G147&gt;0,COUNTIFS($G$6:$G$205,"&gt;"&amp;G147)+COUNTIFS($G$6:G147,G147),""),"")</f>
        <v/>
      </c>
    </row>
    <row r="148">
      <c r="A148" s="5" t="n"/>
      <c r="B148" s="5" t="n"/>
      <c r="C148" s="13" t="n"/>
      <c r="D148" s="14">
        <f>IF(A148&amp;""="","",COUNTIFS('أوامر الشغل'!$C$6:$C$1005,A148&amp;"",'أوامر الشغل'!$F$6:$F$1005,"&lt;&gt;ملغي"))</f>
        <v/>
      </c>
      <c r="E148" s="15">
        <f>IF(A148&amp;""="","",SUMIFS('أوامر الشغل'!$K$6:$K$1005,'أوامر الشغل'!$C$6:$C$1005,A148&amp;""))</f>
        <v/>
      </c>
      <c r="F148" s="15">
        <f>IF(A148&amp;""="","",SUMIFS('أوامر الشغل'!$L$6:$L$1005,'أوامر الشغل'!$C$6:$C$1005,A148&amp;""))</f>
        <v/>
      </c>
      <c r="G148" s="15">
        <f>IF(A148&amp;""="","",ROUND(E148-F148,2))</f>
        <v/>
      </c>
      <c r="H148" s="6">
        <f>IF(A148&amp;""="","",IF(G148&gt;0,"مدين",IF(G148&lt;0,"دفع مقدمًا",IF(D148=0,"لا أوامر","مسدد"))))</f>
        <v/>
      </c>
      <c r="I148" s="14">
        <f>IF(ISNUMBER(G148),IF(G148&gt;0,COUNTIFS($G$6:$G$205,"&gt;"&amp;G148)+COUNTIFS($G$6:G148,G148),""),"")</f>
        <v/>
      </c>
    </row>
    <row r="149">
      <c r="A149" s="5" t="n"/>
      <c r="B149" s="5" t="n"/>
      <c r="C149" s="13" t="n"/>
      <c r="D149" s="14">
        <f>IF(A149&amp;""="","",COUNTIFS('أوامر الشغل'!$C$6:$C$1005,A149&amp;"",'أوامر الشغل'!$F$6:$F$1005,"&lt;&gt;ملغي"))</f>
        <v/>
      </c>
      <c r="E149" s="15">
        <f>IF(A149&amp;""="","",SUMIFS('أوامر الشغل'!$K$6:$K$1005,'أوامر الشغل'!$C$6:$C$1005,A149&amp;""))</f>
        <v/>
      </c>
      <c r="F149" s="15">
        <f>IF(A149&amp;""="","",SUMIFS('أوامر الشغل'!$L$6:$L$1005,'أوامر الشغل'!$C$6:$C$1005,A149&amp;""))</f>
        <v/>
      </c>
      <c r="G149" s="15">
        <f>IF(A149&amp;""="","",ROUND(E149-F149,2))</f>
        <v/>
      </c>
      <c r="H149" s="6">
        <f>IF(A149&amp;""="","",IF(G149&gt;0,"مدين",IF(G149&lt;0,"دفع مقدمًا",IF(D149=0,"لا أوامر","مسدد"))))</f>
        <v/>
      </c>
      <c r="I149" s="14">
        <f>IF(ISNUMBER(G149),IF(G149&gt;0,COUNTIFS($G$6:$G$205,"&gt;"&amp;G149)+COUNTIFS($G$6:G149,G149),""),"")</f>
        <v/>
      </c>
    </row>
    <row r="150">
      <c r="A150" s="5" t="n"/>
      <c r="B150" s="5" t="n"/>
      <c r="C150" s="13" t="n"/>
      <c r="D150" s="14">
        <f>IF(A150&amp;""="","",COUNTIFS('أوامر الشغل'!$C$6:$C$1005,A150&amp;"",'أوامر الشغل'!$F$6:$F$1005,"&lt;&gt;ملغي"))</f>
        <v/>
      </c>
      <c r="E150" s="15">
        <f>IF(A150&amp;""="","",SUMIFS('أوامر الشغل'!$K$6:$K$1005,'أوامر الشغل'!$C$6:$C$1005,A150&amp;""))</f>
        <v/>
      </c>
      <c r="F150" s="15">
        <f>IF(A150&amp;""="","",SUMIFS('أوامر الشغل'!$L$6:$L$1005,'أوامر الشغل'!$C$6:$C$1005,A150&amp;""))</f>
        <v/>
      </c>
      <c r="G150" s="15">
        <f>IF(A150&amp;""="","",ROUND(E150-F150,2))</f>
        <v/>
      </c>
      <c r="H150" s="6">
        <f>IF(A150&amp;""="","",IF(G150&gt;0,"مدين",IF(G150&lt;0,"دفع مقدمًا",IF(D150=0,"لا أوامر","مسدد"))))</f>
        <v/>
      </c>
      <c r="I150" s="14">
        <f>IF(ISNUMBER(G150),IF(G150&gt;0,COUNTIFS($G$6:$G$205,"&gt;"&amp;G150)+COUNTIFS($G$6:G150,G150),""),"")</f>
        <v/>
      </c>
    </row>
    <row r="151">
      <c r="A151" s="5" t="n"/>
      <c r="B151" s="5" t="n"/>
      <c r="C151" s="13" t="n"/>
      <c r="D151" s="14">
        <f>IF(A151&amp;""="","",COUNTIFS('أوامر الشغل'!$C$6:$C$1005,A151&amp;"",'أوامر الشغل'!$F$6:$F$1005,"&lt;&gt;ملغي"))</f>
        <v/>
      </c>
      <c r="E151" s="15">
        <f>IF(A151&amp;""="","",SUMIFS('أوامر الشغل'!$K$6:$K$1005,'أوامر الشغل'!$C$6:$C$1005,A151&amp;""))</f>
        <v/>
      </c>
      <c r="F151" s="15">
        <f>IF(A151&amp;""="","",SUMIFS('أوامر الشغل'!$L$6:$L$1005,'أوامر الشغل'!$C$6:$C$1005,A151&amp;""))</f>
        <v/>
      </c>
      <c r="G151" s="15">
        <f>IF(A151&amp;""="","",ROUND(E151-F151,2))</f>
        <v/>
      </c>
      <c r="H151" s="6">
        <f>IF(A151&amp;""="","",IF(G151&gt;0,"مدين",IF(G151&lt;0,"دفع مقدمًا",IF(D151=0,"لا أوامر","مسدد"))))</f>
        <v/>
      </c>
      <c r="I151" s="14">
        <f>IF(ISNUMBER(G151),IF(G151&gt;0,COUNTIFS($G$6:$G$205,"&gt;"&amp;G151)+COUNTIFS($G$6:G151,G151),""),"")</f>
        <v/>
      </c>
    </row>
    <row r="152">
      <c r="A152" s="5" t="n"/>
      <c r="B152" s="5" t="n"/>
      <c r="C152" s="13" t="n"/>
      <c r="D152" s="14">
        <f>IF(A152&amp;""="","",COUNTIFS('أوامر الشغل'!$C$6:$C$1005,A152&amp;"",'أوامر الشغل'!$F$6:$F$1005,"&lt;&gt;ملغي"))</f>
        <v/>
      </c>
      <c r="E152" s="15">
        <f>IF(A152&amp;""="","",SUMIFS('أوامر الشغل'!$K$6:$K$1005,'أوامر الشغل'!$C$6:$C$1005,A152&amp;""))</f>
        <v/>
      </c>
      <c r="F152" s="15">
        <f>IF(A152&amp;""="","",SUMIFS('أوامر الشغل'!$L$6:$L$1005,'أوامر الشغل'!$C$6:$C$1005,A152&amp;""))</f>
        <v/>
      </c>
      <c r="G152" s="15">
        <f>IF(A152&amp;""="","",ROUND(E152-F152,2))</f>
        <v/>
      </c>
      <c r="H152" s="6">
        <f>IF(A152&amp;""="","",IF(G152&gt;0,"مدين",IF(G152&lt;0,"دفع مقدمًا",IF(D152=0,"لا أوامر","مسدد"))))</f>
        <v/>
      </c>
      <c r="I152" s="14">
        <f>IF(ISNUMBER(G152),IF(G152&gt;0,COUNTIFS($G$6:$G$205,"&gt;"&amp;G152)+COUNTIFS($G$6:G152,G152),""),"")</f>
        <v/>
      </c>
    </row>
    <row r="153">
      <c r="A153" s="5" t="n"/>
      <c r="B153" s="5" t="n"/>
      <c r="C153" s="13" t="n"/>
      <c r="D153" s="14">
        <f>IF(A153&amp;""="","",COUNTIFS('أوامر الشغل'!$C$6:$C$1005,A153&amp;"",'أوامر الشغل'!$F$6:$F$1005,"&lt;&gt;ملغي"))</f>
        <v/>
      </c>
      <c r="E153" s="15">
        <f>IF(A153&amp;""="","",SUMIFS('أوامر الشغل'!$K$6:$K$1005,'أوامر الشغل'!$C$6:$C$1005,A153&amp;""))</f>
        <v/>
      </c>
      <c r="F153" s="15">
        <f>IF(A153&amp;""="","",SUMIFS('أوامر الشغل'!$L$6:$L$1005,'أوامر الشغل'!$C$6:$C$1005,A153&amp;""))</f>
        <v/>
      </c>
      <c r="G153" s="15">
        <f>IF(A153&amp;""="","",ROUND(E153-F153,2))</f>
        <v/>
      </c>
      <c r="H153" s="6">
        <f>IF(A153&amp;""="","",IF(G153&gt;0,"مدين",IF(G153&lt;0,"دفع مقدمًا",IF(D153=0,"لا أوامر","مسدد"))))</f>
        <v/>
      </c>
      <c r="I153" s="14">
        <f>IF(ISNUMBER(G153),IF(G153&gt;0,COUNTIFS($G$6:$G$205,"&gt;"&amp;G153)+COUNTIFS($G$6:G153,G153),""),"")</f>
        <v/>
      </c>
    </row>
    <row r="154">
      <c r="A154" s="5" t="n"/>
      <c r="B154" s="5" t="n"/>
      <c r="C154" s="13" t="n"/>
      <c r="D154" s="14">
        <f>IF(A154&amp;""="","",COUNTIFS('أوامر الشغل'!$C$6:$C$1005,A154&amp;"",'أوامر الشغل'!$F$6:$F$1005,"&lt;&gt;ملغي"))</f>
        <v/>
      </c>
      <c r="E154" s="15">
        <f>IF(A154&amp;""="","",SUMIFS('أوامر الشغل'!$K$6:$K$1005,'أوامر الشغل'!$C$6:$C$1005,A154&amp;""))</f>
        <v/>
      </c>
      <c r="F154" s="15">
        <f>IF(A154&amp;""="","",SUMIFS('أوامر الشغل'!$L$6:$L$1005,'أوامر الشغل'!$C$6:$C$1005,A154&amp;""))</f>
        <v/>
      </c>
      <c r="G154" s="15">
        <f>IF(A154&amp;""="","",ROUND(E154-F154,2))</f>
        <v/>
      </c>
      <c r="H154" s="6">
        <f>IF(A154&amp;""="","",IF(G154&gt;0,"مدين",IF(G154&lt;0,"دفع مقدمًا",IF(D154=0,"لا أوامر","مسدد"))))</f>
        <v/>
      </c>
      <c r="I154" s="14">
        <f>IF(ISNUMBER(G154),IF(G154&gt;0,COUNTIFS($G$6:$G$205,"&gt;"&amp;G154)+COUNTIFS($G$6:G154,G154),""),"")</f>
        <v/>
      </c>
    </row>
    <row r="155">
      <c r="A155" s="5" t="n"/>
      <c r="B155" s="5" t="n"/>
      <c r="C155" s="13" t="n"/>
      <c r="D155" s="14">
        <f>IF(A155&amp;""="","",COUNTIFS('أوامر الشغل'!$C$6:$C$1005,A155&amp;"",'أوامر الشغل'!$F$6:$F$1005,"&lt;&gt;ملغي"))</f>
        <v/>
      </c>
      <c r="E155" s="15">
        <f>IF(A155&amp;""="","",SUMIFS('أوامر الشغل'!$K$6:$K$1005,'أوامر الشغل'!$C$6:$C$1005,A155&amp;""))</f>
        <v/>
      </c>
      <c r="F155" s="15">
        <f>IF(A155&amp;""="","",SUMIFS('أوامر الشغل'!$L$6:$L$1005,'أوامر الشغل'!$C$6:$C$1005,A155&amp;""))</f>
        <v/>
      </c>
      <c r="G155" s="15">
        <f>IF(A155&amp;""="","",ROUND(E155-F155,2))</f>
        <v/>
      </c>
      <c r="H155" s="6">
        <f>IF(A155&amp;""="","",IF(G155&gt;0,"مدين",IF(G155&lt;0,"دفع مقدمًا",IF(D155=0,"لا أوامر","مسدد"))))</f>
        <v/>
      </c>
      <c r="I155" s="14">
        <f>IF(ISNUMBER(G155),IF(G155&gt;0,COUNTIFS($G$6:$G$205,"&gt;"&amp;G155)+COUNTIFS($G$6:G155,G155),""),"")</f>
        <v/>
      </c>
    </row>
    <row r="156">
      <c r="A156" s="5" t="n"/>
      <c r="B156" s="5" t="n"/>
      <c r="C156" s="13" t="n"/>
      <c r="D156" s="14">
        <f>IF(A156&amp;""="","",COUNTIFS('أوامر الشغل'!$C$6:$C$1005,A156&amp;"",'أوامر الشغل'!$F$6:$F$1005,"&lt;&gt;ملغي"))</f>
        <v/>
      </c>
      <c r="E156" s="15">
        <f>IF(A156&amp;""="","",SUMIFS('أوامر الشغل'!$K$6:$K$1005,'أوامر الشغل'!$C$6:$C$1005,A156&amp;""))</f>
        <v/>
      </c>
      <c r="F156" s="15">
        <f>IF(A156&amp;""="","",SUMIFS('أوامر الشغل'!$L$6:$L$1005,'أوامر الشغل'!$C$6:$C$1005,A156&amp;""))</f>
        <v/>
      </c>
      <c r="G156" s="15">
        <f>IF(A156&amp;""="","",ROUND(E156-F156,2))</f>
        <v/>
      </c>
      <c r="H156" s="6">
        <f>IF(A156&amp;""="","",IF(G156&gt;0,"مدين",IF(G156&lt;0,"دفع مقدمًا",IF(D156=0,"لا أوامر","مسدد"))))</f>
        <v/>
      </c>
      <c r="I156" s="14">
        <f>IF(ISNUMBER(G156),IF(G156&gt;0,COUNTIFS($G$6:$G$205,"&gt;"&amp;G156)+COUNTIFS($G$6:G156,G156),""),"")</f>
        <v/>
      </c>
    </row>
    <row r="157">
      <c r="A157" s="5" t="n"/>
      <c r="B157" s="5" t="n"/>
      <c r="C157" s="13" t="n"/>
      <c r="D157" s="14">
        <f>IF(A157&amp;""="","",COUNTIFS('أوامر الشغل'!$C$6:$C$1005,A157&amp;"",'أوامر الشغل'!$F$6:$F$1005,"&lt;&gt;ملغي"))</f>
        <v/>
      </c>
      <c r="E157" s="15">
        <f>IF(A157&amp;""="","",SUMIFS('أوامر الشغل'!$K$6:$K$1005,'أوامر الشغل'!$C$6:$C$1005,A157&amp;""))</f>
        <v/>
      </c>
      <c r="F157" s="15">
        <f>IF(A157&amp;""="","",SUMIFS('أوامر الشغل'!$L$6:$L$1005,'أوامر الشغل'!$C$6:$C$1005,A157&amp;""))</f>
        <v/>
      </c>
      <c r="G157" s="15">
        <f>IF(A157&amp;""="","",ROUND(E157-F157,2))</f>
        <v/>
      </c>
      <c r="H157" s="6">
        <f>IF(A157&amp;""="","",IF(G157&gt;0,"مدين",IF(G157&lt;0,"دفع مقدمًا",IF(D157=0,"لا أوامر","مسدد"))))</f>
        <v/>
      </c>
      <c r="I157" s="14">
        <f>IF(ISNUMBER(G157),IF(G157&gt;0,COUNTIFS($G$6:$G$205,"&gt;"&amp;G157)+COUNTIFS($G$6:G157,G157),""),"")</f>
        <v/>
      </c>
    </row>
    <row r="158">
      <c r="A158" s="5" t="n"/>
      <c r="B158" s="5" t="n"/>
      <c r="C158" s="13" t="n"/>
      <c r="D158" s="14">
        <f>IF(A158&amp;""="","",COUNTIFS('أوامر الشغل'!$C$6:$C$1005,A158&amp;"",'أوامر الشغل'!$F$6:$F$1005,"&lt;&gt;ملغي"))</f>
        <v/>
      </c>
      <c r="E158" s="15">
        <f>IF(A158&amp;""="","",SUMIFS('أوامر الشغل'!$K$6:$K$1005,'أوامر الشغل'!$C$6:$C$1005,A158&amp;""))</f>
        <v/>
      </c>
      <c r="F158" s="15">
        <f>IF(A158&amp;""="","",SUMIFS('أوامر الشغل'!$L$6:$L$1005,'أوامر الشغل'!$C$6:$C$1005,A158&amp;""))</f>
        <v/>
      </c>
      <c r="G158" s="15">
        <f>IF(A158&amp;""="","",ROUND(E158-F158,2))</f>
        <v/>
      </c>
      <c r="H158" s="6">
        <f>IF(A158&amp;""="","",IF(G158&gt;0,"مدين",IF(G158&lt;0,"دفع مقدمًا",IF(D158=0,"لا أوامر","مسدد"))))</f>
        <v/>
      </c>
      <c r="I158" s="14">
        <f>IF(ISNUMBER(G158),IF(G158&gt;0,COUNTIFS($G$6:$G$205,"&gt;"&amp;G158)+COUNTIFS($G$6:G158,G158),""),"")</f>
        <v/>
      </c>
    </row>
    <row r="159">
      <c r="A159" s="5" t="n"/>
      <c r="B159" s="5" t="n"/>
      <c r="C159" s="13" t="n"/>
      <c r="D159" s="14">
        <f>IF(A159&amp;""="","",COUNTIFS('أوامر الشغل'!$C$6:$C$1005,A159&amp;"",'أوامر الشغل'!$F$6:$F$1005,"&lt;&gt;ملغي"))</f>
        <v/>
      </c>
      <c r="E159" s="15">
        <f>IF(A159&amp;""="","",SUMIFS('أوامر الشغل'!$K$6:$K$1005,'أوامر الشغل'!$C$6:$C$1005,A159&amp;""))</f>
        <v/>
      </c>
      <c r="F159" s="15">
        <f>IF(A159&amp;""="","",SUMIFS('أوامر الشغل'!$L$6:$L$1005,'أوامر الشغل'!$C$6:$C$1005,A159&amp;""))</f>
        <v/>
      </c>
      <c r="G159" s="15">
        <f>IF(A159&amp;""="","",ROUND(E159-F159,2))</f>
        <v/>
      </c>
      <c r="H159" s="6">
        <f>IF(A159&amp;""="","",IF(G159&gt;0,"مدين",IF(G159&lt;0,"دفع مقدمًا",IF(D159=0,"لا أوامر","مسدد"))))</f>
        <v/>
      </c>
      <c r="I159" s="14">
        <f>IF(ISNUMBER(G159),IF(G159&gt;0,COUNTIFS($G$6:$G$205,"&gt;"&amp;G159)+COUNTIFS($G$6:G159,G159),""),"")</f>
        <v/>
      </c>
    </row>
    <row r="160">
      <c r="A160" s="5" t="n"/>
      <c r="B160" s="5" t="n"/>
      <c r="C160" s="13" t="n"/>
      <c r="D160" s="14">
        <f>IF(A160&amp;""="","",COUNTIFS('أوامر الشغل'!$C$6:$C$1005,A160&amp;"",'أوامر الشغل'!$F$6:$F$1005,"&lt;&gt;ملغي"))</f>
        <v/>
      </c>
      <c r="E160" s="15">
        <f>IF(A160&amp;""="","",SUMIFS('أوامر الشغل'!$K$6:$K$1005,'أوامر الشغل'!$C$6:$C$1005,A160&amp;""))</f>
        <v/>
      </c>
      <c r="F160" s="15">
        <f>IF(A160&amp;""="","",SUMIFS('أوامر الشغل'!$L$6:$L$1005,'أوامر الشغل'!$C$6:$C$1005,A160&amp;""))</f>
        <v/>
      </c>
      <c r="G160" s="15">
        <f>IF(A160&amp;""="","",ROUND(E160-F160,2))</f>
        <v/>
      </c>
      <c r="H160" s="6">
        <f>IF(A160&amp;""="","",IF(G160&gt;0,"مدين",IF(G160&lt;0,"دفع مقدمًا",IF(D160=0,"لا أوامر","مسدد"))))</f>
        <v/>
      </c>
      <c r="I160" s="14">
        <f>IF(ISNUMBER(G160),IF(G160&gt;0,COUNTIFS($G$6:$G$205,"&gt;"&amp;G160)+COUNTIFS($G$6:G160,G160),""),"")</f>
        <v/>
      </c>
    </row>
    <row r="161">
      <c r="A161" s="5" t="n"/>
      <c r="B161" s="5" t="n"/>
      <c r="C161" s="13" t="n"/>
      <c r="D161" s="14">
        <f>IF(A161&amp;""="","",COUNTIFS('أوامر الشغل'!$C$6:$C$1005,A161&amp;"",'أوامر الشغل'!$F$6:$F$1005,"&lt;&gt;ملغي"))</f>
        <v/>
      </c>
      <c r="E161" s="15">
        <f>IF(A161&amp;""="","",SUMIFS('أوامر الشغل'!$K$6:$K$1005,'أوامر الشغل'!$C$6:$C$1005,A161&amp;""))</f>
        <v/>
      </c>
      <c r="F161" s="15">
        <f>IF(A161&amp;""="","",SUMIFS('أوامر الشغل'!$L$6:$L$1005,'أوامر الشغل'!$C$6:$C$1005,A161&amp;""))</f>
        <v/>
      </c>
      <c r="G161" s="15">
        <f>IF(A161&amp;""="","",ROUND(E161-F161,2))</f>
        <v/>
      </c>
      <c r="H161" s="6">
        <f>IF(A161&amp;""="","",IF(G161&gt;0,"مدين",IF(G161&lt;0,"دفع مقدمًا",IF(D161=0,"لا أوامر","مسدد"))))</f>
        <v/>
      </c>
      <c r="I161" s="14">
        <f>IF(ISNUMBER(G161),IF(G161&gt;0,COUNTIFS($G$6:$G$205,"&gt;"&amp;G161)+COUNTIFS($G$6:G161,G161),""),"")</f>
        <v/>
      </c>
    </row>
    <row r="162">
      <c r="A162" s="5" t="n"/>
      <c r="B162" s="5" t="n"/>
      <c r="C162" s="13" t="n"/>
      <c r="D162" s="14">
        <f>IF(A162&amp;""="","",COUNTIFS('أوامر الشغل'!$C$6:$C$1005,A162&amp;"",'أوامر الشغل'!$F$6:$F$1005,"&lt;&gt;ملغي"))</f>
        <v/>
      </c>
      <c r="E162" s="15">
        <f>IF(A162&amp;""="","",SUMIFS('أوامر الشغل'!$K$6:$K$1005,'أوامر الشغل'!$C$6:$C$1005,A162&amp;""))</f>
        <v/>
      </c>
      <c r="F162" s="15">
        <f>IF(A162&amp;""="","",SUMIFS('أوامر الشغل'!$L$6:$L$1005,'أوامر الشغل'!$C$6:$C$1005,A162&amp;""))</f>
        <v/>
      </c>
      <c r="G162" s="15">
        <f>IF(A162&amp;""="","",ROUND(E162-F162,2))</f>
        <v/>
      </c>
      <c r="H162" s="6">
        <f>IF(A162&amp;""="","",IF(G162&gt;0,"مدين",IF(G162&lt;0,"دفع مقدمًا",IF(D162=0,"لا أوامر","مسدد"))))</f>
        <v/>
      </c>
      <c r="I162" s="14">
        <f>IF(ISNUMBER(G162),IF(G162&gt;0,COUNTIFS($G$6:$G$205,"&gt;"&amp;G162)+COUNTIFS($G$6:G162,G162),""),"")</f>
        <v/>
      </c>
    </row>
    <row r="163">
      <c r="A163" s="5" t="n"/>
      <c r="B163" s="5" t="n"/>
      <c r="C163" s="13" t="n"/>
      <c r="D163" s="14">
        <f>IF(A163&amp;""="","",COUNTIFS('أوامر الشغل'!$C$6:$C$1005,A163&amp;"",'أوامر الشغل'!$F$6:$F$1005,"&lt;&gt;ملغي"))</f>
        <v/>
      </c>
      <c r="E163" s="15">
        <f>IF(A163&amp;""="","",SUMIFS('أوامر الشغل'!$K$6:$K$1005,'أوامر الشغل'!$C$6:$C$1005,A163&amp;""))</f>
        <v/>
      </c>
      <c r="F163" s="15">
        <f>IF(A163&amp;""="","",SUMIFS('أوامر الشغل'!$L$6:$L$1005,'أوامر الشغل'!$C$6:$C$1005,A163&amp;""))</f>
        <v/>
      </c>
      <c r="G163" s="15">
        <f>IF(A163&amp;""="","",ROUND(E163-F163,2))</f>
        <v/>
      </c>
      <c r="H163" s="6">
        <f>IF(A163&amp;""="","",IF(G163&gt;0,"مدين",IF(G163&lt;0,"دفع مقدمًا",IF(D163=0,"لا أوامر","مسدد"))))</f>
        <v/>
      </c>
      <c r="I163" s="14">
        <f>IF(ISNUMBER(G163),IF(G163&gt;0,COUNTIFS($G$6:$G$205,"&gt;"&amp;G163)+COUNTIFS($G$6:G163,G163),""),"")</f>
        <v/>
      </c>
    </row>
    <row r="164">
      <c r="A164" s="5" t="n"/>
      <c r="B164" s="5" t="n"/>
      <c r="C164" s="13" t="n"/>
      <c r="D164" s="14">
        <f>IF(A164&amp;""="","",COUNTIFS('أوامر الشغل'!$C$6:$C$1005,A164&amp;"",'أوامر الشغل'!$F$6:$F$1005,"&lt;&gt;ملغي"))</f>
        <v/>
      </c>
      <c r="E164" s="15">
        <f>IF(A164&amp;""="","",SUMIFS('أوامر الشغل'!$K$6:$K$1005,'أوامر الشغل'!$C$6:$C$1005,A164&amp;""))</f>
        <v/>
      </c>
      <c r="F164" s="15">
        <f>IF(A164&amp;""="","",SUMIFS('أوامر الشغل'!$L$6:$L$1005,'أوامر الشغل'!$C$6:$C$1005,A164&amp;""))</f>
        <v/>
      </c>
      <c r="G164" s="15">
        <f>IF(A164&amp;""="","",ROUND(E164-F164,2))</f>
        <v/>
      </c>
      <c r="H164" s="6">
        <f>IF(A164&amp;""="","",IF(G164&gt;0,"مدين",IF(G164&lt;0,"دفع مقدمًا",IF(D164=0,"لا أوامر","مسدد"))))</f>
        <v/>
      </c>
      <c r="I164" s="14">
        <f>IF(ISNUMBER(G164),IF(G164&gt;0,COUNTIFS($G$6:$G$205,"&gt;"&amp;G164)+COUNTIFS($G$6:G164,G164),""),"")</f>
        <v/>
      </c>
    </row>
    <row r="165">
      <c r="A165" s="5" t="n"/>
      <c r="B165" s="5" t="n"/>
      <c r="C165" s="13" t="n"/>
      <c r="D165" s="14">
        <f>IF(A165&amp;""="","",COUNTIFS('أوامر الشغل'!$C$6:$C$1005,A165&amp;"",'أوامر الشغل'!$F$6:$F$1005,"&lt;&gt;ملغي"))</f>
        <v/>
      </c>
      <c r="E165" s="15">
        <f>IF(A165&amp;""="","",SUMIFS('أوامر الشغل'!$K$6:$K$1005,'أوامر الشغل'!$C$6:$C$1005,A165&amp;""))</f>
        <v/>
      </c>
      <c r="F165" s="15">
        <f>IF(A165&amp;""="","",SUMIFS('أوامر الشغل'!$L$6:$L$1005,'أوامر الشغل'!$C$6:$C$1005,A165&amp;""))</f>
        <v/>
      </c>
      <c r="G165" s="15">
        <f>IF(A165&amp;""="","",ROUND(E165-F165,2))</f>
        <v/>
      </c>
      <c r="H165" s="6">
        <f>IF(A165&amp;""="","",IF(G165&gt;0,"مدين",IF(G165&lt;0,"دفع مقدمًا",IF(D165=0,"لا أوامر","مسدد"))))</f>
        <v/>
      </c>
      <c r="I165" s="14">
        <f>IF(ISNUMBER(G165),IF(G165&gt;0,COUNTIFS($G$6:$G$205,"&gt;"&amp;G165)+COUNTIFS($G$6:G165,G165),""),"")</f>
        <v/>
      </c>
    </row>
    <row r="166">
      <c r="A166" s="5" t="n"/>
      <c r="B166" s="5" t="n"/>
      <c r="C166" s="13" t="n"/>
      <c r="D166" s="14">
        <f>IF(A166&amp;""="","",COUNTIFS('أوامر الشغل'!$C$6:$C$1005,A166&amp;"",'أوامر الشغل'!$F$6:$F$1005,"&lt;&gt;ملغي"))</f>
        <v/>
      </c>
      <c r="E166" s="15">
        <f>IF(A166&amp;""="","",SUMIFS('أوامر الشغل'!$K$6:$K$1005,'أوامر الشغل'!$C$6:$C$1005,A166&amp;""))</f>
        <v/>
      </c>
      <c r="F166" s="15">
        <f>IF(A166&amp;""="","",SUMIFS('أوامر الشغل'!$L$6:$L$1005,'أوامر الشغل'!$C$6:$C$1005,A166&amp;""))</f>
        <v/>
      </c>
      <c r="G166" s="15">
        <f>IF(A166&amp;""="","",ROUND(E166-F166,2))</f>
        <v/>
      </c>
      <c r="H166" s="6">
        <f>IF(A166&amp;""="","",IF(G166&gt;0,"مدين",IF(G166&lt;0,"دفع مقدمًا",IF(D166=0,"لا أوامر","مسدد"))))</f>
        <v/>
      </c>
      <c r="I166" s="14">
        <f>IF(ISNUMBER(G166),IF(G166&gt;0,COUNTIFS($G$6:$G$205,"&gt;"&amp;G166)+COUNTIFS($G$6:G166,G166),""),"")</f>
        <v/>
      </c>
    </row>
    <row r="167">
      <c r="A167" s="5" t="n"/>
      <c r="B167" s="5" t="n"/>
      <c r="C167" s="13" t="n"/>
      <c r="D167" s="14">
        <f>IF(A167&amp;""="","",COUNTIFS('أوامر الشغل'!$C$6:$C$1005,A167&amp;"",'أوامر الشغل'!$F$6:$F$1005,"&lt;&gt;ملغي"))</f>
        <v/>
      </c>
      <c r="E167" s="15">
        <f>IF(A167&amp;""="","",SUMIFS('أوامر الشغل'!$K$6:$K$1005,'أوامر الشغل'!$C$6:$C$1005,A167&amp;""))</f>
        <v/>
      </c>
      <c r="F167" s="15">
        <f>IF(A167&amp;""="","",SUMIFS('أوامر الشغل'!$L$6:$L$1005,'أوامر الشغل'!$C$6:$C$1005,A167&amp;""))</f>
        <v/>
      </c>
      <c r="G167" s="15">
        <f>IF(A167&amp;""="","",ROUND(E167-F167,2))</f>
        <v/>
      </c>
      <c r="H167" s="6">
        <f>IF(A167&amp;""="","",IF(G167&gt;0,"مدين",IF(G167&lt;0,"دفع مقدمًا",IF(D167=0,"لا أوامر","مسدد"))))</f>
        <v/>
      </c>
      <c r="I167" s="14">
        <f>IF(ISNUMBER(G167),IF(G167&gt;0,COUNTIFS($G$6:$G$205,"&gt;"&amp;G167)+COUNTIFS($G$6:G167,G167),""),"")</f>
        <v/>
      </c>
    </row>
    <row r="168">
      <c r="A168" s="5" t="n"/>
      <c r="B168" s="5" t="n"/>
      <c r="C168" s="13" t="n"/>
      <c r="D168" s="14">
        <f>IF(A168&amp;""="","",COUNTIFS('أوامر الشغل'!$C$6:$C$1005,A168&amp;"",'أوامر الشغل'!$F$6:$F$1005,"&lt;&gt;ملغي"))</f>
        <v/>
      </c>
      <c r="E168" s="15">
        <f>IF(A168&amp;""="","",SUMIFS('أوامر الشغل'!$K$6:$K$1005,'أوامر الشغل'!$C$6:$C$1005,A168&amp;""))</f>
        <v/>
      </c>
      <c r="F168" s="15">
        <f>IF(A168&amp;""="","",SUMIFS('أوامر الشغل'!$L$6:$L$1005,'أوامر الشغل'!$C$6:$C$1005,A168&amp;""))</f>
        <v/>
      </c>
      <c r="G168" s="15">
        <f>IF(A168&amp;""="","",ROUND(E168-F168,2))</f>
        <v/>
      </c>
      <c r="H168" s="6">
        <f>IF(A168&amp;""="","",IF(G168&gt;0,"مدين",IF(G168&lt;0,"دفع مقدمًا",IF(D168=0,"لا أوامر","مسدد"))))</f>
        <v/>
      </c>
      <c r="I168" s="14">
        <f>IF(ISNUMBER(G168),IF(G168&gt;0,COUNTIFS($G$6:$G$205,"&gt;"&amp;G168)+COUNTIFS($G$6:G168,G168),""),"")</f>
        <v/>
      </c>
    </row>
    <row r="169">
      <c r="A169" s="5" t="n"/>
      <c r="B169" s="5" t="n"/>
      <c r="C169" s="13" t="n"/>
      <c r="D169" s="14">
        <f>IF(A169&amp;""="","",COUNTIFS('أوامر الشغل'!$C$6:$C$1005,A169&amp;"",'أوامر الشغل'!$F$6:$F$1005,"&lt;&gt;ملغي"))</f>
        <v/>
      </c>
      <c r="E169" s="15">
        <f>IF(A169&amp;""="","",SUMIFS('أوامر الشغل'!$K$6:$K$1005,'أوامر الشغل'!$C$6:$C$1005,A169&amp;""))</f>
        <v/>
      </c>
      <c r="F169" s="15">
        <f>IF(A169&amp;""="","",SUMIFS('أوامر الشغل'!$L$6:$L$1005,'أوامر الشغل'!$C$6:$C$1005,A169&amp;""))</f>
        <v/>
      </c>
      <c r="G169" s="15">
        <f>IF(A169&amp;""="","",ROUND(E169-F169,2))</f>
        <v/>
      </c>
      <c r="H169" s="6">
        <f>IF(A169&amp;""="","",IF(G169&gt;0,"مدين",IF(G169&lt;0,"دفع مقدمًا",IF(D169=0,"لا أوامر","مسدد"))))</f>
        <v/>
      </c>
      <c r="I169" s="14">
        <f>IF(ISNUMBER(G169),IF(G169&gt;0,COUNTIFS($G$6:$G$205,"&gt;"&amp;G169)+COUNTIFS($G$6:G169,G169),""),"")</f>
        <v/>
      </c>
    </row>
    <row r="170">
      <c r="A170" s="5" t="n"/>
      <c r="B170" s="5" t="n"/>
      <c r="C170" s="13" t="n"/>
      <c r="D170" s="14">
        <f>IF(A170&amp;""="","",COUNTIFS('أوامر الشغل'!$C$6:$C$1005,A170&amp;"",'أوامر الشغل'!$F$6:$F$1005,"&lt;&gt;ملغي"))</f>
        <v/>
      </c>
      <c r="E170" s="15">
        <f>IF(A170&amp;""="","",SUMIFS('أوامر الشغل'!$K$6:$K$1005,'أوامر الشغل'!$C$6:$C$1005,A170&amp;""))</f>
        <v/>
      </c>
      <c r="F170" s="15">
        <f>IF(A170&amp;""="","",SUMIFS('أوامر الشغل'!$L$6:$L$1005,'أوامر الشغل'!$C$6:$C$1005,A170&amp;""))</f>
        <v/>
      </c>
      <c r="G170" s="15">
        <f>IF(A170&amp;""="","",ROUND(E170-F170,2))</f>
        <v/>
      </c>
      <c r="H170" s="6">
        <f>IF(A170&amp;""="","",IF(G170&gt;0,"مدين",IF(G170&lt;0,"دفع مقدمًا",IF(D170=0,"لا أوامر","مسدد"))))</f>
        <v/>
      </c>
      <c r="I170" s="14">
        <f>IF(ISNUMBER(G170),IF(G170&gt;0,COUNTIFS($G$6:$G$205,"&gt;"&amp;G170)+COUNTIFS($G$6:G170,G170),""),"")</f>
        <v/>
      </c>
    </row>
    <row r="171">
      <c r="A171" s="5" t="n"/>
      <c r="B171" s="5" t="n"/>
      <c r="C171" s="13" t="n"/>
      <c r="D171" s="14">
        <f>IF(A171&amp;""="","",COUNTIFS('أوامر الشغل'!$C$6:$C$1005,A171&amp;"",'أوامر الشغل'!$F$6:$F$1005,"&lt;&gt;ملغي"))</f>
        <v/>
      </c>
      <c r="E171" s="15">
        <f>IF(A171&amp;""="","",SUMIFS('أوامر الشغل'!$K$6:$K$1005,'أوامر الشغل'!$C$6:$C$1005,A171&amp;""))</f>
        <v/>
      </c>
      <c r="F171" s="15">
        <f>IF(A171&amp;""="","",SUMIFS('أوامر الشغل'!$L$6:$L$1005,'أوامر الشغل'!$C$6:$C$1005,A171&amp;""))</f>
        <v/>
      </c>
      <c r="G171" s="15">
        <f>IF(A171&amp;""="","",ROUND(E171-F171,2))</f>
        <v/>
      </c>
      <c r="H171" s="6">
        <f>IF(A171&amp;""="","",IF(G171&gt;0,"مدين",IF(G171&lt;0,"دفع مقدمًا",IF(D171=0,"لا أوامر","مسدد"))))</f>
        <v/>
      </c>
      <c r="I171" s="14">
        <f>IF(ISNUMBER(G171),IF(G171&gt;0,COUNTIFS($G$6:$G$205,"&gt;"&amp;G171)+COUNTIFS($G$6:G171,G171),""),"")</f>
        <v/>
      </c>
    </row>
    <row r="172">
      <c r="A172" s="5" t="n"/>
      <c r="B172" s="5" t="n"/>
      <c r="C172" s="13" t="n"/>
      <c r="D172" s="14">
        <f>IF(A172&amp;""="","",COUNTIFS('أوامر الشغل'!$C$6:$C$1005,A172&amp;"",'أوامر الشغل'!$F$6:$F$1005,"&lt;&gt;ملغي"))</f>
        <v/>
      </c>
      <c r="E172" s="15">
        <f>IF(A172&amp;""="","",SUMIFS('أوامر الشغل'!$K$6:$K$1005,'أوامر الشغل'!$C$6:$C$1005,A172&amp;""))</f>
        <v/>
      </c>
      <c r="F172" s="15">
        <f>IF(A172&amp;""="","",SUMIFS('أوامر الشغل'!$L$6:$L$1005,'أوامر الشغل'!$C$6:$C$1005,A172&amp;""))</f>
        <v/>
      </c>
      <c r="G172" s="15">
        <f>IF(A172&amp;""="","",ROUND(E172-F172,2))</f>
        <v/>
      </c>
      <c r="H172" s="6">
        <f>IF(A172&amp;""="","",IF(G172&gt;0,"مدين",IF(G172&lt;0,"دفع مقدمًا",IF(D172=0,"لا أوامر","مسدد"))))</f>
        <v/>
      </c>
      <c r="I172" s="14">
        <f>IF(ISNUMBER(G172),IF(G172&gt;0,COUNTIFS($G$6:$G$205,"&gt;"&amp;G172)+COUNTIFS($G$6:G172,G172),""),"")</f>
        <v/>
      </c>
    </row>
    <row r="173">
      <c r="A173" s="5" t="n"/>
      <c r="B173" s="5" t="n"/>
      <c r="C173" s="13" t="n"/>
      <c r="D173" s="14">
        <f>IF(A173&amp;""="","",COUNTIFS('أوامر الشغل'!$C$6:$C$1005,A173&amp;"",'أوامر الشغل'!$F$6:$F$1005,"&lt;&gt;ملغي"))</f>
        <v/>
      </c>
      <c r="E173" s="15">
        <f>IF(A173&amp;""="","",SUMIFS('أوامر الشغل'!$K$6:$K$1005,'أوامر الشغل'!$C$6:$C$1005,A173&amp;""))</f>
        <v/>
      </c>
      <c r="F173" s="15">
        <f>IF(A173&amp;""="","",SUMIFS('أوامر الشغل'!$L$6:$L$1005,'أوامر الشغل'!$C$6:$C$1005,A173&amp;""))</f>
        <v/>
      </c>
      <c r="G173" s="15">
        <f>IF(A173&amp;""="","",ROUND(E173-F173,2))</f>
        <v/>
      </c>
      <c r="H173" s="6">
        <f>IF(A173&amp;""="","",IF(G173&gt;0,"مدين",IF(G173&lt;0,"دفع مقدمًا",IF(D173=0,"لا أوامر","مسدد"))))</f>
        <v/>
      </c>
      <c r="I173" s="14">
        <f>IF(ISNUMBER(G173),IF(G173&gt;0,COUNTIFS($G$6:$G$205,"&gt;"&amp;G173)+COUNTIFS($G$6:G173,G173),""),"")</f>
        <v/>
      </c>
    </row>
    <row r="174">
      <c r="A174" s="5" t="n"/>
      <c r="B174" s="5" t="n"/>
      <c r="C174" s="13" t="n"/>
      <c r="D174" s="14">
        <f>IF(A174&amp;""="","",COUNTIFS('أوامر الشغل'!$C$6:$C$1005,A174&amp;"",'أوامر الشغل'!$F$6:$F$1005,"&lt;&gt;ملغي"))</f>
        <v/>
      </c>
      <c r="E174" s="15">
        <f>IF(A174&amp;""="","",SUMIFS('أوامر الشغل'!$K$6:$K$1005,'أوامر الشغل'!$C$6:$C$1005,A174&amp;""))</f>
        <v/>
      </c>
      <c r="F174" s="15">
        <f>IF(A174&amp;""="","",SUMIFS('أوامر الشغل'!$L$6:$L$1005,'أوامر الشغل'!$C$6:$C$1005,A174&amp;""))</f>
        <v/>
      </c>
      <c r="G174" s="15">
        <f>IF(A174&amp;""="","",ROUND(E174-F174,2))</f>
        <v/>
      </c>
      <c r="H174" s="6">
        <f>IF(A174&amp;""="","",IF(G174&gt;0,"مدين",IF(G174&lt;0,"دفع مقدمًا",IF(D174=0,"لا أوامر","مسدد"))))</f>
        <v/>
      </c>
      <c r="I174" s="14">
        <f>IF(ISNUMBER(G174),IF(G174&gt;0,COUNTIFS($G$6:$G$205,"&gt;"&amp;G174)+COUNTIFS($G$6:G174,G174),""),"")</f>
        <v/>
      </c>
    </row>
    <row r="175">
      <c r="A175" s="5" t="n"/>
      <c r="B175" s="5" t="n"/>
      <c r="C175" s="13" t="n"/>
      <c r="D175" s="14">
        <f>IF(A175&amp;""="","",COUNTIFS('أوامر الشغل'!$C$6:$C$1005,A175&amp;"",'أوامر الشغل'!$F$6:$F$1005,"&lt;&gt;ملغي"))</f>
        <v/>
      </c>
      <c r="E175" s="15">
        <f>IF(A175&amp;""="","",SUMIFS('أوامر الشغل'!$K$6:$K$1005,'أوامر الشغل'!$C$6:$C$1005,A175&amp;""))</f>
        <v/>
      </c>
      <c r="F175" s="15">
        <f>IF(A175&amp;""="","",SUMIFS('أوامر الشغل'!$L$6:$L$1005,'أوامر الشغل'!$C$6:$C$1005,A175&amp;""))</f>
        <v/>
      </c>
      <c r="G175" s="15">
        <f>IF(A175&amp;""="","",ROUND(E175-F175,2))</f>
        <v/>
      </c>
      <c r="H175" s="6">
        <f>IF(A175&amp;""="","",IF(G175&gt;0,"مدين",IF(G175&lt;0,"دفع مقدمًا",IF(D175=0,"لا أوامر","مسدد"))))</f>
        <v/>
      </c>
      <c r="I175" s="14">
        <f>IF(ISNUMBER(G175),IF(G175&gt;0,COUNTIFS($G$6:$G$205,"&gt;"&amp;G175)+COUNTIFS($G$6:G175,G175),""),"")</f>
        <v/>
      </c>
    </row>
    <row r="176">
      <c r="A176" s="5" t="n"/>
      <c r="B176" s="5" t="n"/>
      <c r="C176" s="13" t="n"/>
      <c r="D176" s="14">
        <f>IF(A176&amp;""="","",COUNTIFS('أوامر الشغل'!$C$6:$C$1005,A176&amp;"",'أوامر الشغل'!$F$6:$F$1005,"&lt;&gt;ملغي"))</f>
        <v/>
      </c>
      <c r="E176" s="15">
        <f>IF(A176&amp;""="","",SUMIFS('أوامر الشغل'!$K$6:$K$1005,'أوامر الشغل'!$C$6:$C$1005,A176&amp;""))</f>
        <v/>
      </c>
      <c r="F176" s="15">
        <f>IF(A176&amp;""="","",SUMIFS('أوامر الشغل'!$L$6:$L$1005,'أوامر الشغل'!$C$6:$C$1005,A176&amp;""))</f>
        <v/>
      </c>
      <c r="G176" s="15">
        <f>IF(A176&amp;""="","",ROUND(E176-F176,2))</f>
        <v/>
      </c>
      <c r="H176" s="6">
        <f>IF(A176&amp;""="","",IF(G176&gt;0,"مدين",IF(G176&lt;0,"دفع مقدمًا",IF(D176=0,"لا أوامر","مسدد"))))</f>
        <v/>
      </c>
      <c r="I176" s="14">
        <f>IF(ISNUMBER(G176),IF(G176&gt;0,COUNTIFS($G$6:$G$205,"&gt;"&amp;G176)+COUNTIFS($G$6:G176,G176),""),"")</f>
        <v/>
      </c>
    </row>
    <row r="177">
      <c r="A177" s="5" t="n"/>
      <c r="B177" s="5" t="n"/>
      <c r="C177" s="13" t="n"/>
      <c r="D177" s="14">
        <f>IF(A177&amp;""="","",COUNTIFS('أوامر الشغل'!$C$6:$C$1005,A177&amp;"",'أوامر الشغل'!$F$6:$F$1005,"&lt;&gt;ملغي"))</f>
        <v/>
      </c>
      <c r="E177" s="15">
        <f>IF(A177&amp;""="","",SUMIFS('أوامر الشغل'!$K$6:$K$1005,'أوامر الشغل'!$C$6:$C$1005,A177&amp;""))</f>
        <v/>
      </c>
      <c r="F177" s="15">
        <f>IF(A177&amp;""="","",SUMIFS('أوامر الشغل'!$L$6:$L$1005,'أوامر الشغل'!$C$6:$C$1005,A177&amp;""))</f>
        <v/>
      </c>
      <c r="G177" s="15">
        <f>IF(A177&amp;""="","",ROUND(E177-F177,2))</f>
        <v/>
      </c>
      <c r="H177" s="6">
        <f>IF(A177&amp;""="","",IF(G177&gt;0,"مدين",IF(G177&lt;0,"دفع مقدمًا",IF(D177=0,"لا أوامر","مسدد"))))</f>
        <v/>
      </c>
      <c r="I177" s="14">
        <f>IF(ISNUMBER(G177),IF(G177&gt;0,COUNTIFS($G$6:$G$205,"&gt;"&amp;G177)+COUNTIFS($G$6:G177,G177),""),"")</f>
        <v/>
      </c>
    </row>
    <row r="178">
      <c r="A178" s="5" t="n"/>
      <c r="B178" s="5" t="n"/>
      <c r="C178" s="13" t="n"/>
      <c r="D178" s="14">
        <f>IF(A178&amp;""="","",COUNTIFS('أوامر الشغل'!$C$6:$C$1005,A178&amp;"",'أوامر الشغل'!$F$6:$F$1005,"&lt;&gt;ملغي"))</f>
        <v/>
      </c>
      <c r="E178" s="15">
        <f>IF(A178&amp;""="","",SUMIFS('أوامر الشغل'!$K$6:$K$1005,'أوامر الشغل'!$C$6:$C$1005,A178&amp;""))</f>
        <v/>
      </c>
      <c r="F178" s="15">
        <f>IF(A178&amp;""="","",SUMIFS('أوامر الشغل'!$L$6:$L$1005,'أوامر الشغل'!$C$6:$C$1005,A178&amp;""))</f>
        <v/>
      </c>
      <c r="G178" s="15">
        <f>IF(A178&amp;""="","",ROUND(E178-F178,2))</f>
        <v/>
      </c>
      <c r="H178" s="6">
        <f>IF(A178&amp;""="","",IF(G178&gt;0,"مدين",IF(G178&lt;0,"دفع مقدمًا",IF(D178=0,"لا أوامر","مسدد"))))</f>
        <v/>
      </c>
      <c r="I178" s="14">
        <f>IF(ISNUMBER(G178),IF(G178&gt;0,COUNTIFS($G$6:$G$205,"&gt;"&amp;G178)+COUNTIFS($G$6:G178,G178),""),"")</f>
        <v/>
      </c>
    </row>
    <row r="179">
      <c r="A179" s="5" t="n"/>
      <c r="B179" s="5" t="n"/>
      <c r="C179" s="13" t="n"/>
      <c r="D179" s="14">
        <f>IF(A179&amp;""="","",COUNTIFS('أوامر الشغل'!$C$6:$C$1005,A179&amp;"",'أوامر الشغل'!$F$6:$F$1005,"&lt;&gt;ملغي"))</f>
        <v/>
      </c>
      <c r="E179" s="15">
        <f>IF(A179&amp;""="","",SUMIFS('أوامر الشغل'!$K$6:$K$1005,'أوامر الشغل'!$C$6:$C$1005,A179&amp;""))</f>
        <v/>
      </c>
      <c r="F179" s="15">
        <f>IF(A179&amp;""="","",SUMIFS('أوامر الشغل'!$L$6:$L$1005,'أوامر الشغل'!$C$6:$C$1005,A179&amp;""))</f>
        <v/>
      </c>
      <c r="G179" s="15">
        <f>IF(A179&amp;""="","",ROUND(E179-F179,2))</f>
        <v/>
      </c>
      <c r="H179" s="6">
        <f>IF(A179&amp;""="","",IF(G179&gt;0,"مدين",IF(G179&lt;0,"دفع مقدمًا",IF(D179=0,"لا أوامر","مسدد"))))</f>
        <v/>
      </c>
      <c r="I179" s="14">
        <f>IF(ISNUMBER(G179),IF(G179&gt;0,COUNTIFS($G$6:$G$205,"&gt;"&amp;G179)+COUNTIFS($G$6:G179,G179),""),"")</f>
        <v/>
      </c>
    </row>
    <row r="180">
      <c r="A180" s="5" t="n"/>
      <c r="B180" s="5" t="n"/>
      <c r="C180" s="13" t="n"/>
      <c r="D180" s="14">
        <f>IF(A180&amp;""="","",COUNTIFS('أوامر الشغل'!$C$6:$C$1005,A180&amp;"",'أوامر الشغل'!$F$6:$F$1005,"&lt;&gt;ملغي"))</f>
        <v/>
      </c>
      <c r="E180" s="15">
        <f>IF(A180&amp;""="","",SUMIFS('أوامر الشغل'!$K$6:$K$1005,'أوامر الشغل'!$C$6:$C$1005,A180&amp;""))</f>
        <v/>
      </c>
      <c r="F180" s="15">
        <f>IF(A180&amp;""="","",SUMIFS('أوامر الشغل'!$L$6:$L$1005,'أوامر الشغل'!$C$6:$C$1005,A180&amp;""))</f>
        <v/>
      </c>
      <c r="G180" s="15">
        <f>IF(A180&amp;""="","",ROUND(E180-F180,2))</f>
        <v/>
      </c>
      <c r="H180" s="6">
        <f>IF(A180&amp;""="","",IF(G180&gt;0,"مدين",IF(G180&lt;0,"دفع مقدمًا",IF(D180=0,"لا أوامر","مسدد"))))</f>
        <v/>
      </c>
      <c r="I180" s="14">
        <f>IF(ISNUMBER(G180),IF(G180&gt;0,COUNTIFS($G$6:$G$205,"&gt;"&amp;G180)+COUNTIFS($G$6:G180,G180),""),"")</f>
        <v/>
      </c>
    </row>
    <row r="181">
      <c r="A181" s="5" t="n"/>
      <c r="B181" s="5" t="n"/>
      <c r="C181" s="13" t="n"/>
      <c r="D181" s="14">
        <f>IF(A181&amp;""="","",COUNTIFS('أوامر الشغل'!$C$6:$C$1005,A181&amp;"",'أوامر الشغل'!$F$6:$F$1005,"&lt;&gt;ملغي"))</f>
        <v/>
      </c>
      <c r="E181" s="15">
        <f>IF(A181&amp;""="","",SUMIFS('أوامر الشغل'!$K$6:$K$1005,'أوامر الشغل'!$C$6:$C$1005,A181&amp;""))</f>
        <v/>
      </c>
      <c r="F181" s="15">
        <f>IF(A181&amp;""="","",SUMIFS('أوامر الشغل'!$L$6:$L$1005,'أوامر الشغل'!$C$6:$C$1005,A181&amp;""))</f>
        <v/>
      </c>
      <c r="G181" s="15">
        <f>IF(A181&amp;""="","",ROUND(E181-F181,2))</f>
        <v/>
      </c>
      <c r="H181" s="6">
        <f>IF(A181&amp;""="","",IF(G181&gt;0,"مدين",IF(G181&lt;0,"دفع مقدمًا",IF(D181=0,"لا أوامر","مسدد"))))</f>
        <v/>
      </c>
      <c r="I181" s="14">
        <f>IF(ISNUMBER(G181),IF(G181&gt;0,COUNTIFS($G$6:$G$205,"&gt;"&amp;G181)+COUNTIFS($G$6:G181,G181),""),"")</f>
        <v/>
      </c>
    </row>
    <row r="182">
      <c r="A182" s="5" t="n"/>
      <c r="B182" s="5" t="n"/>
      <c r="C182" s="13" t="n"/>
      <c r="D182" s="14">
        <f>IF(A182&amp;""="","",COUNTIFS('أوامر الشغل'!$C$6:$C$1005,A182&amp;"",'أوامر الشغل'!$F$6:$F$1005,"&lt;&gt;ملغي"))</f>
        <v/>
      </c>
      <c r="E182" s="15">
        <f>IF(A182&amp;""="","",SUMIFS('أوامر الشغل'!$K$6:$K$1005,'أوامر الشغل'!$C$6:$C$1005,A182&amp;""))</f>
        <v/>
      </c>
      <c r="F182" s="15">
        <f>IF(A182&amp;""="","",SUMIFS('أوامر الشغل'!$L$6:$L$1005,'أوامر الشغل'!$C$6:$C$1005,A182&amp;""))</f>
        <v/>
      </c>
      <c r="G182" s="15">
        <f>IF(A182&amp;""="","",ROUND(E182-F182,2))</f>
        <v/>
      </c>
      <c r="H182" s="6">
        <f>IF(A182&amp;""="","",IF(G182&gt;0,"مدين",IF(G182&lt;0,"دفع مقدمًا",IF(D182=0,"لا أوامر","مسدد"))))</f>
        <v/>
      </c>
      <c r="I182" s="14">
        <f>IF(ISNUMBER(G182),IF(G182&gt;0,COUNTIFS($G$6:$G$205,"&gt;"&amp;G182)+COUNTIFS($G$6:G182,G182),""),"")</f>
        <v/>
      </c>
    </row>
    <row r="183">
      <c r="A183" s="5" t="n"/>
      <c r="B183" s="5" t="n"/>
      <c r="C183" s="13" t="n"/>
      <c r="D183" s="14">
        <f>IF(A183&amp;""="","",COUNTIFS('أوامر الشغل'!$C$6:$C$1005,A183&amp;"",'أوامر الشغل'!$F$6:$F$1005,"&lt;&gt;ملغي"))</f>
        <v/>
      </c>
      <c r="E183" s="15">
        <f>IF(A183&amp;""="","",SUMIFS('أوامر الشغل'!$K$6:$K$1005,'أوامر الشغل'!$C$6:$C$1005,A183&amp;""))</f>
        <v/>
      </c>
      <c r="F183" s="15">
        <f>IF(A183&amp;""="","",SUMIFS('أوامر الشغل'!$L$6:$L$1005,'أوامر الشغل'!$C$6:$C$1005,A183&amp;""))</f>
        <v/>
      </c>
      <c r="G183" s="15">
        <f>IF(A183&amp;""="","",ROUND(E183-F183,2))</f>
        <v/>
      </c>
      <c r="H183" s="6">
        <f>IF(A183&amp;""="","",IF(G183&gt;0,"مدين",IF(G183&lt;0,"دفع مقدمًا",IF(D183=0,"لا أوامر","مسدد"))))</f>
        <v/>
      </c>
      <c r="I183" s="14">
        <f>IF(ISNUMBER(G183),IF(G183&gt;0,COUNTIFS($G$6:$G$205,"&gt;"&amp;G183)+COUNTIFS($G$6:G183,G183),""),"")</f>
        <v/>
      </c>
    </row>
    <row r="184">
      <c r="A184" s="5" t="n"/>
      <c r="B184" s="5" t="n"/>
      <c r="C184" s="13" t="n"/>
      <c r="D184" s="14">
        <f>IF(A184&amp;""="","",COUNTIFS('أوامر الشغل'!$C$6:$C$1005,A184&amp;"",'أوامر الشغل'!$F$6:$F$1005,"&lt;&gt;ملغي"))</f>
        <v/>
      </c>
      <c r="E184" s="15">
        <f>IF(A184&amp;""="","",SUMIFS('أوامر الشغل'!$K$6:$K$1005,'أوامر الشغل'!$C$6:$C$1005,A184&amp;""))</f>
        <v/>
      </c>
      <c r="F184" s="15">
        <f>IF(A184&amp;""="","",SUMIFS('أوامر الشغل'!$L$6:$L$1005,'أوامر الشغل'!$C$6:$C$1005,A184&amp;""))</f>
        <v/>
      </c>
      <c r="G184" s="15">
        <f>IF(A184&amp;""="","",ROUND(E184-F184,2))</f>
        <v/>
      </c>
      <c r="H184" s="6">
        <f>IF(A184&amp;""="","",IF(G184&gt;0,"مدين",IF(G184&lt;0,"دفع مقدمًا",IF(D184=0,"لا أوامر","مسدد"))))</f>
        <v/>
      </c>
      <c r="I184" s="14">
        <f>IF(ISNUMBER(G184),IF(G184&gt;0,COUNTIFS($G$6:$G$205,"&gt;"&amp;G184)+COUNTIFS($G$6:G184,G184),""),"")</f>
        <v/>
      </c>
    </row>
    <row r="185">
      <c r="A185" s="5" t="n"/>
      <c r="B185" s="5" t="n"/>
      <c r="C185" s="13" t="n"/>
      <c r="D185" s="14">
        <f>IF(A185&amp;""="","",COUNTIFS('أوامر الشغل'!$C$6:$C$1005,A185&amp;"",'أوامر الشغل'!$F$6:$F$1005,"&lt;&gt;ملغي"))</f>
        <v/>
      </c>
      <c r="E185" s="15">
        <f>IF(A185&amp;""="","",SUMIFS('أوامر الشغل'!$K$6:$K$1005,'أوامر الشغل'!$C$6:$C$1005,A185&amp;""))</f>
        <v/>
      </c>
      <c r="F185" s="15">
        <f>IF(A185&amp;""="","",SUMIFS('أوامر الشغل'!$L$6:$L$1005,'أوامر الشغل'!$C$6:$C$1005,A185&amp;""))</f>
        <v/>
      </c>
      <c r="G185" s="15">
        <f>IF(A185&amp;""="","",ROUND(E185-F185,2))</f>
        <v/>
      </c>
      <c r="H185" s="6">
        <f>IF(A185&amp;""="","",IF(G185&gt;0,"مدين",IF(G185&lt;0,"دفع مقدمًا",IF(D185=0,"لا أوامر","مسدد"))))</f>
        <v/>
      </c>
      <c r="I185" s="14">
        <f>IF(ISNUMBER(G185),IF(G185&gt;0,COUNTIFS($G$6:$G$205,"&gt;"&amp;G185)+COUNTIFS($G$6:G185,G185),""),"")</f>
        <v/>
      </c>
    </row>
    <row r="186">
      <c r="A186" s="5" t="n"/>
      <c r="B186" s="5" t="n"/>
      <c r="C186" s="13" t="n"/>
      <c r="D186" s="14">
        <f>IF(A186&amp;""="","",COUNTIFS('أوامر الشغل'!$C$6:$C$1005,A186&amp;"",'أوامر الشغل'!$F$6:$F$1005,"&lt;&gt;ملغي"))</f>
        <v/>
      </c>
      <c r="E186" s="15">
        <f>IF(A186&amp;""="","",SUMIFS('أوامر الشغل'!$K$6:$K$1005,'أوامر الشغل'!$C$6:$C$1005,A186&amp;""))</f>
        <v/>
      </c>
      <c r="F186" s="15">
        <f>IF(A186&amp;""="","",SUMIFS('أوامر الشغل'!$L$6:$L$1005,'أوامر الشغل'!$C$6:$C$1005,A186&amp;""))</f>
        <v/>
      </c>
      <c r="G186" s="15">
        <f>IF(A186&amp;""="","",ROUND(E186-F186,2))</f>
        <v/>
      </c>
      <c r="H186" s="6">
        <f>IF(A186&amp;""="","",IF(G186&gt;0,"مدين",IF(G186&lt;0,"دفع مقدمًا",IF(D186=0,"لا أوامر","مسدد"))))</f>
        <v/>
      </c>
      <c r="I186" s="14">
        <f>IF(ISNUMBER(G186),IF(G186&gt;0,COUNTIFS($G$6:$G$205,"&gt;"&amp;G186)+COUNTIFS($G$6:G186,G186),""),"")</f>
        <v/>
      </c>
    </row>
    <row r="187">
      <c r="A187" s="5" t="n"/>
      <c r="B187" s="5" t="n"/>
      <c r="C187" s="13" t="n"/>
      <c r="D187" s="14">
        <f>IF(A187&amp;""="","",COUNTIFS('أوامر الشغل'!$C$6:$C$1005,A187&amp;"",'أوامر الشغل'!$F$6:$F$1005,"&lt;&gt;ملغي"))</f>
        <v/>
      </c>
      <c r="E187" s="15">
        <f>IF(A187&amp;""="","",SUMIFS('أوامر الشغل'!$K$6:$K$1005,'أوامر الشغل'!$C$6:$C$1005,A187&amp;""))</f>
        <v/>
      </c>
      <c r="F187" s="15">
        <f>IF(A187&amp;""="","",SUMIFS('أوامر الشغل'!$L$6:$L$1005,'أوامر الشغل'!$C$6:$C$1005,A187&amp;""))</f>
        <v/>
      </c>
      <c r="G187" s="15">
        <f>IF(A187&amp;""="","",ROUND(E187-F187,2))</f>
        <v/>
      </c>
      <c r="H187" s="6">
        <f>IF(A187&amp;""="","",IF(G187&gt;0,"مدين",IF(G187&lt;0,"دفع مقدمًا",IF(D187=0,"لا أوامر","مسدد"))))</f>
        <v/>
      </c>
      <c r="I187" s="14">
        <f>IF(ISNUMBER(G187),IF(G187&gt;0,COUNTIFS($G$6:$G$205,"&gt;"&amp;G187)+COUNTIFS($G$6:G187,G187),""),"")</f>
        <v/>
      </c>
    </row>
    <row r="188">
      <c r="A188" s="5" t="n"/>
      <c r="B188" s="5" t="n"/>
      <c r="C188" s="13" t="n"/>
      <c r="D188" s="14">
        <f>IF(A188&amp;""="","",COUNTIFS('أوامر الشغل'!$C$6:$C$1005,A188&amp;"",'أوامر الشغل'!$F$6:$F$1005,"&lt;&gt;ملغي"))</f>
        <v/>
      </c>
      <c r="E188" s="15">
        <f>IF(A188&amp;""="","",SUMIFS('أوامر الشغل'!$K$6:$K$1005,'أوامر الشغل'!$C$6:$C$1005,A188&amp;""))</f>
        <v/>
      </c>
      <c r="F188" s="15">
        <f>IF(A188&amp;""="","",SUMIFS('أوامر الشغل'!$L$6:$L$1005,'أوامر الشغل'!$C$6:$C$1005,A188&amp;""))</f>
        <v/>
      </c>
      <c r="G188" s="15">
        <f>IF(A188&amp;""="","",ROUND(E188-F188,2))</f>
        <v/>
      </c>
      <c r="H188" s="6">
        <f>IF(A188&amp;""="","",IF(G188&gt;0,"مدين",IF(G188&lt;0,"دفع مقدمًا",IF(D188=0,"لا أوامر","مسدد"))))</f>
        <v/>
      </c>
      <c r="I188" s="14">
        <f>IF(ISNUMBER(G188),IF(G188&gt;0,COUNTIFS($G$6:$G$205,"&gt;"&amp;G188)+COUNTIFS($G$6:G188,G188),""),"")</f>
        <v/>
      </c>
    </row>
    <row r="189">
      <c r="A189" s="5" t="n"/>
      <c r="B189" s="5" t="n"/>
      <c r="C189" s="13" t="n"/>
      <c r="D189" s="14">
        <f>IF(A189&amp;""="","",COUNTIFS('أوامر الشغل'!$C$6:$C$1005,A189&amp;"",'أوامر الشغل'!$F$6:$F$1005,"&lt;&gt;ملغي"))</f>
        <v/>
      </c>
      <c r="E189" s="15">
        <f>IF(A189&amp;""="","",SUMIFS('أوامر الشغل'!$K$6:$K$1005,'أوامر الشغل'!$C$6:$C$1005,A189&amp;""))</f>
        <v/>
      </c>
      <c r="F189" s="15">
        <f>IF(A189&amp;""="","",SUMIFS('أوامر الشغل'!$L$6:$L$1005,'أوامر الشغل'!$C$6:$C$1005,A189&amp;""))</f>
        <v/>
      </c>
      <c r="G189" s="15">
        <f>IF(A189&amp;""="","",ROUND(E189-F189,2))</f>
        <v/>
      </c>
      <c r="H189" s="6">
        <f>IF(A189&amp;""="","",IF(G189&gt;0,"مدين",IF(G189&lt;0,"دفع مقدمًا",IF(D189=0,"لا أوامر","مسدد"))))</f>
        <v/>
      </c>
      <c r="I189" s="14">
        <f>IF(ISNUMBER(G189),IF(G189&gt;0,COUNTIFS($G$6:$G$205,"&gt;"&amp;G189)+COUNTIFS($G$6:G189,G189),""),"")</f>
        <v/>
      </c>
    </row>
    <row r="190">
      <c r="A190" s="5" t="n"/>
      <c r="B190" s="5" t="n"/>
      <c r="C190" s="13" t="n"/>
      <c r="D190" s="14">
        <f>IF(A190&amp;""="","",COUNTIFS('أوامر الشغل'!$C$6:$C$1005,A190&amp;"",'أوامر الشغل'!$F$6:$F$1005,"&lt;&gt;ملغي"))</f>
        <v/>
      </c>
      <c r="E190" s="15">
        <f>IF(A190&amp;""="","",SUMIFS('أوامر الشغل'!$K$6:$K$1005,'أوامر الشغل'!$C$6:$C$1005,A190&amp;""))</f>
        <v/>
      </c>
      <c r="F190" s="15">
        <f>IF(A190&amp;""="","",SUMIFS('أوامر الشغل'!$L$6:$L$1005,'أوامر الشغل'!$C$6:$C$1005,A190&amp;""))</f>
        <v/>
      </c>
      <c r="G190" s="15">
        <f>IF(A190&amp;""="","",ROUND(E190-F190,2))</f>
        <v/>
      </c>
      <c r="H190" s="6">
        <f>IF(A190&amp;""="","",IF(G190&gt;0,"مدين",IF(G190&lt;0,"دفع مقدمًا",IF(D190=0,"لا أوامر","مسدد"))))</f>
        <v/>
      </c>
      <c r="I190" s="14">
        <f>IF(ISNUMBER(G190),IF(G190&gt;0,COUNTIFS($G$6:$G$205,"&gt;"&amp;G190)+COUNTIFS($G$6:G190,G190),""),"")</f>
        <v/>
      </c>
    </row>
    <row r="191">
      <c r="A191" s="5" t="n"/>
      <c r="B191" s="5" t="n"/>
      <c r="C191" s="13" t="n"/>
      <c r="D191" s="14">
        <f>IF(A191&amp;""="","",COUNTIFS('أوامر الشغل'!$C$6:$C$1005,A191&amp;"",'أوامر الشغل'!$F$6:$F$1005,"&lt;&gt;ملغي"))</f>
        <v/>
      </c>
      <c r="E191" s="15">
        <f>IF(A191&amp;""="","",SUMIFS('أوامر الشغل'!$K$6:$K$1005,'أوامر الشغل'!$C$6:$C$1005,A191&amp;""))</f>
        <v/>
      </c>
      <c r="F191" s="15">
        <f>IF(A191&amp;""="","",SUMIFS('أوامر الشغل'!$L$6:$L$1005,'أوامر الشغل'!$C$6:$C$1005,A191&amp;""))</f>
        <v/>
      </c>
      <c r="G191" s="15">
        <f>IF(A191&amp;""="","",ROUND(E191-F191,2))</f>
        <v/>
      </c>
      <c r="H191" s="6">
        <f>IF(A191&amp;""="","",IF(G191&gt;0,"مدين",IF(G191&lt;0,"دفع مقدمًا",IF(D191=0,"لا أوامر","مسدد"))))</f>
        <v/>
      </c>
      <c r="I191" s="14">
        <f>IF(ISNUMBER(G191),IF(G191&gt;0,COUNTIFS($G$6:$G$205,"&gt;"&amp;G191)+COUNTIFS($G$6:G191,G191),""),"")</f>
        <v/>
      </c>
    </row>
    <row r="192">
      <c r="A192" s="5" t="n"/>
      <c r="B192" s="5" t="n"/>
      <c r="C192" s="13" t="n"/>
      <c r="D192" s="14">
        <f>IF(A192&amp;""="","",COUNTIFS('أوامر الشغل'!$C$6:$C$1005,A192&amp;"",'أوامر الشغل'!$F$6:$F$1005,"&lt;&gt;ملغي"))</f>
        <v/>
      </c>
      <c r="E192" s="15">
        <f>IF(A192&amp;""="","",SUMIFS('أوامر الشغل'!$K$6:$K$1005,'أوامر الشغل'!$C$6:$C$1005,A192&amp;""))</f>
        <v/>
      </c>
      <c r="F192" s="15">
        <f>IF(A192&amp;""="","",SUMIFS('أوامر الشغل'!$L$6:$L$1005,'أوامر الشغل'!$C$6:$C$1005,A192&amp;""))</f>
        <v/>
      </c>
      <c r="G192" s="15">
        <f>IF(A192&amp;""="","",ROUND(E192-F192,2))</f>
        <v/>
      </c>
      <c r="H192" s="6">
        <f>IF(A192&amp;""="","",IF(G192&gt;0,"مدين",IF(G192&lt;0,"دفع مقدمًا",IF(D192=0,"لا أوامر","مسدد"))))</f>
        <v/>
      </c>
      <c r="I192" s="14">
        <f>IF(ISNUMBER(G192),IF(G192&gt;0,COUNTIFS($G$6:$G$205,"&gt;"&amp;G192)+COUNTIFS($G$6:G192,G192),""),"")</f>
        <v/>
      </c>
    </row>
    <row r="193">
      <c r="A193" s="5" t="n"/>
      <c r="B193" s="5" t="n"/>
      <c r="C193" s="13" t="n"/>
      <c r="D193" s="14">
        <f>IF(A193&amp;""="","",COUNTIFS('أوامر الشغل'!$C$6:$C$1005,A193&amp;"",'أوامر الشغل'!$F$6:$F$1005,"&lt;&gt;ملغي"))</f>
        <v/>
      </c>
      <c r="E193" s="15">
        <f>IF(A193&amp;""="","",SUMIFS('أوامر الشغل'!$K$6:$K$1005,'أوامر الشغل'!$C$6:$C$1005,A193&amp;""))</f>
        <v/>
      </c>
      <c r="F193" s="15">
        <f>IF(A193&amp;""="","",SUMIFS('أوامر الشغل'!$L$6:$L$1005,'أوامر الشغل'!$C$6:$C$1005,A193&amp;""))</f>
        <v/>
      </c>
      <c r="G193" s="15">
        <f>IF(A193&amp;""="","",ROUND(E193-F193,2))</f>
        <v/>
      </c>
      <c r="H193" s="6">
        <f>IF(A193&amp;""="","",IF(G193&gt;0,"مدين",IF(G193&lt;0,"دفع مقدمًا",IF(D193=0,"لا أوامر","مسدد"))))</f>
        <v/>
      </c>
      <c r="I193" s="14">
        <f>IF(ISNUMBER(G193),IF(G193&gt;0,COUNTIFS($G$6:$G$205,"&gt;"&amp;G193)+COUNTIFS($G$6:G193,G193),""),"")</f>
        <v/>
      </c>
    </row>
    <row r="194">
      <c r="A194" s="5" t="n"/>
      <c r="B194" s="5" t="n"/>
      <c r="C194" s="13" t="n"/>
      <c r="D194" s="14">
        <f>IF(A194&amp;""="","",COUNTIFS('أوامر الشغل'!$C$6:$C$1005,A194&amp;"",'أوامر الشغل'!$F$6:$F$1005,"&lt;&gt;ملغي"))</f>
        <v/>
      </c>
      <c r="E194" s="15">
        <f>IF(A194&amp;""="","",SUMIFS('أوامر الشغل'!$K$6:$K$1005,'أوامر الشغل'!$C$6:$C$1005,A194&amp;""))</f>
        <v/>
      </c>
      <c r="F194" s="15">
        <f>IF(A194&amp;""="","",SUMIFS('أوامر الشغل'!$L$6:$L$1005,'أوامر الشغل'!$C$6:$C$1005,A194&amp;""))</f>
        <v/>
      </c>
      <c r="G194" s="15">
        <f>IF(A194&amp;""="","",ROUND(E194-F194,2))</f>
        <v/>
      </c>
      <c r="H194" s="6">
        <f>IF(A194&amp;""="","",IF(G194&gt;0,"مدين",IF(G194&lt;0,"دفع مقدمًا",IF(D194=0,"لا أوامر","مسدد"))))</f>
        <v/>
      </c>
      <c r="I194" s="14">
        <f>IF(ISNUMBER(G194),IF(G194&gt;0,COUNTIFS($G$6:$G$205,"&gt;"&amp;G194)+COUNTIFS($G$6:G194,G194),""),"")</f>
        <v/>
      </c>
    </row>
    <row r="195">
      <c r="A195" s="5" t="n"/>
      <c r="B195" s="5" t="n"/>
      <c r="C195" s="13" t="n"/>
      <c r="D195" s="14">
        <f>IF(A195&amp;""="","",COUNTIFS('أوامر الشغل'!$C$6:$C$1005,A195&amp;"",'أوامر الشغل'!$F$6:$F$1005,"&lt;&gt;ملغي"))</f>
        <v/>
      </c>
      <c r="E195" s="15">
        <f>IF(A195&amp;""="","",SUMIFS('أوامر الشغل'!$K$6:$K$1005,'أوامر الشغل'!$C$6:$C$1005,A195&amp;""))</f>
        <v/>
      </c>
      <c r="F195" s="15">
        <f>IF(A195&amp;""="","",SUMIFS('أوامر الشغل'!$L$6:$L$1005,'أوامر الشغل'!$C$6:$C$1005,A195&amp;""))</f>
        <v/>
      </c>
      <c r="G195" s="15">
        <f>IF(A195&amp;""="","",ROUND(E195-F195,2))</f>
        <v/>
      </c>
      <c r="H195" s="6">
        <f>IF(A195&amp;""="","",IF(G195&gt;0,"مدين",IF(G195&lt;0,"دفع مقدمًا",IF(D195=0,"لا أوامر","مسدد"))))</f>
        <v/>
      </c>
      <c r="I195" s="14">
        <f>IF(ISNUMBER(G195),IF(G195&gt;0,COUNTIFS($G$6:$G$205,"&gt;"&amp;G195)+COUNTIFS($G$6:G195,G195),""),"")</f>
        <v/>
      </c>
    </row>
    <row r="196">
      <c r="A196" s="5" t="n"/>
      <c r="B196" s="5" t="n"/>
      <c r="C196" s="13" t="n"/>
      <c r="D196" s="14">
        <f>IF(A196&amp;""="","",COUNTIFS('أوامر الشغل'!$C$6:$C$1005,A196&amp;"",'أوامر الشغل'!$F$6:$F$1005,"&lt;&gt;ملغي"))</f>
        <v/>
      </c>
      <c r="E196" s="15">
        <f>IF(A196&amp;""="","",SUMIFS('أوامر الشغل'!$K$6:$K$1005,'أوامر الشغل'!$C$6:$C$1005,A196&amp;""))</f>
        <v/>
      </c>
      <c r="F196" s="15">
        <f>IF(A196&amp;""="","",SUMIFS('أوامر الشغل'!$L$6:$L$1005,'أوامر الشغل'!$C$6:$C$1005,A196&amp;""))</f>
        <v/>
      </c>
      <c r="G196" s="15">
        <f>IF(A196&amp;""="","",ROUND(E196-F196,2))</f>
        <v/>
      </c>
      <c r="H196" s="6">
        <f>IF(A196&amp;""="","",IF(G196&gt;0,"مدين",IF(G196&lt;0,"دفع مقدمًا",IF(D196=0,"لا أوامر","مسدد"))))</f>
        <v/>
      </c>
      <c r="I196" s="14">
        <f>IF(ISNUMBER(G196),IF(G196&gt;0,COUNTIFS($G$6:$G$205,"&gt;"&amp;G196)+COUNTIFS($G$6:G196,G196),""),"")</f>
        <v/>
      </c>
    </row>
    <row r="197">
      <c r="A197" s="5" t="n"/>
      <c r="B197" s="5" t="n"/>
      <c r="C197" s="13" t="n"/>
      <c r="D197" s="14">
        <f>IF(A197&amp;""="","",COUNTIFS('أوامر الشغل'!$C$6:$C$1005,A197&amp;"",'أوامر الشغل'!$F$6:$F$1005,"&lt;&gt;ملغي"))</f>
        <v/>
      </c>
      <c r="E197" s="15">
        <f>IF(A197&amp;""="","",SUMIFS('أوامر الشغل'!$K$6:$K$1005,'أوامر الشغل'!$C$6:$C$1005,A197&amp;""))</f>
        <v/>
      </c>
      <c r="F197" s="15">
        <f>IF(A197&amp;""="","",SUMIFS('أوامر الشغل'!$L$6:$L$1005,'أوامر الشغل'!$C$6:$C$1005,A197&amp;""))</f>
        <v/>
      </c>
      <c r="G197" s="15">
        <f>IF(A197&amp;""="","",ROUND(E197-F197,2))</f>
        <v/>
      </c>
      <c r="H197" s="6">
        <f>IF(A197&amp;""="","",IF(G197&gt;0,"مدين",IF(G197&lt;0,"دفع مقدمًا",IF(D197=0,"لا أوامر","مسدد"))))</f>
        <v/>
      </c>
      <c r="I197" s="14">
        <f>IF(ISNUMBER(G197),IF(G197&gt;0,COUNTIFS($G$6:$G$205,"&gt;"&amp;G197)+COUNTIFS($G$6:G197,G197),""),"")</f>
        <v/>
      </c>
    </row>
    <row r="198">
      <c r="A198" s="5" t="n"/>
      <c r="B198" s="5" t="n"/>
      <c r="C198" s="13" t="n"/>
      <c r="D198" s="14">
        <f>IF(A198&amp;""="","",COUNTIFS('أوامر الشغل'!$C$6:$C$1005,A198&amp;"",'أوامر الشغل'!$F$6:$F$1005,"&lt;&gt;ملغي"))</f>
        <v/>
      </c>
      <c r="E198" s="15">
        <f>IF(A198&amp;""="","",SUMIFS('أوامر الشغل'!$K$6:$K$1005,'أوامر الشغل'!$C$6:$C$1005,A198&amp;""))</f>
        <v/>
      </c>
      <c r="F198" s="15">
        <f>IF(A198&amp;""="","",SUMIFS('أوامر الشغل'!$L$6:$L$1005,'أوامر الشغل'!$C$6:$C$1005,A198&amp;""))</f>
        <v/>
      </c>
      <c r="G198" s="15">
        <f>IF(A198&amp;""="","",ROUND(E198-F198,2))</f>
        <v/>
      </c>
      <c r="H198" s="6">
        <f>IF(A198&amp;""="","",IF(G198&gt;0,"مدين",IF(G198&lt;0,"دفع مقدمًا",IF(D198=0,"لا أوامر","مسدد"))))</f>
        <v/>
      </c>
      <c r="I198" s="14">
        <f>IF(ISNUMBER(G198),IF(G198&gt;0,COUNTIFS($G$6:$G$205,"&gt;"&amp;G198)+COUNTIFS($G$6:G198,G198),""),"")</f>
        <v/>
      </c>
    </row>
    <row r="199">
      <c r="A199" s="5" t="n"/>
      <c r="B199" s="5" t="n"/>
      <c r="C199" s="13" t="n"/>
      <c r="D199" s="14">
        <f>IF(A199&amp;""="","",COUNTIFS('أوامر الشغل'!$C$6:$C$1005,A199&amp;"",'أوامر الشغل'!$F$6:$F$1005,"&lt;&gt;ملغي"))</f>
        <v/>
      </c>
      <c r="E199" s="15">
        <f>IF(A199&amp;""="","",SUMIFS('أوامر الشغل'!$K$6:$K$1005,'أوامر الشغل'!$C$6:$C$1005,A199&amp;""))</f>
        <v/>
      </c>
      <c r="F199" s="15">
        <f>IF(A199&amp;""="","",SUMIFS('أوامر الشغل'!$L$6:$L$1005,'أوامر الشغل'!$C$6:$C$1005,A199&amp;""))</f>
        <v/>
      </c>
      <c r="G199" s="15">
        <f>IF(A199&amp;""="","",ROUND(E199-F199,2))</f>
        <v/>
      </c>
      <c r="H199" s="6">
        <f>IF(A199&amp;""="","",IF(G199&gt;0,"مدين",IF(G199&lt;0,"دفع مقدمًا",IF(D199=0,"لا أوامر","مسدد"))))</f>
        <v/>
      </c>
      <c r="I199" s="14">
        <f>IF(ISNUMBER(G199),IF(G199&gt;0,COUNTIFS($G$6:$G$205,"&gt;"&amp;G199)+COUNTIFS($G$6:G199,G199),""),"")</f>
        <v/>
      </c>
    </row>
    <row r="200">
      <c r="A200" s="5" t="n"/>
      <c r="B200" s="5" t="n"/>
      <c r="C200" s="13" t="n"/>
      <c r="D200" s="14">
        <f>IF(A200&amp;""="","",COUNTIFS('أوامر الشغل'!$C$6:$C$1005,A200&amp;"",'أوامر الشغل'!$F$6:$F$1005,"&lt;&gt;ملغي"))</f>
        <v/>
      </c>
      <c r="E200" s="15">
        <f>IF(A200&amp;""="","",SUMIFS('أوامر الشغل'!$K$6:$K$1005,'أوامر الشغل'!$C$6:$C$1005,A200&amp;""))</f>
        <v/>
      </c>
      <c r="F200" s="15">
        <f>IF(A200&amp;""="","",SUMIFS('أوامر الشغل'!$L$6:$L$1005,'أوامر الشغل'!$C$6:$C$1005,A200&amp;""))</f>
        <v/>
      </c>
      <c r="G200" s="15">
        <f>IF(A200&amp;""="","",ROUND(E200-F200,2))</f>
        <v/>
      </c>
      <c r="H200" s="6">
        <f>IF(A200&amp;""="","",IF(G200&gt;0,"مدين",IF(G200&lt;0,"دفع مقدمًا",IF(D200=0,"لا أوامر","مسدد"))))</f>
        <v/>
      </c>
      <c r="I200" s="14">
        <f>IF(ISNUMBER(G200),IF(G200&gt;0,COUNTIFS($G$6:$G$205,"&gt;"&amp;G200)+COUNTIFS($G$6:G200,G200),""),"")</f>
        <v/>
      </c>
    </row>
    <row r="201">
      <c r="A201" s="5" t="n"/>
      <c r="B201" s="5" t="n"/>
      <c r="C201" s="13" t="n"/>
      <c r="D201" s="14">
        <f>IF(A201&amp;""="","",COUNTIFS('أوامر الشغل'!$C$6:$C$1005,A201&amp;"",'أوامر الشغل'!$F$6:$F$1005,"&lt;&gt;ملغي"))</f>
        <v/>
      </c>
      <c r="E201" s="15">
        <f>IF(A201&amp;""="","",SUMIFS('أوامر الشغل'!$K$6:$K$1005,'أوامر الشغل'!$C$6:$C$1005,A201&amp;""))</f>
        <v/>
      </c>
      <c r="F201" s="15">
        <f>IF(A201&amp;""="","",SUMIFS('أوامر الشغل'!$L$6:$L$1005,'أوامر الشغل'!$C$6:$C$1005,A201&amp;""))</f>
        <v/>
      </c>
      <c r="G201" s="15">
        <f>IF(A201&amp;""="","",ROUND(E201-F201,2))</f>
        <v/>
      </c>
      <c r="H201" s="6">
        <f>IF(A201&amp;""="","",IF(G201&gt;0,"مدين",IF(G201&lt;0,"دفع مقدمًا",IF(D201=0,"لا أوامر","مسدد"))))</f>
        <v/>
      </c>
      <c r="I201" s="14">
        <f>IF(ISNUMBER(G201),IF(G201&gt;0,COUNTIFS($G$6:$G$205,"&gt;"&amp;G201)+COUNTIFS($G$6:G201,G201),""),"")</f>
        <v/>
      </c>
    </row>
    <row r="202">
      <c r="A202" s="5" t="n"/>
      <c r="B202" s="5" t="n"/>
      <c r="C202" s="13" t="n"/>
      <c r="D202" s="14">
        <f>IF(A202&amp;""="","",COUNTIFS('أوامر الشغل'!$C$6:$C$1005,A202&amp;"",'أوامر الشغل'!$F$6:$F$1005,"&lt;&gt;ملغي"))</f>
        <v/>
      </c>
      <c r="E202" s="15">
        <f>IF(A202&amp;""="","",SUMIFS('أوامر الشغل'!$K$6:$K$1005,'أوامر الشغل'!$C$6:$C$1005,A202&amp;""))</f>
        <v/>
      </c>
      <c r="F202" s="15">
        <f>IF(A202&amp;""="","",SUMIFS('أوامر الشغل'!$L$6:$L$1005,'أوامر الشغل'!$C$6:$C$1005,A202&amp;""))</f>
        <v/>
      </c>
      <c r="G202" s="15">
        <f>IF(A202&amp;""="","",ROUND(E202-F202,2))</f>
        <v/>
      </c>
      <c r="H202" s="6">
        <f>IF(A202&amp;""="","",IF(G202&gt;0,"مدين",IF(G202&lt;0,"دفع مقدمًا",IF(D202=0,"لا أوامر","مسدد"))))</f>
        <v/>
      </c>
      <c r="I202" s="14">
        <f>IF(ISNUMBER(G202),IF(G202&gt;0,COUNTIFS($G$6:$G$205,"&gt;"&amp;G202)+COUNTIFS($G$6:G202,G202),""),"")</f>
        <v/>
      </c>
    </row>
    <row r="203">
      <c r="A203" s="5" t="n"/>
      <c r="B203" s="5" t="n"/>
      <c r="C203" s="13" t="n"/>
      <c r="D203" s="14">
        <f>IF(A203&amp;""="","",COUNTIFS('أوامر الشغل'!$C$6:$C$1005,A203&amp;"",'أوامر الشغل'!$F$6:$F$1005,"&lt;&gt;ملغي"))</f>
        <v/>
      </c>
      <c r="E203" s="15">
        <f>IF(A203&amp;""="","",SUMIFS('أوامر الشغل'!$K$6:$K$1005,'أوامر الشغل'!$C$6:$C$1005,A203&amp;""))</f>
        <v/>
      </c>
      <c r="F203" s="15">
        <f>IF(A203&amp;""="","",SUMIFS('أوامر الشغل'!$L$6:$L$1005,'أوامر الشغل'!$C$6:$C$1005,A203&amp;""))</f>
        <v/>
      </c>
      <c r="G203" s="15">
        <f>IF(A203&amp;""="","",ROUND(E203-F203,2))</f>
        <v/>
      </c>
      <c r="H203" s="6">
        <f>IF(A203&amp;""="","",IF(G203&gt;0,"مدين",IF(G203&lt;0,"دفع مقدمًا",IF(D203=0,"لا أوامر","مسدد"))))</f>
        <v/>
      </c>
      <c r="I203" s="14">
        <f>IF(ISNUMBER(G203),IF(G203&gt;0,COUNTIFS($G$6:$G$205,"&gt;"&amp;G203)+COUNTIFS($G$6:G203,G203),""),"")</f>
        <v/>
      </c>
    </row>
    <row r="204">
      <c r="A204" s="5" t="n"/>
      <c r="B204" s="5" t="n"/>
      <c r="C204" s="13" t="n"/>
      <c r="D204" s="14">
        <f>IF(A204&amp;""="","",COUNTIFS('أوامر الشغل'!$C$6:$C$1005,A204&amp;"",'أوامر الشغل'!$F$6:$F$1005,"&lt;&gt;ملغي"))</f>
        <v/>
      </c>
      <c r="E204" s="15">
        <f>IF(A204&amp;""="","",SUMIFS('أوامر الشغل'!$K$6:$K$1005,'أوامر الشغل'!$C$6:$C$1005,A204&amp;""))</f>
        <v/>
      </c>
      <c r="F204" s="15">
        <f>IF(A204&amp;""="","",SUMIFS('أوامر الشغل'!$L$6:$L$1005,'أوامر الشغل'!$C$6:$C$1005,A204&amp;""))</f>
        <v/>
      </c>
      <c r="G204" s="15">
        <f>IF(A204&amp;""="","",ROUND(E204-F204,2))</f>
        <v/>
      </c>
      <c r="H204" s="6">
        <f>IF(A204&amp;""="","",IF(G204&gt;0,"مدين",IF(G204&lt;0,"دفع مقدمًا",IF(D204=0,"لا أوامر","مسدد"))))</f>
        <v/>
      </c>
      <c r="I204" s="14">
        <f>IF(ISNUMBER(G204),IF(G204&gt;0,COUNTIFS($G$6:$G$205,"&gt;"&amp;G204)+COUNTIFS($G$6:G204,G204),""),"")</f>
        <v/>
      </c>
    </row>
    <row r="205">
      <c r="A205" s="5" t="n"/>
      <c r="B205" s="5" t="n"/>
      <c r="C205" s="13" t="n"/>
      <c r="D205" s="14">
        <f>IF(A205&amp;""="","",COUNTIFS('أوامر الشغل'!$C$6:$C$1005,A205&amp;"",'أوامر الشغل'!$F$6:$F$1005,"&lt;&gt;ملغي"))</f>
        <v/>
      </c>
      <c r="E205" s="15">
        <f>IF(A205&amp;""="","",SUMIFS('أوامر الشغل'!$K$6:$K$1005,'أوامر الشغل'!$C$6:$C$1005,A205&amp;""))</f>
        <v/>
      </c>
      <c r="F205" s="15">
        <f>IF(A205&amp;""="","",SUMIFS('أوامر الشغل'!$L$6:$L$1005,'أوامر الشغل'!$C$6:$C$1005,A205&amp;""))</f>
        <v/>
      </c>
      <c r="G205" s="15">
        <f>IF(A205&amp;""="","",ROUND(E205-F205,2))</f>
        <v/>
      </c>
      <c r="H205" s="6">
        <f>IF(A205&amp;""="","",IF(G205&gt;0,"مدين",IF(G205&lt;0,"دفع مقدمًا",IF(D205=0,"لا أوامر","مسدد"))))</f>
        <v/>
      </c>
      <c r="I205" s="14">
        <f>IF(ISNUMBER(G205),IF(G205&gt;0,COUNTIFS($G$6:$G$205,"&gt;"&amp;G205)+COUNTIFS($G$6:G205,G205),""),"")</f>
        <v/>
      </c>
    </row>
  </sheetData>
  <autoFilter ref="A5:I205"/>
  <mergeCells count="2">
    <mergeCell ref="A1:I1"/>
    <mergeCell ref="A2:I2"/>
  </mergeCells>
  <conditionalFormatting sqref="A6:I205">
    <cfRule type="expression" priority="1" dxfId="0">
      <formula>$H6="مدين"</formula>
    </cfRule>
  </conditionalFormatting>
  <conditionalFormatting sqref="H6:H205">
    <cfRule type="expression" priority="2" dxfId="1">
      <formula>$H6="مسدد"</formula>
    </cfRule>
    <cfRule type="expression" priority="3" dxfId="2">
      <formula>$H6="دفع مقدمًا"</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N10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1" customWidth="1" min="3" max="3"/>
    <col width="14" customWidth="1" min="4" max="4"/>
    <col width="22" customWidth="1" min="5" max="5"/>
    <col width="14" customWidth="1" min="6" max="6"/>
    <col width="13" customWidth="1" min="7" max="7"/>
    <col width="11" customWidth="1" min="8" max="8"/>
    <col width="22" customWidth="1" min="9" max="9"/>
    <col width="13" customWidth="1" min="10" max="10"/>
    <col width="14" customWidth="1" min="11" max="11"/>
    <col width="13" customWidth="1" min="12" max="12"/>
    <col width="14" customWidth="1" min="13" max="13"/>
    <col width="20" customWidth="1" min="14" max="14"/>
  </cols>
  <sheetData>
    <row r="1" ht="26" customHeight="1">
      <c r="A1" s="10" t="inlineStr">
        <is>
          <t>شيت أوامر شغل ورشة السيارات · قالب مجاني من Softwiro</t>
        </is>
      </c>
    </row>
    <row r="2">
      <c r="A2" s="11" t="inlineStr">
        <is>
          <t>عايز برنامج ورشة يدخل عليه الفني والمحاسب كلٌّ بصلاحيته؟ Softwiro تبنيه لك على طريقة شغلك ← اضغط هنا</t>
        </is>
      </c>
    </row>
    <row r="5" ht="32" customHeight="1">
      <c r="A5" s="12" t="inlineStr">
        <is>
          <t>رقم الأمر</t>
        </is>
      </c>
      <c r="B5" s="12" t="inlineStr">
        <is>
          <t>التاريخ</t>
        </is>
      </c>
      <c r="C5" s="12" t="inlineStr">
        <is>
          <t>كود العميل</t>
        </is>
      </c>
      <c r="D5" s="12" t="inlineStr">
        <is>
          <t>رقم اللوحة</t>
        </is>
      </c>
      <c r="E5" s="12" t="inlineStr">
        <is>
          <t>الموديل</t>
        </is>
      </c>
      <c r="F5" s="12" t="inlineStr">
        <is>
          <t>الحالة</t>
        </is>
      </c>
      <c r="G5" s="12" t="inlineStr">
        <is>
          <t>أجرة الصنعة</t>
        </is>
      </c>
      <c r="H5" s="12" t="inlineStr">
        <is>
          <t>خصم</t>
        </is>
      </c>
      <c r="I5" s="12" t="inlineStr">
        <is>
          <t>اسم العميل</t>
        </is>
      </c>
      <c r="J5" s="12" t="inlineStr">
        <is>
          <t>مبيعات القطع</t>
        </is>
      </c>
      <c r="K5" s="12" t="inlineStr">
        <is>
          <t>إجمالي الأمر</t>
        </is>
      </c>
      <c r="L5" s="12" t="inlineStr">
        <is>
          <t>المدفوع</t>
        </is>
      </c>
      <c r="M5" s="12" t="inlineStr">
        <is>
          <t>المتبقي</t>
        </is>
      </c>
      <c r="N5" s="12" t="inlineStr">
        <is>
          <t>تنبيه</t>
        </is>
      </c>
    </row>
    <row r="6">
      <c r="A6" s="5" t="inlineStr">
        <is>
          <t>J001</t>
        </is>
      </c>
      <c r="B6" s="16" t="n">
        <v>46300</v>
      </c>
      <c r="C6" s="5" t="inlineStr">
        <is>
          <t>C01</t>
        </is>
      </c>
      <c r="D6" s="5" t="inlineStr">
        <is>
          <t>أ ب ج 1234</t>
        </is>
      </c>
      <c r="E6" s="5" t="inlineStr">
        <is>
          <t>تويوتا كورولا 2018</t>
        </is>
      </c>
      <c r="F6" s="5" t="inlineStr">
        <is>
          <t>سُلّمت</t>
        </is>
      </c>
      <c r="G6" s="17" t="n">
        <v>800</v>
      </c>
      <c r="H6" s="17" t="n">
        <v>0</v>
      </c>
      <c r="I6" s="6">
        <f>IF(A6&amp;""="","",IFERROR(INDEX('العملاء'!$B$6:$B$205,MATCH(C6&amp;"",'العملاء'!$A$6:$A$205,0))&amp;"","كود غير موجود"))</f>
        <v/>
      </c>
      <c r="J6" s="15">
        <f>IF(A6&amp;""="","",SUMIFS('القطع'!$F$6:$F$2005,'القطع'!$A$6:$A$2005,A6&amp;""))</f>
        <v/>
      </c>
      <c r="K6" s="15">
        <f>IF(A6&amp;""="","",IF(F6="ملغي",0,ROUND(MAX(0,N(G6)+J6-N(H6)),2)))</f>
        <v/>
      </c>
      <c r="L6" s="15">
        <f>IF(A6&amp;""="","",SUMIFS('الدفعات'!$C$6:$C$2005,'الدفعات'!$B$6:$B$2005,A6&amp;""))</f>
        <v/>
      </c>
      <c r="M6" s="15">
        <f>IF(A6&amp;""="","",ROUND(K6-L6,2))</f>
        <v/>
      </c>
      <c r="N6" s="6">
        <f>IF(A6&amp;""="","",IF(AND(F6="جاهزة",M6&gt;0),"جاهزة ولم تُسدَّد",IF(AND(F6="سُلّمت",M6&gt;0),"سُلّمت وعليها متبقي","")))</f>
        <v/>
      </c>
    </row>
    <row r="7">
      <c r="A7" s="5" t="inlineStr">
        <is>
          <t>J002</t>
        </is>
      </c>
      <c r="B7" s="16" t="n">
        <v>46307</v>
      </c>
      <c r="C7" s="5" t="inlineStr">
        <is>
          <t>C02</t>
        </is>
      </c>
      <c r="D7" s="5" t="inlineStr">
        <is>
          <t>س ص ع 5678</t>
        </is>
      </c>
      <c r="E7" s="5" t="inlineStr">
        <is>
          <t>هيونداي إلنترا 2016</t>
        </is>
      </c>
      <c r="F7" s="5" t="inlineStr">
        <is>
          <t>سُلّمت</t>
        </is>
      </c>
      <c r="G7" s="17" t="n">
        <v>1200</v>
      </c>
      <c r="H7" s="17" t="n">
        <v>100</v>
      </c>
      <c r="I7" s="6">
        <f>IF(A7&amp;""="","",IFERROR(INDEX('العملاء'!$B$6:$B$205,MATCH(C7&amp;"",'العملاء'!$A$6:$A$205,0))&amp;"","كود غير موجود"))</f>
        <v/>
      </c>
      <c r="J7" s="15">
        <f>IF(A7&amp;""="","",SUMIFS('القطع'!$F$6:$F$2005,'القطع'!$A$6:$A$2005,A7&amp;""))</f>
        <v/>
      </c>
      <c r="K7" s="15">
        <f>IF(A7&amp;""="","",IF(F7="ملغي",0,ROUND(MAX(0,N(G7)+J7-N(H7)),2)))</f>
        <v/>
      </c>
      <c r="L7" s="15">
        <f>IF(A7&amp;""="","",SUMIFS('الدفعات'!$C$6:$C$2005,'الدفعات'!$B$6:$B$2005,A7&amp;""))</f>
        <v/>
      </c>
      <c r="M7" s="15">
        <f>IF(A7&amp;""="","",ROUND(K7-L7,2))</f>
        <v/>
      </c>
      <c r="N7" s="6">
        <f>IF(A7&amp;""="","",IF(AND(F7="جاهزة",M7&gt;0),"جاهزة ولم تُسدَّد",IF(AND(F7="سُلّمت",M7&gt;0),"سُلّمت وعليها متبقي","")))</f>
        <v/>
      </c>
    </row>
    <row r="8">
      <c r="A8" s="5" t="inlineStr">
        <is>
          <t>J003</t>
        </is>
      </c>
      <c r="B8" s="16" t="n">
        <v>46315</v>
      </c>
      <c r="C8" s="5" t="inlineStr">
        <is>
          <t>C01</t>
        </is>
      </c>
      <c r="D8" s="5" t="inlineStr">
        <is>
          <t>أ ب ج 1234</t>
        </is>
      </c>
      <c r="E8" s="5" t="inlineStr">
        <is>
          <t>تويوتا كورولا 2018</t>
        </is>
      </c>
      <c r="F8" s="5" t="inlineStr">
        <is>
          <t>سُلّمت</t>
        </is>
      </c>
      <c r="G8" s="17" t="n">
        <v>500</v>
      </c>
      <c r="H8" s="17" t="n">
        <v>0</v>
      </c>
      <c r="I8" s="6">
        <f>IF(A8&amp;""="","",IFERROR(INDEX('العملاء'!$B$6:$B$205,MATCH(C8&amp;"",'العملاء'!$A$6:$A$205,0))&amp;"","كود غير موجود"))</f>
        <v/>
      </c>
      <c r="J8" s="15">
        <f>IF(A8&amp;""="","",SUMIFS('القطع'!$F$6:$F$2005,'القطع'!$A$6:$A$2005,A8&amp;""))</f>
        <v/>
      </c>
      <c r="K8" s="15">
        <f>IF(A8&amp;""="","",IF(F8="ملغي",0,ROUND(MAX(0,N(G8)+J8-N(H8)),2)))</f>
        <v/>
      </c>
      <c r="L8" s="15">
        <f>IF(A8&amp;""="","",SUMIFS('الدفعات'!$C$6:$C$2005,'الدفعات'!$B$6:$B$2005,A8&amp;""))</f>
        <v/>
      </c>
      <c r="M8" s="15">
        <f>IF(A8&amp;""="","",ROUND(K8-L8,2))</f>
        <v/>
      </c>
      <c r="N8" s="6">
        <f>IF(A8&amp;""="","",IF(AND(F8="جاهزة",M8&gt;0),"جاهزة ولم تُسدَّد",IF(AND(F8="سُلّمت",M8&gt;0),"سُلّمت وعليها متبقي","")))</f>
        <v/>
      </c>
    </row>
    <row r="9">
      <c r="A9" s="5" t="inlineStr">
        <is>
          <t>J004</t>
        </is>
      </c>
      <c r="B9" s="16" t="n">
        <v>46320</v>
      </c>
      <c r="C9" s="5" t="inlineStr">
        <is>
          <t>C03</t>
        </is>
      </c>
      <c r="D9" s="5" t="inlineStr">
        <is>
          <t>ر م ن 4321</t>
        </is>
      </c>
      <c r="E9" s="5" t="inlineStr">
        <is>
          <t>نيسان صني 2014</t>
        </is>
      </c>
      <c r="F9" s="5" t="inlineStr">
        <is>
          <t>جاهزة</t>
        </is>
      </c>
      <c r="G9" s="17" t="n">
        <v>900</v>
      </c>
      <c r="H9" s="17" t="n">
        <v>0</v>
      </c>
      <c r="I9" s="6">
        <f>IF(A9&amp;""="","",IFERROR(INDEX('العملاء'!$B$6:$B$205,MATCH(C9&amp;"",'العملاء'!$A$6:$A$205,0))&amp;"","كود غير موجود"))</f>
        <v/>
      </c>
      <c r="J9" s="15">
        <f>IF(A9&amp;""="","",SUMIFS('القطع'!$F$6:$F$2005,'القطع'!$A$6:$A$2005,A9&amp;""))</f>
        <v/>
      </c>
      <c r="K9" s="15">
        <f>IF(A9&amp;""="","",IF(F9="ملغي",0,ROUND(MAX(0,N(G9)+J9-N(H9)),2)))</f>
        <v/>
      </c>
      <c r="L9" s="15">
        <f>IF(A9&amp;""="","",SUMIFS('الدفعات'!$C$6:$C$2005,'الدفعات'!$B$6:$B$2005,A9&amp;""))</f>
        <v/>
      </c>
      <c r="M9" s="15">
        <f>IF(A9&amp;""="","",ROUND(K9-L9,2))</f>
        <v/>
      </c>
      <c r="N9" s="6">
        <f>IF(A9&amp;""="","",IF(AND(F9="جاهزة",M9&gt;0),"جاهزة ولم تُسدَّد",IF(AND(F9="سُلّمت",M9&gt;0),"سُلّمت وعليها متبقي","")))</f>
        <v/>
      </c>
    </row>
    <row r="10">
      <c r="A10" s="5" t="inlineStr">
        <is>
          <t>J005</t>
        </is>
      </c>
      <c r="B10" s="16" t="n">
        <v>46323</v>
      </c>
      <c r="C10" s="5" t="inlineStr">
        <is>
          <t>C04</t>
        </is>
      </c>
      <c r="D10" s="5" t="inlineStr">
        <is>
          <t>ق ك ل 8765</t>
        </is>
      </c>
      <c r="E10" s="5" t="inlineStr">
        <is>
          <t>كيا سيراتو 2019</t>
        </is>
      </c>
      <c r="F10" s="5" t="inlineStr">
        <is>
          <t>تحت التنفيذ</t>
        </is>
      </c>
      <c r="G10" s="17" t="n">
        <v>1500</v>
      </c>
      <c r="H10" s="17" t="n">
        <v>0</v>
      </c>
      <c r="I10" s="6">
        <f>IF(A10&amp;""="","",IFERROR(INDEX('العملاء'!$B$6:$B$205,MATCH(C10&amp;"",'العملاء'!$A$6:$A$205,0))&amp;"","كود غير موجود"))</f>
        <v/>
      </c>
      <c r="J10" s="15">
        <f>IF(A10&amp;""="","",SUMIFS('القطع'!$F$6:$F$2005,'القطع'!$A$6:$A$2005,A10&amp;""))</f>
        <v/>
      </c>
      <c r="K10" s="15">
        <f>IF(A10&amp;""="","",IF(F10="ملغي",0,ROUND(MAX(0,N(G10)+J10-N(H10)),2)))</f>
        <v/>
      </c>
      <c r="L10" s="15">
        <f>IF(A10&amp;""="","",SUMIFS('الدفعات'!$C$6:$C$2005,'الدفعات'!$B$6:$B$2005,A10&amp;""))</f>
        <v/>
      </c>
      <c r="M10" s="15">
        <f>IF(A10&amp;""="","",ROUND(K10-L10,2))</f>
        <v/>
      </c>
      <c r="N10" s="6">
        <f>IF(A10&amp;""="","",IF(AND(F10="جاهزة",M10&gt;0),"جاهزة ولم تُسدَّد",IF(AND(F10="سُلّمت",M10&gt;0),"سُلّمت وعليها متبقي","")))</f>
        <v/>
      </c>
    </row>
    <row r="11">
      <c r="A11" s="5" t="inlineStr">
        <is>
          <t>J006</t>
        </is>
      </c>
      <c r="B11" s="16" t="n">
        <v>46325</v>
      </c>
      <c r="C11" s="5" t="inlineStr">
        <is>
          <t>C05</t>
        </is>
      </c>
      <c r="D11" s="5" t="inlineStr">
        <is>
          <t>م ه ي 1111</t>
        </is>
      </c>
      <c r="E11" s="5" t="inlineStr">
        <is>
          <t>شيفروليه أفيو 2012</t>
        </is>
      </c>
      <c r="F11" s="5" t="inlineStr">
        <is>
          <t>بانتظار قطعة</t>
        </is>
      </c>
      <c r="G11" s="17" t="n">
        <v>600</v>
      </c>
      <c r="H11" s="17" t="n">
        <v>0</v>
      </c>
      <c r="I11" s="6">
        <f>IF(A11&amp;""="","",IFERROR(INDEX('العملاء'!$B$6:$B$205,MATCH(C11&amp;"",'العملاء'!$A$6:$A$205,0))&amp;"","كود غير موجود"))</f>
        <v/>
      </c>
      <c r="J11" s="15">
        <f>IF(A11&amp;""="","",SUMIFS('القطع'!$F$6:$F$2005,'القطع'!$A$6:$A$2005,A11&amp;""))</f>
        <v/>
      </c>
      <c r="K11" s="15">
        <f>IF(A11&amp;""="","",IF(F11="ملغي",0,ROUND(MAX(0,N(G11)+J11-N(H11)),2)))</f>
        <v/>
      </c>
      <c r="L11" s="15">
        <f>IF(A11&amp;""="","",SUMIFS('الدفعات'!$C$6:$C$2005,'الدفعات'!$B$6:$B$2005,A11&amp;""))</f>
        <v/>
      </c>
      <c r="M11" s="15">
        <f>IF(A11&amp;""="","",ROUND(K11-L11,2))</f>
        <v/>
      </c>
      <c r="N11" s="6">
        <f>IF(A11&amp;""="","",IF(AND(F11="جاهزة",M11&gt;0),"جاهزة ولم تُسدَّد",IF(AND(F11="سُلّمت",M11&gt;0),"سُلّمت وعليها متبقي","")))</f>
        <v/>
      </c>
    </row>
    <row r="12">
      <c r="A12" s="5" t="inlineStr">
        <is>
          <t>J007</t>
        </is>
      </c>
      <c r="B12" s="16" t="n">
        <v>46327</v>
      </c>
      <c r="C12" s="5" t="inlineStr">
        <is>
          <t>C02</t>
        </is>
      </c>
      <c r="D12" s="5" t="inlineStr">
        <is>
          <t>س ص ع 5678</t>
        </is>
      </c>
      <c r="E12" s="5" t="inlineStr">
        <is>
          <t>هيونداي إلنترا 2016</t>
        </is>
      </c>
      <c r="F12" s="5" t="inlineStr">
        <is>
          <t>قيد الفحص</t>
        </is>
      </c>
      <c r="G12" s="17" t="n">
        <v>0</v>
      </c>
      <c r="H12" s="17" t="n">
        <v>0</v>
      </c>
      <c r="I12" s="6">
        <f>IF(A12&amp;""="","",IFERROR(INDEX('العملاء'!$B$6:$B$205,MATCH(C12&amp;"",'العملاء'!$A$6:$A$205,0))&amp;"","كود غير موجود"))</f>
        <v/>
      </c>
      <c r="J12" s="15">
        <f>IF(A12&amp;""="","",SUMIFS('القطع'!$F$6:$F$2005,'القطع'!$A$6:$A$2005,A12&amp;""))</f>
        <v/>
      </c>
      <c r="K12" s="15">
        <f>IF(A12&amp;""="","",IF(F12="ملغي",0,ROUND(MAX(0,N(G12)+J12-N(H12)),2)))</f>
        <v/>
      </c>
      <c r="L12" s="15">
        <f>IF(A12&amp;""="","",SUMIFS('الدفعات'!$C$6:$C$2005,'الدفعات'!$B$6:$B$2005,A12&amp;""))</f>
        <v/>
      </c>
      <c r="M12" s="15">
        <f>IF(A12&amp;""="","",ROUND(K12-L12,2))</f>
        <v/>
      </c>
      <c r="N12" s="6">
        <f>IF(A12&amp;""="","",IF(AND(F12="جاهزة",M12&gt;0),"جاهزة ولم تُسدَّد",IF(AND(F12="سُلّمت",M12&gt;0),"سُلّمت وعليها متبقي","")))</f>
        <v/>
      </c>
    </row>
    <row r="13">
      <c r="A13" s="5" t="inlineStr">
        <is>
          <t>J008</t>
        </is>
      </c>
      <c r="B13" s="16" t="n">
        <v>46313</v>
      </c>
      <c r="C13" s="5" t="inlineStr">
        <is>
          <t>C04</t>
        </is>
      </c>
      <c r="D13" s="5" t="inlineStr">
        <is>
          <t>ق ك ل 8765</t>
        </is>
      </c>
      <c r="E13" s="5" t="inlineStr">
        <is>
          <t>كيا سيراتو 2019</t>
        </is>
      </c>
      <c r="F13" s="5" t="inlineStr">
        <is>
          <t>ملغي</t>
        </is>
      </c>
      <c r="G13" s="17" t="n">
        <v>300</v>
      </c>
      <c r="H13" s="17" t="n">
        <v>0</v>
      </c>
      <c r="I13" s="6">
        <f>IF(A13&amp;""="","",IFERROR(INDEX('العملاء'!$B$6:$B$205,MATCH(C13&amp;"",'العملاء'!$A$6:$A$205,0))&amp;"","كود غير موجود"))</f>
        <v/>
      </c>
      <c r="J13" s="15">
        <f>IF(A13&amp;""="","",SUMIFS('القطع'!$F$6:$F$2005,'القطع'!$A$6:$A$2005,A13&amp;""))</f>
        <v/>
      </c>
      <c r="K13" s="15">
        <f>IF(A13&amp;""="","",IF(F13="ملغي",0,ROUND(MAX(0,N(G13)+J13-N(H13)),2)))</f>
        <v/>
      </c>
      <c r="L13" s="15">
        <f>IF(A13&amp;""="","",SUMIFS('الدفعات'!$C$6:$C$2005,'الدفعات'!$B$6:$B$2005,A13&amp;""))</f>
        <v/>
      </c>
      <c r="M13" s="15">
        <f>IF(A13&amp;""="","",ROUND(K13-L13,2))</f>
        <v/>
      </c>
      <c r="N13" s="6">
        <f>IF(A13&amp;""="","",IF(AND(F13="جاهزة",M13&gt;0),"جاهزة ولم تُسدَّد",IF(AND(F13="سُلّمت",M13&gt;0),"سُلّمت وعليها متبقي","")))</f>
        <v/>
      </c>
    </row>
    <row r="14">
      <c r="A14" s="5" t="inlineStr">
        <is>
          <t>J009</t>
        </is>
      </c>
      <c r="B14" s="16" t="n">
        <v>46303</v>
      </c>
      <c r="C14" s="5" t="inlineStr">
        <is>
          <t>C05</t>
        </is>
      </c>
      <c r="D14" s="5" t="inlineStr">
        <is>
          <t>م ه ي 1111</t>
        </is>
      </c>
      <c r="E14" s="5" t="inlineStr">
        <is>
          <t>شيفروليه أفيو 2012</t>
        </is>
      </c>
      <c r="F14" s="5" t="inlineStr">
        <is>
          <t>سُلّمت</t>
        </is>
      </c>
      <c r="G14" s="17" t="n">
        <v>700</v>
      </c>
      <c r="H14" s="17" t="n">
        <v>50</v>
      </c>
      <c r="I14" s="6">
        <f>IF(A14&amp;""="","",IFERROR(INDEX('العملاء'!$B$6:$B$205,MATCH(C14&amp;"",'العملاء'!$A$6:$A$205,0))&amp;"","كود غير موجود"))</f>
        <v/>
      </c>
      <c r="J14" s="15">
        <f>IF(A14&amp;""="","",SUMIFS('القطع'!$F$6:$F$2005,'القطع'!$A$6:$A$2005,A14&amp;""))</f>
        <v/>
      </c>
      <c r="K14" s="15">
        <f>IF(A14&amp;""="","",IF(F14="ملغي",0,ROUND(MAX(0,N(G14)+J14-N(H14)),2)))</f>
        <v/>
      </c>
      <c r="L14" s="15">
        <f>IF(A14&amp;""="","",SUMIFS('الدفعات'!$C$6:$C$2005,'الدفعات'!$B$6:$B$2005,A14&amp;""))</f>
        <v/>
      </c>
      <c r="M14" s="15">
        <f>IF(A14&amp;""="","",ROUND(K14-L14,2))</f>
        <v/>
      </c>
      <c r="N14" s="6">
        <f>IF(A14&amp;""="","",IF(AND(F14="جاهزة",M14&gt;0),"جاهزة ولم تُسدَّد",IF(AND(F14="سُلّمت",M14&gt;0),"سُلّمت وعليها متبقي","")))</f>
        <v/>
      </c>
    </row>
    <row r="15">
      <c r="A15" s="5" t="inlineStr">
        <is>
          <t>J010</t>
        </is>
      </c>
      <c r="B15" s="16" t="n">
        <v>46310</v>
      </c>
      <c r="C15" s="5" t="inlineStr">
        <is>
          <t>C06</t>
        </is>
      </c>
      <c r="D15" s="5" t="inlineStr">
        <is>
          <t>ع د ل 2468</t>
        </is>
      </c>
      <c r="E15" s="5" t="inlineStr">
        <is>
          <t>سوزوكي سويفت 2020</t>
        </is>
      </c>
      <c r="F15" s="5" t="inlineStr">
        <is>
          <t>سُلّمت</t>
        </is>
      </c>
      <c r="G15" s="17" t="n">
        <v>1000</v>
      </c>
      <c r="H15" s="17" t="n">
        <v>0</v>
      </c>
      <c r="I15" s="6">
        <f>IF(A15&amp;""="","",IFERROR(INDEX('العملاء'!$B$6:$B$205,MATCH(C15&amp;"",'العملاء'!$A$6:$A$205,0))&amp;"","كود غير موجود"))</f>
        <v/>
      </c>
      <c r="J15" s="15">
        <f>IF(A15&amp;""="","",SUMIFS('القطع'!$F$6:$F$2005,'القطع'!$A$6:$A$2005,A15&amp;""))</f>
        <v/>
      </c>
      <c r="K15" s="15">
        <f>IF(A15&amp;""="","",IF(F15="ملغي",0,ROUND(MAX(0,N(G15)+J15-N(H15)),2)))</f>
        <v/>
      </c>
      <c r="L15" s="15">
        <f>IF(A15&amp;""="","",SUMIFS('الدفعات'!$C$6:$C$2005,'الدفعات'!$B$6:$B$2005,A15&amp;""))</f>
        <v/>
      </c>
      <c r="M15" s="15">
        <f>IF(A15&amp;""="","",ROUND(K15-L15,2))</f>
        <v/>
      </c>
      <c r="N15" s="6">
        <f>IF(A15&amp;""="","",IF(AND(F15="جاهزة",M15&gt;0),"جاهزة ولم تُسدَّد",IF(AND(F15="سُلّمت",M15&gt;0),"سُلّمت وعليها متبقي","")))</f>
        <v/>
      </c>
    </row>
    <row r="16">
      <c r="A16" s="5" t="n"/>
      <c r="B16" s="16" t="n"/>
      <c r="C16" s="5" t="n"/>
      <c r="D16" s="5" t="n"/>
      <c r="E16" s="5" t="n"/>
      <c r="F16" s="5" t="n"/>
      <c r="G16" s="17" t="n"/>
      <c r="H16" s="17" t="n"/>
      <c r="I16" s="6">
        <f>IF(A16&amp;""="","",IFERROR(INDEX('العملاء'!$B$6:$B$205,MATCH(C16&amp;"",'العملاء'!$A$6:$A$205,0))&amp;"","كود غير موجود"))</f>
        <v/>
      </c>
      <c r="J16" s="15">
        <f>IF(A16&amp;""="","",SUMIFS('القطع'!$F$6:$F$2005,'القطع'!$A$6:$A$2005,A16&amp;""))</f>
        <v/>
      </c>
      <c r="K16" s="15">
        <f>IF(A16&amp;""="","",IF(F16="ملغي",0,ROUND(MAX(0,N(G16)+J16-N(H16)),2)))</f>
        <v/>
      </c>
      <c r="L16" s="15">
        <f>IF(A16&amp;""="","",SUMIFS('الدفعات'!$C$6:$C$2005,'الدفعات'!$B$6:$B$2005,A16&amp;""))</f>
        <v/>
      </c>
      <c r="M16" s="15">
        <f>IF(A16&amp;""="","",ROUND(K16-L16,2))</f>
        <v/>
      </c>
      <c r="N16" s="6">
        <f>IF(A16&amp;""="","",IF(AND(F16="جاهزة",M16&gt;0),"جاهزة ولم تُسدَّد",IF(AND(F16="سُلّمت",M16&gt;0),"سُلّمت وعليها متبقي","")))</f>
        <v/>
      </c>
    </row>
    <row r="17">
      <c r="A17" s="5" t="n"/>
      <c r="B17" s="16" t="n"/>
      <c r="C17" s="5" t="n"/>
      <c r="D17" s="5" t="n"/>
      <c r="E17" s="5" t="n"/>
      <c r="F17" s="5" t="n"/>
      <c r="G17" s="17" t="n"/>
      <c r="H17" s="17" t="n"/>
      <c r="I17" s="6">
        <f>IF(A17&amp;""="","",IFERROR(INDEX('العملاء'!$B$6:$B$205,MATCH(C17&amp;"",'العملاء'!$A$6:$A$205,0))&amp;"","كود غير موجود"))</f>
        <v/>
      </c>
      <c r="J17" s="15">
        <f>IF(A17&amp;""="","",SUMIFS('القطع'!$F$6:$F$2005,'القطع'!$A$6:$A$2005,A17&amp;""))</f>
        <v/>
      </c>
      <c r="K17" s="15">
        <f>IF(A17&amp;""="","",IF(F17="ملغي",0,ROUND(MAX(0,N(G17)+J17-N(H17)),2)))</f>
        <v/>
      </c>
      <c r="L17" s="15">
        <f>IF(A17&amp;""="","",SUMIFS('الدفعات'!$C$6:$C$2005,'الدفعات'!$B$6:$B$2005,A17&amp;""))</f>
        <v/>
      </c>
      <c r="M17" s="15">
        <f>IF(A17&amp;""="","",ROUND(K17-L17,2))</f>
        <v/>
      </c>
      <c r="N17" s="6">
        <f>IF(A17&amp;""="","",IF(AND(F17="جاهزة",M17&gt;0),"جاهزة ولم تُسدَّد",IF(AND(F17="سُلّمت",M17&gt;0),"سُلّمت وعليها متبقي","")))</f>
        <v/>
      </c>
    </row>
    <row r="18">
      <c r="A18" s="5" t="n"/>
      <c r="B18" s="16" t="n"/>
      <c r="C18" s="5" t="n"/>
      <c r="D18" s="5" t="n"/>
      <c r="E18" s="5" t="n"/>
      <c r="F18" s="5" t="n"/>
      <c r="G18" s="17" t="n"/>
      <c r="H18" s="17" t="n"/>
      <c r="I18" s="6">
        <f>IF(A18&amp;""="","",IFERROR(INDEX('العملاء'!$B$6:$B$205,MATCH(C18&amp;"",'العملاء'!$A$6:$A$205,0))&amp;"","كود غير موجود"))</f>
        <v/>
      </c>
      <c r="J18" s="15">
        <f>IF(A18&amp;""="","",SUMIFS('القطع'!$F$6:$F$2005,'القطع'!$A$6:$A$2005,A18&amp;""))</f>
        <v/>
      </c>
      <c r="K18" s="15">
        <f>IF(A18&amp;""="","",IF(F18="ملغي",0,ROUND(MAX(0,N(G18)+J18-N(H18)),2)))</f>
        <v/>
      </c>
      <c r="L18" s="15">
        <f>IF(A18&amp;""="","",SUMIFS('الدفعات'!$C$6:$C$2005,'الدفعات'!$B$6:$B$2005,A18&amp;""))</f>
        <v/>
      </c>
      <c r="M18" s="15">
        <f>IF(A18&amp;""="","",ROUND(K18-L18,2))</f>
        <v/>
      </c>
      <c r="N18" s="6">
        <f>IF(A18&amp;""="","",IF(AND(F18="جاهزة",M18&gt;0),"جاهزة ولم تُسدَّد",IF(AND(F18="سُلّمت",M18&gt;0),"سُلّمت وعليها متبقي","")))</f>
        <v/>
      </c>
    </row>
    <row r="19">
      <c r="A19" s="5" t="n"/>
      <c r="B19" s="16" t="n"/>
      <c r="C19" s="5" t="n"/>
      <c r="D19" s="5" t="n"/>
      <c r="E19" s="5" t="n"/>
      <c r="F19" s="5" t="n"/>
      <c r="G19" s="17" t="n"/>
      <c r="H19" s="17" t="n"/>
      <c r="I19" s="6">
        <f>IF(A19&amp;""="","",IFERROR(INDEX('العملاء'!$B$6:$B$205,MATCH(C19&amp;"",'العملاء'!$A$6:$A$205,0))&amp;"","كود غير موجود"))</f>
        <v/>
      </c>
      <c r="J19" s="15">
        <f>IF(A19&amp;""="","",SUMIFS('القطع'!$F$6:$F$2005,'القطع'!$A$6:$A$2005,A19&amp;""))</f>
        <v/>
      </c>
      <c r="K19" s="15">
        <f>IF(A19&amp;""="","",IF(F19="ملغي",0,ROUND(MAX(0,N(G19)+J19-N(H19)),2)))</f>
        <v/>
      </c>
      <c r="L19" s="15">
        <f>IF(A19&amp;""="","",SUMIFS('الدفعات'!$C$6:$C$2005,'الدفعات'!$B$6:$B$2005,A19&amp;""))</f>
        <v/>
      </c>
      <c r="M19" s="15">
        <f>IF(A19&amp;""="","",ROUND(K19-L19,2))</f>
        <v/>
      </c>
      <c r="N19" s="6">
        <f>IF(A19&amp;""="","",IF(AND(F19="جاهزة",M19&gt;0),"جاهزة ولم تُسدَّد",IF(AND(F19="سُلّمت",M19&gt;0),"سُلّمت وعليها متبقي","")))</f>
        <v/>
      </c>
    </row>
    <row r="20">
      <c r="A20" s="5" t="n"/>
      <c r="B20" s="16" t="n"/>
      <c r="C20" s="5" t="n"/>
      <c r="D20" s="5" t="n"/>
      <c r="E20" s="5" t="n"/>
      <c r="F20" s="5" t="n"/>
      <c r="G20" s="17" t="n"/>
      <c r="H20" s="17" t="n"/>
      <c r="I20" s="6">
        <f>IF(A20&amp;""="","",IFERROR(INDEX('العملاء'!$B$6:$B$205,MATCH(C20&amp;"",'العملاء'!$A$6:$A$205,0))&amp;"","كود غير موجود"))</f>
        <v/>
      </c>
      <c r="J20" s="15">
        <f>IF(A20&amp;""="","",SUMIFS('القطع'!$F$6:$F$2005,'القطع'!$A$6:$A$2005,A20&amp;""))</f>
        <v/>
      </c>
      <c r="K20" s="15">
        <f>IF(A20&amp;""="","",IF(F20="ملغي",0,ROUND(MAX(0,N(G20)+J20-N(H20)),2)))</f>
        <v/>
      </c>
      <c r="L20" s="15">
        <f>IF(A20&amp;""="","",SUMIFS('الدفعات'!$C$6:$C$2005,'الدفعات'!$B$6:$B$2005,A20&amp;""))</f>
        <v/>
      </c>
      <c r="M20" s="15">
        <f>IF(A20&amp;""="","",ROUND(K20-L20,2))</f>
        <v/>
      </c>
      <c r="N20" s="6">
        <f>IF(A20&amp;""="","",IF(AND(F20="جاهزة",M20&gt;0),"جاهزة ولم تُسدَّد",IF(AND(F20="سُلّمت",M20&gt;0),"سُلّمت وعليها متبقي","")))</f>
        <v/>
      </c>
    </row>
    <row r="21">
      <c r="A21" s="5" t="n"/>
      <c r="B21" s="16" t="n"/>
      <c r="C21" s="5" t="n"/>
      <c r="D21" s="5" t="n"/>
      <c r="E21" s="5" t="n"/>
      <c r="F21" s="5" t="n"/>
      <c r="G21" s="17" t="n"/>
      <c r="H21" s="17" t="n"/>
      <c r="I21" s="6">
        <f>IF(A21&amp;""="","",IFERROR(INDEX('العملاء'!$B$6:$B$205,MATCH(C21&amp;"",'العملاء'!$A$6:$A$205,0))&amp;"","كود غير موجود"))</f>
        <v/>
      </c>
      <c r="J21" s="15">
        <f>IF(A21&amp;""="","",SUMIFS('القطع'!$F$6:$F$2005,'القطع'!$A$6:$A$2005,A21&amp;""))</f>
        <v/>
      </c>
      <c r="K21" s="15">
        <f>IF(A21&amp;""="","",IF(F21="ملغي",0,ROUND(MAX(0,N(G21)+J21-N(H21)),2)))</f>
        <v/>
      </c>
      <c r="L21" s="15">
        <f>IF(A21&amp;""="","",SUMIFS('الدفعات'!$C$6:$C$2005,'الدفعات'!$B$6:$B$2005,A21&amp;""))</f>
        <v/>
      </c>
      <c r="M21" s="15">
        <f>IF(A21&amp;""="","",ROUND(K21-L21,2))</f>
        <v/>
      </c>
      <c r="N21" s="6">
        <f>IF(A21&amp;""="","",IF(AND(F21="جاهزة",M21&gt;0),"جاهزة ولم تُسدَّد",IF(AND(F21="سُلّمت",M21&gt;0),"سُلّمت وعليها متبقي","")))</f>
        <v/>
      </c>
    </row>
    <row r="22">
      <c r="A22" s="5" t="n"/>
      <c r="B22" s="16" t="n"/>
      <c r="C22" s="5" t="n"/>
      <c r="D22" s="5" t="n"/>
      <c r="E22" s="5" t="n"/>
      <c r="F22" s="5" t="n"/>
      <c r="G22" s="17" t="n"/>
      <c r="H22" s="17" t="n"/>
      <c r="I22" s="6">
        <f>IF(A22&amp;""="","",IFERROR(INDEX('العملاء'!$B$6:$B$205,MATCH(C22&amp;"",'العملاء'!$A$6:$A$205,0))&amp;"","كود غير موجود"))</f>
        <v/>
      </c>
      <c r="J22" s="15">
        <f>IF(A22&amp;""="","",SUMIFS('القطع'!$F$6:$F$2005,'القطع'!$A$6:$A$2005,A22&amp;""))</f>
        <v/>
      </c>
      <c r="K22" s="15">
        <f>IF(A22&amp;""="","",IF(F22="ملغي",0,ROUND(MAX(0,N(G22)+J22-N(H22)),2)))</f>
        <v/>
      </c>
      <c r="L22" s="15">
        <f>IF(A22&amp;""="","",SUMIFS('الدفعات'!$C$6:$C$2005,'الدفعات'!$B$6:$B$2005,A22&amp;""))</f>
        <v/>
      </c>
      <c r="M22" s="15">
        <f>IF(A22&amp;""="","",ROUND(K22-L22,2))</f>
        <v/>
      </c>
      <c r="N22" s="6">
        <f>IF(A22&amp;""="","",IF(AND(F22="جاهزة",M22&gt;0),"جاهزة ولم تُسدَّد",IF(AND(F22="سُلّمت",M22&gt;0),"سُلّمت وعليها متبقي","")))</f>
        <v/>
      </c>
    </row>
    <row r="23">
      <c r="A23" s="5" t="n"/>
      <c r="B23" s="16" t="n"/>
      <c r="C23" s="5" t="n"/>
      <c r="D23" s="5" t="n"/>
      <c r="E23" s="5" t="n"/>
      <c r="F23" s="5" t="n"/>
      <c r="G23" s="17" t="n"/>
      <c r="H23" s="17" t="n"/>
      <c r="I23" s="6">
        <f>IF(A23&amp;""="","",IFERROR(INDEX('العملاء'!$B$6:$B$205,MATCH(C23&amp;"",'العملاء'!$A$6:$A$205,0))&amp;"","كود غير موجود"))</f>
        <v/>
      </c>
      <c r="J23" s="15">
        <f>IF(A23&amp;""="","",SUMIFS('القطع'!$F$6:$F$2005,'القطع'!$A$6:$A$2005,A23&amp;""))</f>
        <v/>
      </c>
      <c r="K23" s="15">
        <f>IF(A23&amp;""="","",IF(F23="ملغي",0,ROUND(MAX(0,N(G23)+J23-N(H23)),2)))</f>
        <v/>
      </c>
      <c r="L23" s="15">
        <f>IF(A23&amp;""="","",SUMIFS('الدفعات'!$C$6:$C$2005,'الدفعات'!$B$6:$B$2005,A23&amp;""))</f>
        <v/>
      </c>
      <c r="M23" s="15">
        <f>IF(A23&amp;""="","",ROUND(K23-L23,2))</f>
        <v/>
      </c>
      <c r="N23" s="6">
        <f>IF(A23&amp;""="","",IF(AND(F23="جاهزة",M23&gt;0),"جاهزة ولم تُسدَّد",IF(AND(F23="سُلّمت",M23&gt;0),"سُلّمت وعليها متبقي","")))</f>
        <v/>
      </c>
    </row>
    <row r="24">
      <c r="A24" s="5" t="n"/>
      <c r="B24" s="16" t="n"/>
      <c r="C24" s="5" t="n"/>
      <c r="D24" s="5" t="n"/>
      <c r="E24" s="5" t="n"/>
      <c r="F24" s="5" t="n"/>
      <c r="G24" s="17" t="n"/>
      <c r="H24" s="17" t="n"/>
      <c r="I24" s="6">
        <f>IF(A24&amp;""="","",IFERROR(INDEX('العملاء'!$B$6:$B$205,MATCH(C24&amp;"",'العملاء'!$A$6:$A$205,0))&amp;"","كود غير موجود"))</f>
        <v/>
      </c>
      <c r="J24" s="15">
        <f>IF(A24&amp;""="","",SUMIFS('القطع'!$F$6:$F$2005,'القطع'!$A$6:$A$2005,A24&amp;""))</f>
        <v/>
      </c>
      <c r="K24" s="15">
        <f>IF(A24&amp;""="","",IF(F24="ملغي",0,ROUND(MAX(0,N(G24)+J24-N(H24)),2)))</f>
        <v/>
      </c>
      <c r="L24" s="15">
        <f>IF(A24&amp;""="","",SUMIFS('الدفعات'!$C$6:$C$2005,'الدفعات'!$B$6:$B$2005,A24&amp;""))</f>
        <v/>
      </c>
      <c r="M24" s="15">
        <f>IF(A24&amp;""="","",ROUND(K24-L24,2))</f>
        <v/>
      </c>
      <c r="N24" s="6">
        <f>IF(A24&amp;""="","",IF(AND(F24="جاهزة",M24&gt;0),"جاهزة ولم تُسدَّد",IF(AND(F24="سُلّمت",M24&gt;0),"سُلّمت وعليها متبقي","")))</f>
        <v/>
      </c>
    </row>
    <row r="25">
      <c r="A25" s="5" t="n"/>
      <c r="B25" s="16" t="n"/>
      <c r="C25" s="5" t="n"/>
      <c r="D25" s="5" t="n"/>
      <c r="E25" s="5" t="n"/>
      <c r="F25" s="5" t="n"/>
      <c r="G25" s="17" t="n"/>
      <c r="H25" s="17" t="n"/>
      <c r="I25" s="6">
        <f>IF(A25&amp;""="","",IFERROR(INDEX('العملاء'!$B$6:$B$205,MATCH(C25&amp;"",'العملاء'!$A$6:$A$205,0))&amp;"","كود غير موجود"))</f>
        <v/>
      </c>
      <c r="J25" s="15">
        <f>IF(A25&amp;""="","",SUMIFS('القطع'!$F$6:$F$2005,'القطع'!$A$6:$A$2005,A25&amp;""))</f>
        <v/>
      </c>
      <c r="K25" s="15">
        <f>IF(A25&amp;""="","",IF(F25="ملغي",0,ROUND(MAX(0,N(G25)+J25-N(H25)),2)))</f>
        <v/>
      </c>
      <c r="L25" s="15">
        <f>IF(A25&amp;""="","",SUMIFS('الدفعات'!$C$6:$C$2005,'الدفعات'!$B$6:$B$2005,A25&amp;""))</f>
        <v/>
      </c>
      <c r="M25" s="15">
        <f>IF(A25&amp;""="","",ROUND(K25-L25,2))</f>
        <v/>
      </c>
      <c r="N25" s="6">
        <f>IF(A25&amp;""="","",IF(AND(F25="جاهزة",M25&gt;0),"جاهزة ولم تُسدَّد",IF(AND(F25="سُلّمت",M25&gt;0),"سُلّمت وعليها متبقي","")))</f>
        <v/>
      </c>
    </row>
    <row r="26">
      <c r="A26" s="5" t="n"/>
      <c r="B26" s="16" t="n"/>
      <c r="C26" s="5" t="n"/>
      <c r="D26" s="5" t="n"/>
      <c r="E26" s="5" t="n"/>
      <c r="F26" s="5" t="n"/>
      <c r="G26" s="17" t="n"/>
      <c r="H26" s="17" t="n"/>
      <c r="I26" s="6">
        <f>IF(A26&amp;""="","",IFERROR(INDEX('العملاء'!$B$6:$B$205,MATCH(C26&amp;"",'العملاء'!$A$6:$A$205,0))&amp;"","كود غير موجود"))</f>
        <v/>
      </c>
      <c r="J26" s="15">
        <f>IF(A26&amp;""="","",SUMIFS('القطع'!$F$6:$F$2005,'القطع'!$A$6:$A$2005,A26&amp;""))</f>
        <v/>
      </c>
      <c r="K26" s="15">
        <f>IF(A26&amp;""="","",IF(F26="ملغي",0,ROUND(MAX(0,N(G26)+J26-N(H26)),2)))</f>
        <v/>
      </c>
      <c r="L26" s="15">
        <f>IF(A26&amp;""="","",SUMIFS('الدفعات'!$C$6:$C$2005,'الدفعات'!$B$6:$B$2005,A26&amp;""))</f>
        <v/>
      </c>
      <c r="M26" s="15">
        <f>IF(A26&amp;""="","",ROUND(K26-L26,2))</f>
        <v/>
      </c>
      <c r="N26" s="6">
        <f>IF(A26&amp;""="","",IF(AND(F26="جاهزة",M26&gt;0),"جاهزة ولم تُسدَّد",IF(AND(F26="سُلّمت",M26&gt;0),"سُلّمت وعليها متبقي","")))</f>
        <v/>
      </c>
    </row>
    <row r="27">
      <c r="A27" s="5" t="n"/>
      <c r="B27" s="16" t="n"/>
      <c r="C27" s="5" t="n"/>
      <c r="D27" s="5" t="n"/>
      <c r="E27" s="5" t="n"/>
      <c r="F27" s="5" t="n"/>
      <c r="G27" s="17" t="n"/>
      <c r="H27" s="17" t="n"/>
      <c r="I27" s="6">
        <f>IF(A27&amp;""="","",IFERROR(INDEX('العملاء'!$B$6:$B$205,MATCH(C27&amp;"",'العملاء'!$A$6:$A$205,0))&amp;"","كود غير موجود"))</f>
        <v/>
      </c>
      <c r="J27" s="15">
        <f>IF(A27&amp;""="","",SUMIFS('القطع'!$F$6:$F$2005,'القطع'!$A$6:$A$2005,A27&amp;""))</f>
        <v/>
      </c>
      <c r="K27" s="15">
        <f>IF(A27&amp;""="","",IF(F27="ملغي",0,ROUND(MAX(0,N(G27)+J27-N(H27)),2)))</f>
        <v/>
      </c>
      <c r="L27" s="15">
        <f>IF(A27&amp;""="","",SUMIFS('الدفعات'!$C$6:$C$2005,'الدفعات'!$B$6:$B$2005,A27&amp;""))</f>
        <v/>
      </c>
      <c r="M27" s="15">
        <f>IF(A27&amp;""="","",ROUND(K27-L27,2))</f>
        <v/>
      </c>
      <c r="N27" s="6">
        <f>IF(A27&amp;""="","",IF(AND(F27="جاهزة",M27&gt;0),"جاهزة ولم تُسدَّد",IF(AND(F27="سُلّمت",M27&gt;0),"سُلّمت وعليها متبقي","")))</f>
        <v/>
      </c>
    </row>
    <row r="28">
      <c r="A28" s="5" t="n"/>
      <c r="B28" s="16" t="n"/>
      <c r="C28" s="5" t="n"/>
      <c r="D28" s="5" t="n"/>
      <c r="E28" s="5" t="n"/>
      <c r="F28" s="5" t="n"/>
      <c r="G28" s="17" t="n"/>
      <c r="H28" s="17" t="n"/>
      <c r="I28" s="6">
        <f>IF(A28&amp;""="","",IFERROR(INDEX('العملاء'!$B$6:$B$205,MATCH(C28&amp;"",'العملاء'!$A$6:$A$205,0))&amp;"","كود غير موجود"))</f>
        <v/>
      </c>
      <c r="J28" s="15">
        <f>IF(A28&amp;""="","",SUMIFS('القطع'!$F$6:$F$2005,'القطع'!$A$6:$A$2005,A28&amp;""))</f>
        <v/>
      </c>
      <c r="K28" s="15">
        <f>IF(A28&amp;""="","",IF(F28="ملغي",0,ROUND(MAX(0,N(G28)+J28-N(H28)),2)))</f>
        <v/>
      </c>
      <c r="L28" s="15">
        <f>IF(A28&amp;""="","",SUMIFS('الدفعات'!$C$6:$C$2005,'الدفعات'!$B$6:$B$2005,A28&amp;""))</f>
        <v/>
      </c>
      <c r="M28" s="15">
        <f>IF(A28&amp;""="","",ROUND(K28-L28,2))</f>
        <v/>
      </c>
      <c r="N28" s="6">
        <f>IF(A28&amp;""="","",IF(AND(F28="جاهزة",M28&gt;0),"جاهزة ولم تُسدَّد",IF(AND(F28="سُلّمت",M28&gt;0),"سُلّمت وعليها متبقي","")))</f>
        <v/>
      </c>
    </row>
    <row r="29">
      <c r="A29" s="5" t="n"/>
      <c r="B29" s="16" t="n"/>
      <c r="C29" s="5" t="n"/>
      <c r="D29" s="5" t="n"/>
      <c r="E29" s="5" t="n"/>
      <c r="F29" s="5" t="n"/>
      <c r="G29" s="17" t="n"/>
      <c r="H29" s="17" t="n"/>
      <c r="I29" s="6">
        <f>IF(A29&amp;""="","",IFERROR(INDEX('العملاء'!$B$6:$B$205,MATCH(C29&amp;"",'العملاء'!$A$6:$A$205,0))&amp;"","كود غير موجود"))</f>
        <v/>
      </c>
      <c r="J29" s="15">
        <f>IF(A29&amp;""="","",SUMIFS('القطع'!$F$6:$F$2005,'القطع'!$A$6:$A$2005,A29&amp;""))</f>
        <v/>
      </c>
      <c r="K29" s="15">
        <f>IF(A29&amp;""="","",IF(F29="ملغي",0,ROUND(MAX(0,N(G29)+J29-N(H29)),2)))</f>
        <v/>
      </c>
      <c r="L29" s="15">
        <f>IF(A29&amp;""="","",SUMIFS('الدفعات'!$C$6:$C$2005,'الدفعات'!$B$6:$B$2005,A29&amp;""))</f>
        <v/>
      </c>
      <c r="M29" s="15">
        <f>IF(A29&amp;""="","",ROUND(K29-L29,2))</f>
        <v/>
      </c>
      <c r="N29" s="6">
        <f>IF(A29&amp;""="","",IF(AND(F29="جاهزة",M29&gt;0),"جاهزة ولم تُسدَّد",IF(AND(F29="سُلّمت",M29&gt;0),"سُلّمت وعليها متبقي","")))</f>
        <v/>
      </c>
    </row>
    <row r="30">
      <c r="A30" s="5" t="n"/>
      <c r="B30" s="16" t="n"/>
      <c r="C30" s="5" t="n"/>
      <c r="D30" s="5" t="n"/>
      <c r="E30" s="5" t="n"/>
      <c r="F30" s="5" t="n"/>
      <c r="G30" s="17" t="n"/>
      <c r="H30" s="17" t="n"/>
      <c r="I30" s="6">
        <f>IF(A30&amp;""="","",IFERROR(INDEX('العملاء'!$B$6:$B$205,MATCH(C30&amp;"",'العملاء'!$A$6:$A$205,0))&amp;"","كود غير موجود"))</f>
        <v/>
      </c>
      <c r="J30" s="15">
        <f>IF(A30&amp;""="","",SUMIFS('القطع'!$F$6:$F$2005,'القطع'!$A$6:$A$2005,A30&amp;""))</f>
        <v/>
      </c>
      <c r="K30" s="15">
        <f>IF(A30&amp;""="","",IF(F30="ملغي",0,ROUND(MAX(0,N(G30)+J30-N(H30)),2)))</f>
        <v/>
      </c>
      <c r="L30" s="15">
        <f>IF(A30&amp;""="","",SUMIFS('الدفعات'!$C$6:$C$2005,'الدفعات'!$B$6:$B$2005,A30&amp;""))</f>
        <v/>
      </c>
      <c r="M30" s="15">
        <f>IF(A30&amp;""="","",ROUND(K30-L30,2))</f>
        <v/>
      </c>
      <c r="N30" s="6">
        <f>IF(A30&amp;""="","",IF(AND(F30="جاهزة",M30&gt;0),"جاهزة ولم تُسدَّد",IF(AND(F30="سُلّمت",M30&gt;0),"سُلّمت وعليها متبقي","")))</f>
        <v/>
      </c>
    </row>
    <row r="31">
      <c r="A31" s="5" t="n"/>
      <c r="B31" s="16" t="n"/>
      <c r="C31" s="5" t="n"/>
      <c r="D31" s="5" t="n"/>
      <c r="E31" s="5" t="n"/>
      <c r="F31" s="5" t="n"/>
      <c r="G31" s="17" t="n"/>
      <c r="H31" s="17" t="n"/>
      <c r="I31" s="6">
        <f>IF(A31&amp;""="","",IFERROR(INDEX('العملاء'!$B$6:$B$205,MATCH(C31&amp;"",'العملاء'!$A$6:$A$205,0))&amp;"","كود غير موجود"))</f>
        <v/>
      </c>
      <c r="J31" s="15">
        <f>IF(A31&amp;""="","",SUMIFS('القطع'!$F$6:$F$2005,'القطع'!$A$6:$A$2005,A31&amp;""))</f>
        <v/>
      </c>
      <c r="K31" s="15">
        <f>IF(A31&amp;""="","",IF(F31="ملغي",0,ROUND(MAX(0,N(G31)+J31-N(H31)),2)))</f>
        <v/>
      </c>
      <c r="L31" s="15">
        <f>IF(A31&amp;""="","",SUMIFS('الدفعات'!$C$6:$C$2005,'الدفعات'!$B$6:$B$2005,A31&amp;""))</f>
        <v/>
      </c>
      <c r="M31" s="15">
        <f>IF(A31&amp;""="","",ROUND(K31-L31,2))</f>
        <v/>
      </c>
      <c r="N31" s="6">
        <f>IF(A31&amp;""="","",IF(AND(F31="جاهزة",M31&gt;0),"جاهزة ولم تُسدَّد",IF(AND(F31="سُلّمت",M31&gt;0),"سُلّمت وعليها متبقي","")))</f>
        <v/>
      </c>
    </row>
    <row r="32">
      <c r="A32" s="5" t="n"/>
      <c r="B32" s="16" t="n"/>
      <c r="C32" s="5" t="n"/>
      <c r="D32" s="5" t="n"/>
      <c r="E32" s="5" t="n"/>
      <c r="F32" s="5" t="n"/>
      <c r="G32" s="17" t="n"/>
      <c r="H32" s="17" t="n"/>
      <c r="I32" s="6">
        <f>IF(A32&amp;""="","",IFERROR(INDEX('العملاء'!$B$6:$B$205,MATCH(C32&amp;"",'العملاء'!$A$6:$A$205,0))&amp;"","كود غير موجود"))</f>
        <v/>
      </c>
      <c r="J32" s="15">
        <f>IF(A32&amp;""="","",SUMIFS('القطع'!$F$6:$F$2005,'القطع'!$A$6:$A$2005,A32&amp;""))</f>
        <v/>
      </c>
      <c r="K32" s="15">
        <f>IF(A32&amp;""="","",IF(F32="ملغي",0,ROUND(MAX(0,N(G32)+J32-N(H32)),2)))</f>
        <v/>
      </c>
      <c r="L32" s="15">
        <f>IF(A32&amp;""="","",SUMIFS('الدفعات'!$C$6:$C$2005,'الدفعات'!$B$6:$B$2005,A32&amp;""))</f>
        <v/>
      </c>
      <c r="M32" s="15">
        <f>IF(A32&amp;""="","",ROUND(K32-L32,2))</f>
        <v/>
      </c>
      <c r="N32" s="6">
        <f>IF(A32&amp;""="","",IF(AND(F32="جاهزة",M32&gt;0),"جاهزة ولم تُسدَّد",IF(AND(F32="سُلّمت",M32&gt;0),"سُلّمت وعليها متبقي","")))</f>
        <v/>
      </c>
    </row>
    <row r="33">
      <c r="A33" s="5" t="n"/>
      <c r="B33" s="16" t="n"/>
      <c r="C33" s="5" t="n"/>
      <c r="D33" s="5" t="n"/>
      <c r="E33" s="5" t="n"/>
      <c r="F33" s="5" t="n"/>
      <c r="G33" s="17" t="n"/>
      <c r="H33" s="17" t="n"/>
      <c r="I33" s="6">
        <f>IF(A33&amp;""="","",IFERROR(INDEX('العملاء'!$B$6:$B$205,MATCH(C33&amp;"",'العملاء'!$A$6:$A$205,0))&amp;"","كود غير موجود"))</f>
        <v/>
      </c>
      <c r="J33" s="15">
        <f>IF(A33&amp;""="","",SUMIFS('القطع'!$F$6:$F$2005,'القطع'!$A$6:$A$2005,A33&amp;""))</f>
        <v/>
      </c>
      <c r="K33" s="15">
        <f>IF(A33&amp;""="","",IF(F33="ملغي",0,ROUND(MAX(0,N(G33)+J33-N(H33)),2)))</f>
        <v/>
      </c>
      <c r="L33" s="15">
        <f>IF(A33&amp;""="","",SUMIFS('الدفعات'!$C$6:$C$2005,'الدفعات'!$B$6:$B$2005,A33&amp;""))</f>
        <v/>
      </c>
      <c r="M33" s="15">
        <f>IF(A33&amp;""="","",ROUND(K33-L33,2))</f>
        <v/>
      </c>
      <c r="N33" s="6">
        <f>IF(A33&amp;""="","",IF(AND(F33="جاهزة",M33&gt;0),"جاهزة ولم تُسدَّد",IF(AND(F33="سُلّمت",M33&gt;0),"سُلّمت وعليها متبقي","")))</f>
        <v/>
      </c>
    </row>
    <row r="34">
      <c r="A34" s="5" t="n"/>
      <c r="B34" s="16" t="n"/>
      <c r="C34" s="5" t="n"/>
      <c r="D34" s="5" t="n"/>
      <c r="E34" s="5" t="n"/>
      <c r="F34" s="5" t="n"/>
      <c r="G34" s="17" t="n"/>
      <c r="H34" s="17" t="n"/>
      <c r="I34" s="6">
        <f>IF(A34&amp;""="","",IFERROR(INDEX('العملاء'!$B$6:$B$205,MATCH(C34&amp;"",'العملاء'!$A$6:$A$205,0))&amp;"","كود غير موجود"))</f>
        <v/>
      </c>
      <c r="J34" s="15">
        <f>IF(A34&amp;""="","",SUMIFS('القطع'!$F$6:$F$2005,'القطع'!$A$6:$A$2005,A34&amp;""))</f>
        <v/>
      </c>
      <c r="K34" s="15">
        <f>IF(A34&amp;""="","",IF(F34="ملغي",0,ROUND(MAX(0,N(G34)+J34-N(H34)),2)))</f>
        <v/>
      </c>
      <c r="L34" s="15">
        <f>IF(A34&amp;""="","",SUMIFS('الدفعات'!$C$6:$C$2005,'الدفعات'!$B$6:$B$2005,A34&amp;""))</f>
        <v/>
      </c>
      <c r="M34" s="15">
        <f>IF(A34&amp;""="","",ROUND(K34-L34,2))</f>
        <v/>
      </c>
      <c r="N34" s="6">
        <f>IF(A34&amp;""="","",IF(AND(F34="جاهزة",M34&gt;0),"جاهزة ولم تُسدَّد",IF(AND(F34="سُلّمت",M34&gt;0),"سُلّمت وعليها متبقي","")))</f>
        <v/>
      </c>
    </row>
    <row r="35">
      <c r="A35" s="5" t="n"/>
      <c r="B35" s="16" t="n"/>
      <c r="C35" s="5" t="n"/>
      <c r="D35" s="5" t="n"/>
      <c r="E35" s="5" t="n"/>
      <c r="F35" s="5" t="n"/>
      <c r="G35" s="17" t="n"/>
      <c r="H35" s="17" t="n"/>
      <c r="I35" s="6">
        <f>IF(A35&amp;""="","",IFERROR(INDEX('العملاء'!$B$6:$B$205,MATCH(C35&amp;"",'العملاء'!$A$6:$A$205,0))&amp;"","كود غير موجود"))</f>
        <v/>
      </c>
      <c r="J35" s="15">
        <f>IF(A35&amp;""="","",SUMIFS('القطع'!$F$6:$F$2005,'القطع'!$A$6:$A$2005,A35&amp;""))</f>
        <v/>
      </c>
      <c r="K35" s="15">
        <f>IF(A35&amp;""="","",IF(F35="ملغي",0,ROUND(MAX(0,N(G35)+J35-N(H35)),2)))</f>
        <v/>
      </c>
      <c r="L35" s="15">
        <f>IF(A35&amp;""="","",SUMIFS('الدفعات'!$C$6:$C$2005,'الدفعات'!$B$6:$B$2005,A35&amp;""))</f>
        <v/>
      </c>
      <c r="M35" s="15">
        <f>IF(A35&amp;""="","",ROUND(K35-L35,2))</f>
        <v/>
      </c>
      <c r="N35" s="6">
        <f>IF(A35&amp;""="","",IF(AND(F35="جاهزة",M35&gt;0),"جاهزة ولم تُسدَّد",IF(AND(F35="سُلّمت",M35&gt;0),"سُلّمت وعليها متبقي","")))</f>
        <v/>
      </c>
    </row>
    <row r="36">
      <c r="A36" s="5" t="n"/>
      <c r="B36" s="16" t="n"/>
      <c r="C36" s="5" t="n"/>
      <c r="D36" s="5" t="n"/>
      <c r="E36" s="5" t="n"/>
      <c r="F36" s="5" t="n"/>
      <c r="G36" s="17" t="n"/>
      <c r="H36" s="17" t="n"/>
      <c r="I36" s="6">
        <f>IF(A36&amp;""="","",IFERROR(INDEX('العملاء'!$B$6:$B$205,MATCH(C36&amp;"",'العملاء'!$A$6:$A$205,0))&amp;"","كود غير موجود"))</f>
        <v/>
      </c>
      <c r="J36" s="15">
        <f>IF(A36&amp;""="","",SUMIFS('القطع'!$F$6:$F$2005,'القطع'!$A$6:$A$2005,A36&amp;""))</f>
        <v/>
      </c>
      <c r="K36" s="15">
        <f>IF(A36&amp;""="","",IF(F36="ملغي",0,ROUND(MAX(0,N(G36)+J36-N(H36)),2)))</f>
        <v/>
      </c>
      <c r="L36" s="15">
        <f>IF(A36&amp;""="","",SUMIFS('الدفعات'!$C$6:$C$2005,'الدفعات'!$B$6:$B$2005,A36&amp;""))</f>
        <v/>
      </c>
      <c r="M36" s="15">
        <f>IF(A36&amp;""="","",ROUND(K36-L36,2))</f>
        <v/>
      </c>
      <c r="N36" s="6">
        <f>IF(A36&amp;""="","",IF(AND(F36="جاهزة",M36&gt;0),"جاهزة ولم تُسدَّد",IF(AND(F36="سُلّمت",M36&gt;0),"سُلّمت وعليها متبقي","")))</f>
        <v/>
      </c>
    </row>
    <row r="37">
      <c r="A37" s="5" t="n"/>
      <c r="B37" s="16" t="n"/>
      <c r="C37" s="5" t="n"/>
      <c r="D37" s="5" t="n"/>
      <c r="E37" s="5" t="n"/>
      <c r="F37" s="5" t="n"/>
      <c r="G37" s="17" t="n"/>
      <c r="H37" s="17" t="n"/>
      <c r="I37" s="6">
        <f>IF(A37&amp;""="","",IFERROR(INDEX('العملاء'!$B$6:$B$205,MATCH(C37&amp;"",'العملاء'!$A$6:$A$205,0))&amp;"","كود غير موجود"))</f>
        <v/>
      </c>
      <c r="J37" s="15">
        <f>IF(A37&amp;""="","",SUMIFS('القطع'!$F$6:$F$2005,'القطع'!$A$6:$A$2005,A37&amp;""))</f>
        <v/>
      </c>
      <c r="K37" s="15">
        <f>IF(A37&amp;""="","",IF(F37="ملغي",0,ROUND(MAX(0,N(G37)+J37-N(H37)),2)))</f>
        <v/>
      </c>
      <c r="L37" s="15">
        <f>IF(A37&amp;""="","",SUMIFS('الدفعات'!$C$6:$C$2005,'الدفعات'!$B$6:$B$2005,A37&amp;""))</f>
        <v/>
      </c>
      <c r="M37" s="15">
        <f>IF(A37&amp;""="","",ROUND(K37-L37,2))</f>
        <v/>
      </c>
      <c r="N37" s="6">
        <f>IF(A37&amp;""="","",IF(AND(F37="جاهزة",M37&gt;0),"جاهزة ولم تُسدَّد",IF(AND(F37="سُلّمت",M37&gt;0),"سُلّمت وعليها متبقي","")))</f>
        <v/>
      </c>
    </row>
    <row r="38">
      <c r="A38" s="5" t="n"/>
      <c r="B38" s="16" t="n"/>
      <c r="C38" s="5" t="n"/>
      <c r="D38" s="5" t="n"/>
      <c r="E38" s="5" t="n"/>
      <c r="F38" s="5" t="n"/>
      <c r="G38" s="17" t="n"/>
      <c r="H38" s="17" t="n"/>
      <c r="I38" s="6">
        <f>IF(A38&amp;""="","",IFERROR(INDEX('العملاء'!$B$6:$B$205,MATCH(C38&amp;"",'العملاء'!$A$6:$A$205,0))&amp;"","كود غير موجود"))</f>
        <v/>
      </c>
      <c r="J38" s="15">
        <f>IF(A38&amp;""="","",SUMIFS('القطع'!$F$6:$F$2005,'القطع'!$A$6:$A$2005,A38&amp;""))</f>
        <v/>
      </c>
      <c r="K38" s="15">
        <f>IF(A38&amp;""="","",IF(F38="ملغي",0,ROUND(MAX(0,N(G38)+J38-N(H38)),2)))</f>
        <v/>
      </c>
      <c r="L38" s="15">
        <f>IF(A38&amp;""="","",SUMIFS('الدفعات'!$C$6:$C$2005,'الدفعات'!$B$6:$B$2005,A38&amp;""))</f>
        <v/>
      </c>
      <c r="M38" s="15">
        <f>IF(A38&amp;""="","",ROUND(K38-L38,2))</f>
        <v/>
      </c>
      <c r="N38" s="6">
        <f>IF(A38&amp;""="","",IF(AND(F38="جاهزة",M38&gt;0),"جاهزة ولم تُسدَّد",IF(AND(F38="سُلّمت",M38&gt;0),"سُلّمت وعليها متبقي","")))</f>
        <v/>
      </c>
    </row>
    <row r="39">
      <c r="A39" s="5" t="n"/>
      <c r="B39" s="16" t="n"/>
      <c r="C39" s="5" t="n"/>
      <c r="D39" s="5" t="n"/>
      <c r="E39" s="5" t="n"/>
      <c r="F39" s="5" t="n"/>
      <c r="G39" s="17" t="n"/>
      <c r="H39" s="17" t="n"/>
      <c r="I39" s="6">
        <f>IF(A39&amp;""="","",IFERROR(INDEX('العملاء'!$B$6:$B$205,MATCH(C39&amp;"",'العملاء'!$A$6:$A$205,0))&amp;"","كود غير موجود"))</f>
        <v/>
      </c>
      <c r="J39" s="15">
        <f>IF(A39&amp;""="","",SUMIFS('القطع'!$F$6:$F$2005,'القطع'!$A$6:$A$2005,A39&amp;""))</f>
        <v/>
      </c>
      <c r="K39" s="15">
        <f>IF(A39&amp;""="","",IF(F39="ملغي",0,ROUND(MAX(0,N(G39)+J39-N(H39)),2)))</f>
        <v/>
      </c>
      <c r="L39" s="15">
        <f>IF(A39&amp;""="","",SUMIFS('الدفعات'!$C$6:$C$2005,'الدفعات'!$B$6:$B$2005,A39&amp;""))</f>
        <v/>
      </c>
      <c r="M39" s="15">
        <f>IF(A39&amp;""="","",ROUND(K39-L39,2))</f>
        <v/>
      </c>
      <c r="N39" s="6">
        <f>IF(A39&amp;""="","",IF(AND(F39="جاهزة",M39&gt;0),"جاهزة ولم تُسدَّد",IF(AND(F39="سُلّمت",M39&gt;0),"سُلّمت وعليها متبقي","")))</f>
        <v/>
      </c>
    </row>
    <row r="40">
      <c r="A40" s="5" t="n"/>
      <c r="B40" s="16" t="n"/>
      <c r="C40" s="5" t="n"/>
      <c r="D40" s="5" t="n"/>
      <c r="E40" s="5" t="n"/>
      <c r="F40" s="5" t="n"/>
      <c r="G40" s="17" t="n"/>
      <c r="H40" s="17" t="n"/>
      <c r="I40" s="6">
        <f>IF(A40&amp;""="","",IFERROR(INDEX('العملاء'!$B$6:$B$205,MATCH(C40&amp;"",'العملاء'!$A$6:$A$205,0))&amp;"","كود غير موجود"))</f>
        <v/>
      </c>
      <c r="J40" s="15">
        <f>IF(A40&amp;""="","",SUMIFS('القطع'!$F$6:$F$2005,'القطع'!$A$6:$A$2005,A40&amp;""))</f>
        <v/>
      </c>
      <c r="K40" s="15">
        <f>IF(A40&amp;""="","",IF(F40="ملغي",0,ROUND(MAX(0,N(G40)+J40-N(H40)),2)))</f>
        <v/>
      </c>
      <c r="L40" s="15">
        <f>IF(A40&amp;""="","",SUMIFS('الدفعات'!$C$6:$C$2005,'الدفعات'!$B$6:$B$2005,A40&amp;""))</f>
        <v/>
      </c>
      <c r="M40" s="15">
        <f>IF(A40&amp;""="","",ROUND(K40-L40,2))</f>
        <v/>
      </c>
      <c r="N40" s="6">
        <f>IF(A40&amp;""="","",IF(AND(F40="جاهزة",M40&gt;0),"جاهزة ولم تُسدَّد",IF(AND(F40="سُلّمت",M40&gt;0),"سُلّمت وعليها متبقي","")))</f>
        <v/>
      </c>
    </row>
    <row r="41">
      <c r="A41" s="5" t="n"/>
      <c r="B41" s="16" t="n"/>
      <c r="C41" s="5" t="n"/>
      <c r="D41" s="5" t="n"/>
      <c r="E41" s="5" t="n"/>
      <c r="F41" s="5" t="n"/>
      <c r="G41" s="17" t="n"/>
      <c r="H41" s="17" t="n"/>
      <c r="I41" s="6">
        <f>IF(A41&amp;""="","",IFERROR(INDEX('العملاء'!$B$6:$B$205,MATCH(C41&amp;"",'العملاء'!$A$6:$A$205,0))&amp;"","كود غير موجود"))</f>
        <v/>
      </c>
      <c r="J41" s="15">
        <f>IF(A41&amp;""="","",SUMIFS('القطع'!$F$6:$F$2005,'القطع'!$A$6:$A$2005,A41&amp;""))</f>
        <v/>
      </c>
      <c r="K41" s="15">
        <f>IF(A41&amp;""="","",IF(F41="ملغي",0,ROUND(MAX(0,N(G41)+J41-N(H41)),2)))</f>
        <v/>
      </c>
      <c r="L41" s="15">
        <f>IF(A41&amp;""="","",SUMIFS('الدفعات'!$C$6:$C$2005,'الدفعات'!$B$6:$B$2005,A41&amp;""))</f>
        <v/>
      </c>
      <c r="M41" s="15">
        <f>IF(A41&amp;""="","",ROUND(K41-L41,2))</f>
        <v/>
      </c>
      <c r="N41" s="6">
        <f>IF(A41&amp;""="","",IF(AND(F41="جاهزة",M41&gt;0),"جاهزة ولم تُسدَّد",IF(AND(F41="سُلّمت",M41&gt;0),"سُلّمت وعليها متبقي","")))</f>
        <v/>
      </c>
    </row>
    <row r="42">
      <c r="A42" s="5" t="n"/>
      <c r="B42" s="16" t="n"/>
      <c r="C42" s="5" t="n"/>
      <c r="D42" s="5" t="n"/>
      <c r="E42" s="5" t="n"/>
      <c r="F42" s="5" t="n"/>
      <c r="G42" s="17" t="n"/>
      <c r="H42" s="17" t="n"/>
      <c r="I42" s="6">
        <f>IF(A42&amp;""="","",IFERROR(INDEX('العملاء'!$B$6:$B$205,MATCH(C42&amp;"",'العملاء'!$A$6:$A$205,0))&amp;"","كود غير موجود"))</f>
        <v/>
      </c>
      <c r="J42" s="15">
        <f>IF(A42&amp;""="","",SUMIFS('القطع'!$F$6:$F$2005,'القطع'!$A$6:$A$2005,A42&amp;""))</f>
        <v/>
      </c>
      <c r="K42" s="15">
        <f>IF(A42&amp;""="","",IF(F42="ملغي",0,ROUND(MAX(0,N(G42)+J42-N(H42)),2)))</f>
        <v/>
      </c>
      <c r="L42" s="15">
        <f>IF(A42&amp;""="","",SUMIFS('الدفعات'!$C$6:$C$2005,'الدفعات'!$B$6:$B$2005,A42&amp;""))</f>
        <v/>
      </c>
      <c r="M42" s="15">
        <f>IF(A42&amp;""="","",ROUND(K42-L42,2))</f>
        <v/>
      </c>
      <c r="N42" s="6">
        <f>IF(A42&amp;""="","",IF(AND(F42="جاهزة",M42&gt;0),"جاهزة ولم تُسدَّد",IF(AND(F42="سُلّمت",M42&gt;0),"سُلّمت وعليها متبقي","")))</f>
        <v/>
      </c>
    </row>
    <row r="43">
      <c r="A43" s="5" t="n"/>
      <c r="B43" s="16" t="n"/>
      <c r="C43" s="5" t="n"/>
      <c r="D43" s="5" t="n"/>
      <c r="E43" s="5" t="n"/>
      <c r="F43" s="5" t="n"/>
      <c r="G43" s="17" t="n"/>
      <c r="H43" s="17" t="n"/>
      <c r="I43" s="6">
        <f>IF(A43&amp;""="","",IFERROR(INDEX('العملاء'!$B$6:$B$205,MATCH(C43&amp;"",'العملاء'!$A$6:$A$205,0))&amp;"","كود غير موجود"))</f>
        <v/>
      </c>
      <c r="J43" s="15">
        <f>IF(A43&amp;""="","",SUMIFS('القطع'!$F$6:$F$2005,'القطع'!$A$6:$A$2005,A43&amp;""))</f>
        <v/>
      </c>
      <c r="K43" s="15">
        <f>IF(A43&amp;""="","",IF(F43="ملغي",0,ROUND(MAX(0,N(G43)+J43-N(H43)),2)))</f>
        <v/>
      </c>
      <c r="L43" s="15">
        <f>IF(A43&amp;""="","",SUMIFS('الدفعات'!$C$6:$C$2005,'الدفعات'!$B$6:$B$2005,A43&amp;""))</f>
        <v/>
      </c>
      <c r="M43" s="15">
        <f>IF(A43&amp;""="","",ROUND(K43-L43,2))</f>
        <v/>
      </c>
      <c r="N43" s="6">
        <f>IF(A43&amp;""="","",IF(AND(F43="جاهزة",M43&gt;0),"جاهزة ولم تُسدَّد",IF(AND(F43="سُلّمت",M43&gt;0),"سُلّمت وعليها متبقي","")))</f>
        <v/>
      </c>
    </row>
    <row r="44">
      <c r="A44" s="5" t="n"/>
      <c r="B44" s="16" t="n"/>
      <c r="C44" s="5" t="n"/>
      <c r="D44" s="5" t="n"/>
      <c r="E44" s="5" t="n"/>
      <c r="F44" s="5" t="n"/>
      <c r="G44" s="17" t="n"/>
      <c r="H44" s="17" t="n"/>
      <c r="I44" s="6">
        <f>IF(A44&amp;""="","",IFERROR(INDEX('العملاء'!$B$6:$B$205,MATCH(C44&amp;"",'العملاء'!$A$6:$A$205,0))&amp;"","كود غير موجود"))</f>
        <v/>
      </c>
      <c r="J44" s="15">
        <f>IF(A44&amp;""="","",SUMIFS('القطع'!$F$6:$F$2005,'القطع'!$A$6:$A$2005,A44&amp;""))</f>
        <v/>
      </c>
      <c r="K44" s="15">
        <f>IF(A44&amp;""="","",IF(F44="ملغي",0,ROUND(MAX(0,N(G44)+J44-N(H44)),2)))</f>
        <v/>
      </c>
      <c r="L44" s="15">
        <f>IF(A44&amp;""="","",SUMIFS('الدفعات'!$C$6:$C$2005,'الدفعات'!$B$6:$B$2005,A44&amp;""))</f>
        <v/>
      </c>
      <c r="M44" s="15">
        <f>IF(A44&amp;""="","",ROUND(K44-L44,2))</f>
        <v/>
      </c>
      <c r="N44" s="6">
        <f>IF(A44&amp;""="","",IF(AND(F44="جاهزة",M44&gt;0),"جاهزة ولم تُسدَّد",IF(AND(F44="سُلّمت",M44&gt;0),"سُلّمت وعليها متبقي","")))</f>
        <v/>
      </c>
    </row>
    <row r="45">
      <c r="A45" s="5" t="n"/>
      <c r="B45" s="16" t="n"/>
      <c r="C45" s="5" t="n"/>
      <c r="D45" s="5" t="n"/>
      <c r="E45" s="5" t="n"/>
      <c r="F45" s="5" t="n"/>
      <c r="G45" s="17" t="n"/>
      <c r="H45" s="17" t="n"/>
      <c r="I45" s="6">
        <f>IF(A45&amp;""="","",IFERROR(INDEX('العملاء'!$B$6:$B$205,MATCH(C45&amp;"",'العملاء'!$A$6:$A$205,0))&amp;"","كود غير موجود"))</f>
        <v/>
      </c>
      <c r="J45" s="15">
        <f>IF(A45&amp;""="","",SUMIFS('القطع'!$F$6:$F$2005,'القطع'!$A$6:$A$2005,A45&amp;""))</f>
        <v/>
      </c>
      <c r="K45" s="15">
        <f>IF(A45&amp;""="","",IF(F45="ملغي",0,ROUND(MAX(0,N(G45)+J45-N(H45)),2)))</f>
        <v/>
      </c>
      <c r="L45" s="15">
        <f>IF(A45&amp;""="","",SUMIFS('الدفعات'!$C$6:$C$2005,'الدفعات'!$B$6:$B$2005,A45&amp;""))</f>
        <v/>
      </c>
      <c r="M45" s="15">
        <f>IF(A45&amp;""="","",ROUND(K45-L45,2))</f>
        <v/>
      </c>
      <c r="N45" s="6">
        <f>IF(A45&amp;""="","",IF(AND(F45="جاهزة",M45&gt;0),"جاهزة ولم تُسدَّد",IF(AND(F45="سُلّمت",M45&gt;0),"سُلّمت وعليها متبقي","")))</f>
        <v/>
      </c>
    </row>
    <row r="46">
      <c r="A46" s="5" t="n"/>
      <c r="B46" s="16" t="n"/>
      <c r="C46" s="5" t="n"/>
      <c r="D46" s="5" t="n"/>
      <c r="E46" s="5" t="n"/>
      <c r="F46" s="5" t="n"/>
      <c r="G46" s="17" t="n"/>
      <c r="H46" s="17" t="n"/>
      <c r="I46" s="6">
        <f>IF(A46&amp;""="","",IFERROR(INDEX('العملاء'!$B$6:$B$205,MATCH(C46&amp;"",'العملاء'!$A$6:$A$205,0))&amp;"","كود غير موجود"))</f>
        <v/>
      </c>
      <c r="J46" s="15">
        <f>IF(A46&amp;""="","",SUMIFS('القطع'!$F$6:$F$2005,'القطع'!$A$6:$A$2005,A46&amp;""))</f>
        <v/>
      </c>
      <c r="K46" s="15">
        <f>IF(A46&amp;""="","",IF(F46="ملغي",0,ROUND(MAX(0,N(G46)+J46-N(H46)),2)))</f>
        <v/>
      </c>
      <c r="L46" s="15">
        <f>IF(A46&amp;""="","",SUMIFS('الدفعات'!$C$6:$C$2005,'الدفعات'!$B$6:$B$2005,A46&amp;""))</f>
        <v/>
      </c>
      <c r="M46" s="15">
        <f>IF(A46&amp;""="","",ROUND(K46-L46,2))</f>
        <v/>
      </c>
      <c r="N46" s="6">
        <f>IF(A46&amp;""="","",IF(AND(F46="جاهزة",M46&gt;0),"جاهزة ولم تُسدَّد",IF(AND(F46="سُلّمت",M46&gt;0),"سُلّمت وعليها متبقي","")))</f>
        <v/>
      </c>
    </row>
    <row r="47">
      <c r="A47" s="5" t="n"/>
      <c r="B47" s="16" t="n"/>
      <c r="C47" s="5" t="n"/>
      <c r="D47" s="5" t="n"/>
      <c r="E47" s="5" t="n"/>
      <c r="F47" s="5" t="n"/>
      <c r="G47" s="17" t="n"/>
      <c r="H47" s="17" t="n"/>
      <c r="I47" s="6">
        <f>IF(A47&amp;""="","",IFERROR(INDEX('العملاء'!$B$6:$B$205,MATCH(C47&amp;"",'العملاء'!$A$6:$A$205,0))&amp;"","كود غير موجود"))</f>
        <v/>
      </c>
      <c r="J47" s="15">
        <f>IF(A47&amp;""="","",SUMIFS('القطع'!$F$6:$F$2005,'القطع'!$A$6:$A$2005,A47&amp;""))</f>
        <v/>
      </c>
      <c r="K47" s="15">
        <f>IF(A47&amp;""="","",IF(F47="ملغي",0,ROUND(MAX(0,N(G47)+J47-N(H47)),2)))</f>
        <v/>
      </c>
      <c r="L47" s="15">
        <f>IF(A47&amp;""="","",SUMIFS('الدفعات'!$C$6:$C$2005,'الدفعات'!$B$6:$B$2005,A47&amp;""))</f>
        <v/>
      </c>
      <c r="M47" s="15">
        <f>IF(A47&amp;""="","",ROUND(K47-L47,2))</f>
        <v/>
      </c>
      <c r="N47" s="6">
        <f>IF(A47&amp;""="","",IF(AND(F47="جاهزة",M47&gt;0),"جاهزة ولم تُسدَّد",IF(AND(F47="سُلّمت",M47&gt;0),"سُلّمت وعليها متبقي","")))</f>
        <v/>
      </c>
    </row>
    <row r="48">
      <c r="A48" s="5" t="n"/>
      <c r="B48" s="16" t="n"/>
      <c r="C48" s="5" t="n"/>
      <c r="D48" s="5" t="n"/>
      <c r="E48" s="5" t="n"/>
      <c r="F48" s="5" t="n"/>
      <c r="G48" s="17" t="n"/>
      <c r="H48" s="17" t="n"/>
      <c r="I48" s="6">
        <f>IF(A48&amp;""="","",IFERROR(INDEX('العملاء'!$B$6:$B$205,MATCH(C48&amp;"",'العملاء'!$A$6:$A$205,0))&amp;"","كود غير موجود"))</f>
        <v/>
      </c>
      <c r="J48" s="15">
        <f>IF(A48&amp;""="","",SUMIFS('القطع'!$F$6:$F$2005,'القطع'!$A$6:$A$2005,A48&amp;""))</f>
        <v/>
      </c>
      <c r="K48" s="15">
        <f>IF(A48&amp;""="","",IF(F48="ملغي",0,ROUND(MAX(0,N(G48)+J48-N(H48)),2)))</f>
        <v/>
      </c>
      <c r="L48" s="15">
        <f>IF(A48&amp;""="","",SUMIFS('الدفعات'!$C$6:$C$2005,'الدفعات'!$B$6:$B$2005,A48&amp;""))</f>
        <v/>
      </c>
      <c r="M48" s="15">
        <f>IF(A48&amp;""="","",ROUND(K48-L48,2))</f>
        <v/>
      </c>
      <c r="N48" s="6">
        <f>IF(A48&amp;""="","",IF(AND(F48="جاهزة",M48&gt;0),"جاهزة ولم تُسدَّد",IF(AND(F48="سُلّمت",M48&gt;0),"سُلّمت وعليها متبقي","")))</f>
        <v/>
      </c>
    </row>
    <row r="49">
      <c r="A49" s="5" t="n"/>
      <c r="B49" s="16" t="n"/>
      <c r="C49" s="5" t="n"/>
      <c r="D49" s="5" t="n"/>
      <c r="E49" s="5" t="n"/>
      <c r="F49" s="5" t="n"/>
      <c r="G49" s="17" t="n"/>
      <c r="H49" s="17" t="n"/>
      <c r="I49" s="6">
        <f>IF(A49&amp;""="","",IFERROR(INDEX('العملاء'!$B$6:$B$205,MATCH(C49&amp;"",'العملاء'!$A$6:$A$205,0))&amp;"","كود غير موجود"))</f>
        <v/>
      </c>
      <c r="J49" s="15">
        <f>IF(A49&amp;""="","",SUMIFS('القطع'!$F$6:$F$2005,'القطع'!$A$6:$A$2005,A49&amp;""))</f>
        <v/>
      </c>
      <c r="K49" s="15">
        <f>IF(A49&amp;""="","",IF(F49="ملغي",0,ROUND(MAX(0,N(G49)+J49-N(H49)),2)))</f>
        <v/>
      </c>
      <c r="L49" s="15">
        <f>IF(A49&amp;""="","",SUMIFS('الدفعات'!$C$6:$C$2005,'الدفعات'!$B$6:$B$2005,A49&amp;""))</f>
        <v/>
      </c>
      <c r="M49" s="15">
        <f>IF(A49&amp;""="","",ROUND(K49-L49,2))</f>
        <v/>
      </c>
      <c r="N49" s="6">
        <f>IF(A49&amp;""="","",IF(AND(F49="جاهزة",M49&gt;0),"جاهزة ولم تُسدَّد",IF(AND(F49="سُلّمت",M49&gt;0),"سُلّمت وعليها متبقي","")))</f>
        <v/>
      </c>
    </row>
    <row r="50">
      <c r="A50" s="5" t="n"/>
      <c r="B50" s="16" t="n"/>
      <c r="C50" s="5" t="n"/>
      <c r="D50" s="5" t="n"/>
      <c r="E50" s="5" t="n"/>
      <c r="F50" s="5" t="n"/>
      <c r="G50" s="17" t="n"/>
      <c r="H50" s="17" t="n"/>
      <c r="I50" s="6">
        <f>IF(A50&amp;""="","",IFERROR(INDEX('العملاء'!$B$6:$B$205,MATCH(C50&amp;"",'العملاء'!$A$6:$A$205,0))&amp;"","كود غير موجود"))</f>
        <v/>
      </c>
      <c r="J50" s="15">
        <f>IF(A50&amp;""="","",SUMIFS('القطع'!$F$6:$F$2005,'القطع'!$A$6:$A$2005,A50&amp;""))</f>
        <v/>
      </c>
      <c r="K50" s="15">
        <f>IF(A50&amp;""="","",IF(F50="ملغي",0,ROUND(MAX(0,N(G50)+J50-N(H50)),2)))</f>
        <v/>
      </c>
      <c r="L50" s="15">
        <f>IF(A50&amp;""="","",SUMIFS('الدفعات'!$C$6:$C$2005,'الدفعات'!$B$6:$B$2005,A50&amp;""))</f>
        <v/>
      </c>
      <c r="M50" s="15">
        <f>IF(A50&amp;""="","",ROUND(K50-L50,2))</f>
        <v/>
      </c>
      <c r="N50" s="6">
        <f>IF(A50&amp;""="","",IF(AND(F50="جاهزة",M50&gt;0),"جاهزة ولم تُسدَّد",IF(AND(F50="سُلّمت",M50&gt;0),"سُلّمت وعليها متبقي","")))</f>
        <v/>
      </c>
    </row>
    <row r="51">
      <c r="A51" s="5" t="n"/>
      <c r="B51" s="16" t="n"/>
      <c r="C51" s="5" t="n"/>
      <c r="D51" s="5" t="n"/>
      <c r="E51" s="5" t="n"/>
      <c r="F51" s="5" t="n"/>
      <c r="G51" s="17" t="n"/>
      <c r="H51" s="17" t="n"/>
      <c r="I51" s="6">
        <f>IF(A51&amp;""="","",IFERROR(INDEX('العملاء'!$B$6:$B$205,MATCH(C51&amp;"",'العملاء'!$A$6:$A$205,0))&amp;"","كود غير موجود"))</f>
        <v/>
      </c>
      <c r="J51" s="15">
        <f>IF(A51&amp;""="","",SUMIFS('القطع'!$F$6:$F$2005,'القطع'!$A$6:$A$2005,A51&amp;""))</f>
        <v/>
      </c>
      <c r="K51" s="15">
        <f>IF(A51&amp;""="","",IF(F51="ملغي",0,ROUND(MAX(0,N(G51)+J51-N(H51)),2)))</f>
        <v/>
      </c>
      <c r="L51" s="15">
        <f>IF(A51&amp;""="","",SUMIFS('الدفعات'!$C$6:$C$2005,'الدفعات'!$B$6:$B$2005,A51&amp;""))</f>
        <v/>
      </c>
      <c r="M51" s="15">
        <f>IF(A51&amp;""="","",ROUND(K51-L51,2))</f>
        <v/>
      </c>
      <c r="N51" s="6">
        <f>IF(A51&amp;""="","",IF(AND(F51="جاهزة",M51&gt;0),"جاهزة ولم تُسدَّد",IF(AND(F51="سُلّمت",M51&gt;0),"سُلّمت وعليها متبقي","")))</f>
        <v/>
      </c>
    </row>
    <row r="52">
      <c r="A52" s="5" t="n"/>
      <c r="B52" s="16" t="n"/>
      <c r="C52" s="5" t="n"/>
      <c r="D52" s="5" t="n"/>
      <c r="E52" s="5" t="n"/>
      <c r="F52" s="5" t="n"/>
      <c r="G52" s="17" t="n"/>
      <c r="H52" s="17" t="n"/>
      <c r="I52" s="6">
        <f>IF(A52&amp;""="","",IFERROR(INDEX('العملاء'!$B$6:$B$205,MATCH(C52&amp;"",'العملاء'!$A$6:$A$205,0))&amp;"","كود غير موجود"))</f>
        <v/>
      </c>
      <c r="J52" s="15">
        <f>IF(A52&amp;""="","",SUMIFS('القطع'!$F$6:$F$2005,'القطع'!$A$6:$A$2005,A52&amp;""))</f>
        <v/>
      </c>
      <c r="K52" s="15">
        <f>IF(A52&amp;""="","",IF(F52="ملغي",0,ROUND(MAX(0,N(G52)+J52-N(H52)),2)))</f>
        <v/>
      </c>
      <c r="L52" s="15">
        <f>IF(A52&amp;""="","",SUMIFS('الدفعات'!$C$6:$C$2005,'الدفعات'!$B$6:$B$2005,A52&amp;""))</f>
        <v/>
      </c>
      <c r="M52" s="15">
        <f>IF(A52&amp;""="","",ROUND(K52-L52,2))</f>
        <v/>
      </c>
      <c r="N52" s="6">
        <f>IF(A52&amp;""="","",IF(AND(F52="جاهزة",M52&gt;0),"جاهزة ولم تُسدَّد",IF(AND(F52="سُلّمت",M52&gt;0),"سُلّمت وعليها متبقي","")))</f>
        <v/>
      </c>
    </row>
    <row r="53">
      <c r="A53" s="5" t="n"/>
      <c r="B53" s="16" t="n"/>
      <c r="C53" s="5" t="n"/>
      <c r="D53" s="5" t="n"/>
      <c r="E53" s="5" t="n"/>
      <c r="F53" s="5" t="n"/>
      <c r="G53" s="17" t="n"/>
      <c r="H53" s="17" t="n"/>
      <c r="I53" s="6">
        <f>IF(A53&amp;""="","",IFERROR(INDEX('العملاء'!$B$6:$B$205,MATCH(C53&amp;"",'العملاء'!$A$6:$A$205,0))&amp;"","كود غير موجود"))</f>
        <v/>
      </c>
      <c r="J53" s="15">
        <f>IF(A53&amp;""="","",SUMIFS('القطع'!$F$6:$F$2005,'القطع'!$A$6:$A$2005,A53&amp;""))</f>
        <v/>
      </c>
      <c r="K53" s="15">
        <f>IF(A53&amp;""="","",IF(F53="ملغي",0,ROUND(MAX(0,N(G53)+J53-N(H53)),2)))</f>
        <v/>
      </c>
      <c r="L53" s="15">
        <f>IF(A53&amp;""="","",SUMIFS('الدفعات'!$C$6:$C$2005,'الدفعات'!$B$6:$B$2005,A53&amp;""))</f>
        <v/>
      </c>
      <c r="M53" s="15">
        <f>IF(A53&amp;""="","",ROUND(K53-L53,2))</f>
        <v/>
      </c>
      <c r="N53" s="6">
        <f>IF(A53&amp;""="","",IF(AND(F53="جاهزة",M53&gt;0),"جاهزة ولم تُسدَّد",IF(AND(F53="سُلّمت",M53&gt;0),"سُلّمت وعليها متبقي","")))</f>
        <v/>
      </c>
    </row>
    <row r="54">
      <c r="A54" s="5" t="n"/>
      <c r="B54" s="16" t="n"/>
      <c r="C54" s="5" t="n"/>
      <c r="D54" s="5" t="n"/>
      <c r="E54" s="5" t="n"/>
      <c r="F54" s="5" t="n"/>
      <c r="G54" s="17" t="n"/>
      <c r="H54" s="17" t="n"/>
      <c r="I54" s="6">
        <f>IF(A54&amp;""="","",IFERROR(INDEX('العملاء'!$B$6:$B$205,MATCH(C54&amp;"",'العملاء'!$A$6:$A$205,0))&amp;"","كود غير موجود"))</f>
        <v/>
      </c>
      <c r="J54" s="15">
        <f>IF(A54&amp;""="","",SUMIFS('القطع'!$F$6:$F$2005,'القطع'!$A$6:$A$2005,A54&amp;""))</f>
        <v/>
      </c>
      <c r="K54" s="15">
        <f>IF(A54&amp;""="","",IF(F54="ملغي",0,ROUND(MAX(0,N(G54)+J54-N(H54)),2)))</f>
        <v/>
      </c>
      <c r="L54" s="15">
        <f>IF(A54&amp;""="","",SUMIFS('الدفعات'!$C$6:$C$2005,'الدفعات'!$B$6:$B$2005,A54&amp;""))</f>
        <v/>
      </c>
      <c r="M54" s="15">
        <f>IF(A54&amp;""="","",ROUND(K54-L54,2))</f>
        <v/>
      </c>
      <c r="N54" s="6">
        <f>IF(A54&amp;""="","",IF(AND(F54="جاهزة",M54&gt;0),"جاهزة ولم تُسدَّد",IF(AND(F54="سُلّمت",M54&gt;0),"سُلّمت وعليها متبقي","")))</f>
        <v/>
      </c>
    </row>
    <row r="55">
      <c r="A55" s="5" t="n"/>
      <c r="B55" s="16" t="n"/>
      <c r="C55" s="5" t="n"/>
      <c r="D55" s="5" t="n"/>
      <c r="E55" s="5" t="n"/>
      <c r="F55" s="5" t="n"/>
      <c r="G55" s="17" t="n"/>
      <c r="H55" s="17" t="n"/>
      <c r="I55" s="6">
        <f>IF(A55&amp;""="","",IFERROR(INDEX('العملاء'!$B$6:$B$205,MATCH(C55&amp;"",'العملاء'!$A$6:$A$205,0))&amp;"","كود غير موجود"))</f>
        <v/>
      </c>
      <c r="J55" s="15">
        <f>IF(A55&amp;""="","",SUMIFS('القطع'!$F$6:$F$2005,'القطع'!$A$6:$A$2005,A55&amp;""))</f>
        <v/>
      </c>
      <c r="K55" s="15">
        <f>IF(A55&amp;""="","",IF(F55="ملغي",0,ROUND(MAX(0,N(G55)+J55-N(H55)),2)))</f>
        <v/>
      </c>
      <c r="L55" s="15">
        <f>IF(A55&amp;""="","",SUMIFS('الدفعات'!$C$6:$C$2005,'الدفعات'!$B$6:$B$2005,A55&amp;""))</f>
        <v/>
      </c>
      <c r="M55" s="15">
        <f>IF(A55&amp;""="","",ROUND(K55-L55,2))</f>
        <v/>
      </c>
      <c r="N55" s="6">
        <f>IF(A55&amp;""="","",IF(AND(F55="جاهزة",M55&gt;0),"جاهزة ولم تُسدَّد",IF(AND(F55="سُلّمت",M55&gt;0),"سُلّمت وعليها متبقي","")))</f>
        <v/>
      </c>
    </row>
    <row r="56">
      <c r="A56" s="5" t="n"/>
      <c r="B56" s="16" t="n"/>
      <c r="C56" s="5" t="n"/>
      <c r="D56" s="5" t="n"/>
      <c r="E56" s="5" t="n"/>
      <c r="F56" s="5" t="n"/>
      <c r="G56" s="17" t="n"/>
      <c r="H56" s="17" t="n"/>
      <c r="I56" s="6">
        <f>IF(A56&amp;""="","",IFERROR(INDEX('العملاء'!$B$6:$B$205,MATCH(C56&amp;"",'العملاء'!$A$6:$A$205,0))&amp;"","كود غير موجود"))</f>
        <v/>
      </c>
      <c r="J56" s="15">
        <f>IF(A56&amp;""="","",SUMIFS('القطع'!$F$6:$F$2005,'القطع'!$A$6:$A$2005,A56&amp;""))</f>
        <v/>
      </c>
      <c r="K56" s="15">
        <f>IF(A56&amp;""="","",IF(F56="ملغي",0,ROUND(MAX(0,N(G56)+J56-N(H56)),2)))</f>
        <v/>
      </c>
      <c r="L56" s="15">
        <f>IF(A56&amp;""="","",SUMIFS('الدفعات'!$C$6:$C$2005,'الدفعات'!$B$6:$B$2005,A56&amp;""))</f>
        <v/>
      </c>
      <c r="M56" s="15">
        <f>IF(A56&amp;""="","",ROUND(K56-L56,2))</f>
        <v/>
      </c>
      <c r="N56" s="6">
        <f>IF(A56&amp;""="","",IF(AND(F56="جاهزة",M56&gt;0),"جاهزة ولم تُسدَّد",IF(AND(F56="سُلّمت",M56&gt;0),"سُلّمت وعليها متبقي","")))</f>
        <v/>
      </c>
    </row>
    <row r="57">
      <c r="A57" s="5" t="n"/>
      <c r="B57" s="16" t="n"/>
      <c r="C57" s="5" t="n"/>
      <c r="D57" s="5" t="n"/>
      <c r="E57" s="5" t="n"/>
      <c r="F57" s="5" t="n"/>
      <c r="G57" s="17" t="n"/>
      <c r="H57" s="17" t="n"/>
      <c r="I57" s="6">
        <f>IF(A57&amp;""="","",IFERROR(INDEX('العملاء'!$B$6:$B$205,MATCH(C57&amp;"",'العملاء'!$A$6:$A$205,0))&amp;"","كود غير موجود"))</f>
        <v/>
      </c>
      <c r="J57" s="15">
        <f>IF(A57&amp;""="","",SUMIFS('القطع'!$F$6:$F$2005,'القطع'!$A$6:$A$2005,A57&amp;""))</f>
        <v/>
      </c>
      <c r="K57" s="15">
        <f>IF(A57&amp;""="","",IF(F57="ملغي",0,ROUND(MAX(0,N(G57)+J57-N(H57)),2)))</f>
        <v/>
      </c>
      <c r="L57" s="15">
        <f>IF(A57&amp;""="","",SUMIFS('الدفعات'!$C$6:$C$2005,'الدفعات'!$B$6:$B$2005,A57&amp;""))</f>
        <v/>
      </c>
      <c r="M57" s="15">
        <f>IF(A57&amp;""="","",ROUND(K57-L57,2))</f>
        <v/>
      </c>
      <c r="N57" s="6">
        <f>IF(A57&amp;""="","",IF(AND(F57="جاهزة",M57&gt;0),"جاهزة ولم تُسدَّد",IF(AND(F57="سُلّمت",M57&gt;0),"سُلّمت وعليها متبقي","")))</f>
        <v/>
      </c>
    </row>
    <row r="58">
      <c r="A58" s="5" t="n"/>
      <c r="B58" s="16" t="n"/>
      <c r="C58" s="5" t="n"/>
      <c r="D58" s="5" t="n"/>
      <c r="E58" s="5" t="n"/>
      <c r="F58" s="5" t="n"/>
      <c r="G58" s="17" t="n"/>
      <c r="H58" s="17" t="n"/>
      <c r="I58" s="6">
        <f>IF(A58&amp;""="","",IFERROR(INDEX('العملاء'!$B$6:$B$205,MATCH(C58&amp;"",'العملاء'!$A$6:$A$205,0))&amp;"","كود غير موجود"))</f>
        <v/>
      </c>
      <c r="J58" s="15">
        <f>IF(A58&amp;""="","",SUMIFS('القطع'!$F$6:$F$2005,'القطع'!$A$6:$A$2005,A58&amp;""))</f>
        <v/>
      </c>
      <c r="K58" s="15">
        <f>IF(A58&amp;""="","",IF(F58="ملغي",0,ROUND(MAX(0,N(G58)+J58-N(H58)),2)))</f>
        <v/>
      </c>
      <c r="L58" s="15">
        <f>IF(A58&amp;""="","",SUMIFS('الدفعات'!$C$6:$C$2005,'الدفعات'!$B$6:$B$2005,A58&amp;""))</f>
        <v/>
      </c>
      <c r="M58" s="15">
        <f>IF(A58&amp;""="","",ROUND(K58-L58,2))</f>
        <v/>
      </c>
      <c r="N58" s="6">
        <f>IF(A58&amp;""="","",IF(AND(F58="جاهزة",M58&gt;0),"جاهزة ولم تُسدَّد",IF(AND(F58="سُلّمت",M58&gt;0),"سُلّمت وعليها متبقي","")))</f>
        <v/>
      </c>
    </row>
    <row r="59">
      <c r="A59" s="5" t="n"/>
      <c r="B59" s="16" t="n"/>
      <c r="C59" s="5" t="n"/>
      <c r="D59" s="5" t="n"/>
      <c r="E59" s="5" t="n"/>
      <c r="F59" s="5" t="n"/>
      <c r="G59" s="17" t="n"/>
      <c r="H59" s="17" t="n"/>
      <c r="I59" s="6">
        <f>IF(A59&amp;""="","",IFERROR(INDEX('العملاء'!$B$6:$B$205,MATCH(C59&amp;"",'العملاء'!$A$6:$A$205,0))&amp;"","كود غير موجود"))</f>
        <v/>
      </c>
      <c r="J59" s="15">
        <f>IF(A59&amp;""="","",SUMIFS('القطع'!$F$6:$F$2005,'القطع'!$A$6:$A$2005,A59&amp;""))</f>
        <v/>
      </c>
      <c r="K59" s="15">
        <f>IF(A59&amp;""="","",IF(F59="ملغي",0,ROUND(MAX(0,N(G59)+J59-N(H59)),2)))</f>
        <v/>
      </c>
      <c r="L59" s="15">
        <f>IF(A59&amp;""="","",SUMIFS('الدفعات'!$C$6:$C$2005,'الدفعات'!$B$6:$B$2005,A59&amp;""))</f>
        <v/>
      </c>
      <c r="M59" s="15">
        <f>IF(A59&amp;""="","",ROUND(K59-L59,2))</f>
        <v/>
      </c>
      <c r="N59" s="6">
        <f>IF(A59&amp;""="","",IF(AND(F59="جاهزة",M59&gt;0),"جاهزة ولم تُسدَّد",IF(AND(F59="سُلّمت",M59&gt;0),"سُلّمت وعليها متبقي","")))</f>
        <v/>
      </c>
    </row>
    <row r="60">
      <c r="A60" s="5" t="n"/>
      <c r="B60" s="16" t="n"/>
      <c r="C60" s="5" t="n"/>
      <c r="D60" s="5" t="n"/>
      <c r="E60" s="5" t="n"/>
      <c r="F60" s="5" t="n"/>
      <c r="G60" s="17" t="n"/>
      <c r="H60" s="17" t="n"/>
      <c r="I60" s="6">
        <f>IF(A60&amp;""="","",IFERROR(INDEX('العملاء'!$B$6:$B$205,MATCH(C60&amp;"",'العملاء'!$A$6:$A$205,0))&amp;"","كود غير موجود"))</f>
        <v/>
      </c>
      <c r="J60" s="15">
        <f>IF(A60&amp;""="","",SUMIFS('القطع'!$F$6:$F$2005,'القطع'!$A$6:$A$2005,A60&amp;""))</f>
        <v/>
      </c>
      <c r="K60" s="15">
        <f>IF(A60&amp;""="","",IF(F60="ملغي",0,ROUND(MAX(0,N(G60)+J60-N(H60)),2)))</f>
        <v/>
      </c>
      <c r="L60" s="15">
        <f>IF(A60&amp;""="","",SUMIFS('الدفعات'!$C$6:$C$2005,'الدفعات'!$B$6:$B$2005,A60&amp;""))</f>
        <v/>
      </c>
      <c r="M60" s="15">
        <f>IF(A60&amp;""="","",ROUND(K60-L60,2))</f>
        <v/>
      </c>
      <c r="N60" s="6">
        <f>IF(A60&amp;""="","",IF(AND(F60="جاهزة",M60&gt;0),"جاهزة ولم تُسدَّد",IF(AND(F60="سُلّمت",M60&gt;0),"سُلّمت وعليها متبقي","")))</f>
        <v/>
      </c>
    </row>
    <row r="61">
      <c r="A61" s="5" t="n"/>
      <c r="B61" s="16" t="n"/>
      <c r="C61" s="5" t="n"/>
      <c r="D61" s="5" t="n"/>
      <c r="E61" s="5" t="n"/>
      <c r="F61" s="5" t="n"/>
      <c r="G61" s="17" t="n"/>
      <c r="H61" s="17" t="n"/>
      <c r="I61" s="6">
        <f>IF(A61&amp;""="","",IFERROR(INDEX('العملاء'!$B$6:$B$205,MATCH(C61&amp;"",'العملاء'!$A$6:$A$205,0))&amp;"","كود غير موجود"))</f>
        <v/>
      </c>
      <c r="J61" s="15">
        <f>IF(A61&amp;""="","",SUMIFS('القطع'!$F$6:$F$2005,'القطع'!$A$6:$A$2005,A61&amp;""))</f>
        <v/>
      </c>
      <c r="K61" s="15">
        <f>IF(A61&amp;""="","",IF(F61="ملغي",0,ROUND(MAX(0,N(G61)+J61-N(H61)),2)))</f>
        <v/>
      </c>
      <c r="L61" s="15">
        <f>IF(A61&amp;""="","",SUMIFS('الدفعات'!$C$6:$C$2005,'الدفعات'!$B$6:$B$2005,A61&amp;""))</f>
        <v/>
      </c>
      <c r="M61" s="15">
        <f>IF(A61&amp;""="","",ROUND(K61-L61,2))</f>
        <v/>
      </c>
      <c r="N61" s="6">
        <f>IF(A61&amp;""="","",IF(AND(F61="جاهزة",M61&gt;0),"جاهزة ولم تُسدَّد",IF(AND(F61="سُلّمت",M61&gt;0),"سُلّمت وعليها متبقي","")))</f>
        <v/>
      </c>
    </row>
    <row r="62">
      <c r="A62" s="5" t="n"/>
      <c r="B62" s="16" t="n"/>
      <c r="C62" s="5" t="n"/>
      <c r="D62" s="5" t="n"/>
      <c r="E62" s="5" t="n"/>
      <c r="F62" s="5" t="n"/>
      <c r="G62" s="17" t="n"/>
      <c r="H62" s="17" t="n"/>
      <c r="I62" s="6">
        <f>IF(A62&amp;""="","",IFERROR(INDEX('العملاء'!$B$6:$B$205,MATCH(C62&amp;"",'العملاء'!$A$6:$A$205,0))&amp;"","كود غير موجود"))</f>
        <v/>
      </c>
      <c r="J62" s="15">
        <f>IF(A62&amp;""="","",SUMIFS('القطع'!$F$6:$F$2005,'القطع'!$A$6:$A$2005,A62&amp;""))</f>
        <v/>
      </c>
      <c r="K62" s="15">
        <f>IF(A62&amp;""="","",IF(F62="ملغي",0,ROUND(MAX(0,N(G62)+J62-N(H62)),2)))</f>
        <v/>
      </c>
      <c r="L62" s="15">
        <f>IF(A62&amp;""="","",SUMIFS('الدفعات'!$C$6:$C$2005,'الدفعات'!$B$6:$B$2005,A62&amp;""))</f>
        <v/>
      </c>
      <c r="M62" s="15">
        <f>IF(A62&amp;""="","",ROUND(K62-L62,2))</f>
        <v/>
      </c>
      <c r="N62" s="6">
        <f>IF(A62&amp;""="","",IF(AND(F62="جاهزة",M62&gt;0),"جاهزة ولم تُسدَّد",IF(AND(F62="سُلّمت",M62&gt;0),"سُلّمت وعليها متبقي","")))</f>
        <v/>
      </c>
    </row>
    <row r="63">
      <c r="A63" s="5" t="n"/>
      <c r="B63" s="16" t="n"/>
      <c r="C63" s="5" t="n"/>
      <c r="D63" s="5" t="n"/>
      <c r="E63" s="5" t="n"/>
      <c r="F63" s="5" t="n"/>
      <c r="G63" s="17" t="n"/>
      <c r="H63" s="17" t="n"/>
      <c r="I63" s="6">
        <f>IF(A63&amp;""="","",IFERROR(INDEX('العملاء'!$B$6:$B$205,MATCH(C63&amp;"",'العملاء'!$A$6:$A$205,0))&amp;"","كود غير موجود"))</f>
        <v/>
      </c>
      <c r="J63" s="15">
        <f>IF(A63&amp;""="","",SUMIFS('القطع'!$F$6:$F$2005,'القطع'!$A$6:$A$2005,A63&amp;""))</f>
        <v/>
      </c>
      <c r="K63" s="15">
        <f>IF(A63&amp;""="","",IF(F63="ملغي",0,ROUND(MAX(0,N(G63)+J63-N(H63)),2)))</f>
        <v/>
      </c>
      <c r="L63" s="15">
        <f>IF(A63&amp;""="","",SUMIFS('الدفعات'!$C$6:$C$2005,'الدفعات'!$B$6:$B$2005,A63&amp;""))</f>
        <v/>
      </c>
      <c r="M63" s="15">
        <f>IF(A63&amp;""="","",ROUND(K63-L63,2))</f>
        <v/>
      </c>
      <c r="N63" s="6">
        <f>IF(A63&amp;""="","",IF(AND(F63="جاهزة",M63&gt;0),"جاهزة ولم تُسدَّد",IF(AND(F63="سُلّمت",M63&gt;0),"سُلّمت وعليها متبقي","")))</f>
        <v/>
      </c>
    </row>
    <row r="64">
      <c r="A64" s="5" t="n"/>
      <c r="B64" s="16" t="n"/>
      <c r="C64" s="5" t="n"/>
      <c r="D64" s="5" t="n"/>
      <c r="E64" s="5" t="n"/>
      <c r="F64" s="5" t="n"/>
      <c r="G64" s="17" t="n"/>
      <c r="H64" s="17" t="n"/>
      <c r="I64" s="6">
        <f>IF(A64&amp;""="","",IFERROR(INDEX('العملاء'!$B$6:$B$205,MATCH(C64&amp;"",'العملاء'!$A$6:$A$205,0))&amp;"","كود غير موجود"))</f>
        <v/>
      </c>
      <c r="J64" s="15">
        <f>IF(A64&amp;""="","",SUMIFS('القطع'!$F$6:$F$2005,'القطع'!$A$6:$A$2005,A64&amp;""))</f>
        <v/>
      </c>
      <c r="K64" s="15">
        <f>IF(A64&amp;""="","",IF(F64="ملغي",0,ROUND(MAX(0,N(G64)+J64-N(H64)),2)))</f>
        <v/>
      </c>
      <c r="L64" s="15">
        <f>IF(A64&amp;""="","",SUMIFS('الدفعات'!$C$6:$C$2005,'الدفعات'!$B$6:$B$2005,A64&amp;""))</f>
        <v/>
      </c>
      <c r="M64" s="15">
        <f>IF(A64&amp;""="","",ROUND(K64-L64,2))</f>
        <v/>
      </c>
      <c r="N64" s="6">
        <f>IF(A64&amp;""="","",IF(AND(F64="جاهزة",M64&gt;0),"جاهزة ولم تُسدَّد",IF(AND(F64="سُلّمت",M64&gt;0),"سُلّمت وعليها متبقي","")))</f>
        <v/>
      </c>
    </row>
    <row r="65">
      <c r="A65" s="5" t="n"/>
      <c r="B65" s="16" t="n"/>
      <c r="C65" s="5" t="n"/>
      <c r="D65" s="5" t="n"/>
      <c r="E65" s="5" t="n"/>
      <c r="F65" s="5" t="n"/>
      <c r="G65" s="17" t="n"/>
      <c r="H65" s="17" t="n"/>
      <c r="I65" s="6">
        <f>IF(A65&amp;""="","",IFERROR(INDEX('العملاء'!$B$6:$B$205,MATCH(C65&amp;"",'العملاء'!$A$6:$A$205,0))&amp;"","كود غير موجود"))</f>
        <v/>
      </c>
      <c r="J65" s="15">
        <f>IF(A65&amp;""="","",SUMIFS('القطع'!$F$6:$F$2005,'القطع'!$A$6:$A$2005,A65&amp;""))</f>
        <v/>
      </c>
      <c r="K65" s="15">
        <f>IF(A65&amp;""="","",IF(F65="ملغي",0,ROUND(MAX(0,N(G65)+J65-N(H65)),2)))</f>
        <v/>
      </c>
      <c r="L65" s="15">
        <f>IF(A65&amp;""="","",SUMIFS('الدفعات'!$C$6:$C$2005,'الدفعات'!$B$6:$B$2005,A65&amp;""))</f>
        <v/>
      </c>
      <c r="M65" s="15">
        <f>IF(A65&amp;""="","",ROUND(K65-L65,2))</f>
        <v/>
      </c>
      <c r="N65" s="6">
        <f>IF(A65&amp;""="","",IF(AND(F65="جاهزة",M65&gt;0),"جاهزة ولم تُسدَّد",IF(AND(F65="سُلّمت",M65&gt;0),"سُلّمت وعليها متبقي","")))</f>
        <v/>
      </c>
    </row>
    <row r="66">
      <c r="A66" s="5" t="n"/>
      <c r="B66" s="16" t="n"/>
      <c r="C66" s="5" t="n"/>
      <c r="D66" s="5" t="n"/>
      <c r="E66" s="5" t="n"/>
      <c r="F66" s="5" t="n"/>
      <c r="G66" s="17" t="n"/>
      <c r="H66" s="17" t="n"/>
      <c r="I66" s="6">
        <f>IF(A66&amp;""="","",IFERROR(INDEX('العملاء'!$B$6:$B$205,MATCH(C66&amp;"",'العملاء'!$A$6:$A$205,0))&amp;"","كود غير موجود"))</f>
        <v/>
      </c>
      <c r="J66" s="15">
        <f>IF(A66&amp;""="","",SUMIFS('القطع'!$F$6:$F$2005,'القطع'!$A$6:$A$2005,A66&amp;""))</f>
        <v/>
      </c>
      <c r="K66" s="15">
        <f>IF(A66&amp;""="","",IF(F66="ملغي",0,ROUND(MAX(0,N(G66)+J66-N(H66)),2)))</f>
        <v/>
      </c>
      <c r="L66" s="15">
        <f>IF(A66&amp;""="","",SUMIFS('الدفعات'!$C$6:$C$2005,'الدفعات'!$B$6:$B$2005,A66&amp;""))</f>
        <v/>
      </c>
      <c r="M66" s="15">
        <f>IF(A66&amp;""="","",ROUND(K66-L66,2))</f>
        <v/>
      </c>
      <c r="N66" s="6">
        <f>IF(A66&amp;""="","",IF(AND(F66="جاهزة",M66&gt;0),"جاهزة ولم تُسدَّد",IF(AND(F66="سُلّمت",M66&gt;0),"سُلّمت وعليها متبقي","")))</f>
        <v/>
      </c>
    </row>
    <row r="67">
      <c r="A67" s="5" t="n"/>
      <c r="B67" s="16" t="n"/>
      <c r="C67" s="5" t="n"/>
      <c r="D67" s="5" t="n"/>
      <c r="E67" s="5" t="n"/>
      <c r="F67" s="5" t="n"/>
      <c r="G67" s="17" t="n"/>
      <c r="H67" s="17" t="n"/>
      <c r="I67" s="6">
        <f>IF(A67&amp;""="","",IFERROR(INDEX('العملاء'!$B$6:$B$205,MATCH(C67&amp;"",'العملاء'!$A$6:$A$205,0))&amp;"","كود غير موجود"))</f>
        <v/>
      </c>
      <c r="J67" s="15">
        <f>IF(A67&amp;""="","",SUMIFS('القطع'!$F$6:$F$2005,'القطع'!$A$6:$A$2005,A67&amp;""))</f>
        <v/>
      </c>
      <c r="K67" s="15">
        <f>IF(A67&amp;""="","",IF(F67="ملغي",0,ROUND(MAX(0,N(G67)+J67-N(H67)),2)))</f>
        <v/>
      </c>
      <c r="L67" s="15">
        <f>IF(A67&amp;""="","",SUMIFS('الدفعات'!$C$6:$C$2005,'الدفعات'!$B$6:$B$2005,A67&amp;""))</f>
        <v/>
      </c>
      <c r="M67" s="15">
        <f>IF(A67&amp;""="","",ROUND(K67-L67,2))</f>
        <v/>
      </c>
      <c r="N67" s="6">
        <f>IF(A67&amp;""="","",IF(AND(F67="جاهزة",M67&gt;0),"جاهزة ولم تُسدَّد",IF(AND(F67="سُلّمت",M67&gt;0),"سُلّمت وعليها متبقي","")))</f>
        <v/>
      </c>
    </row>
    <row r="68">
      <c r="A68" s="5" t="n"/>
      <c r="B68" s="16" t="n"/>
      <c r="C68" s="5" t="n"/>
      <c r="D68" s="5" t="n"/>
      <c r="E68" s="5" t="n"/>
      <c r="F68" s="5" t="n"/>
      <c r="G68" s="17" t="n"/>
      <c r="H68" s="17" t="n"/>
      <c r="I68" s="6">
        <f>IF(A68&amp;""="","",IFERROR(INDEX('العملاء'!$B$6:$B$205,MATCH(C68&amp;"",'العملاء'!$A$6:$A$205,0))&amp;"","كود غير موجود"))</f>
        <v/>
      </c>
      <c r="J68" s="15">
        <f>IF(A68&amp;""="","",SUMIFS('القطع'!$F$6:$F$2005,'القطع'!$A$6:$A$2005,A68&amp;""))</f>
        <v/>
      </c>
      <c r="K68" s="15">
        <f>IF(A68&amp;""="","",IF(F68="ملغي",0,ROUND(MAX(0,N(G68)+J68-N(H68)),2)))</f>
        <v/>
      </c>
      <c r="L68" s="15">
        <f>IF(A68&amp;""="","",SUMIFS('الدفعات'!$C$6:$C$2005,'الدفعات'!$B$6:$B$2005,A68&amp;""))</f>
        <v/>
      </c>
      <c r="M68" s="15">
        <f>IF(A68&amp;""="","",ROUND(K68-L68,2))</f>
        <v/>
      </c>
      <c r="N68" s="6">
        <f>IF(A68&amp;""="","",IF(AND(F68="جاهزة",M68&gt;0),"جاهزة ولم تُسدَّد",IF(AND(F68="سُلّمت",M68&gt;0),"سُلّمت وعليها متبقي","")))</f>
        <v/>
      </c>
    </row>
    <row r="69">
      <c r="A69" s="5" t="n"/>
      <c r="B69" s="16" t="n"/>
      <c r="C69" s="5" t="n"/>
      <c r="D69" s="5" t="n"/>
      <c r="E69" s="5" t="n"/>
      <c r="F69" s="5" t="n"/>
      <c r="G69" s="17" t="n"/>
      <c r="H69" s="17" t="n"/>
      <c r="I69" s="6">
        <f>IF(A69&amp;""="","",IFERROR(INDEX('العملاء'!$B$6:$B$205,MATCH(C69&amp;"",'العملاء'!$A$6:$A$205,0))&amp;"","كود غير موجود"))</f>
        <v/>
      </c>
      <c r="J69" s="15">
        <f>IF(A69&amp;""="","",SUMIFS('القطع'!$F$6:$F$2005,'القطع'!$A$6:$A$2005,A69&amp;""))</f>
        <v/>
      </c>
      <c r="K69" s="15">
        <f>IF(A69&amp;""="","",IF(F69="ملغي",0,ROUND(MAX(0,N(G69)+J69-N(H69)),2)))</f>
        <v/>
      </c>
      <c r="L69" s="15">
        <f>IF(A69&amp;""="","",SUMIFS('الدفعات'!$C$6:$C$2005,'الدفعات'!$B$6:$B$2005,A69&amp;""))</f>
        <v/>
      </c>
      <c r="M69" s="15">
        <f>IF(A69&amp;""="","",ROUND(K69-L69,2))</f>
        <v/>
      </c>
      <c r="N69" s="6">
        <f>IF(A69&amp;""="","",IF(AND(F69="جاهزة",M69&gt;0),"جاهزة ولم تُسدَّد",IF(AND(F69="سُلّمت",M69&gt;0),"سُلّمت وعليها متبقي","")))</f>
        <v/>
      </c>
    </row>
    <row r="70">
      <c r="A70" s="5" t="n"/>
      <c r="B70" s="16" t="n"/>
      <c r="C70" s="5" t="n"/>
      <c r="D70" s="5" t="n"/>
      <c r="E70" s="5" t="n"/>
      <c r="F70" s="5" t="n"/>
      <c r="G70" s="17" t="n"/>
      <c r="H70" s="17" t="n"/>
      <c r="I70" s="6">
        <f>IF(A70&amp;""="","",IFERROR(INDEX('العملاء'!$B$6:$B$205,MATCH(C70&amp;"",'العملاء'!$A$6:$A$205,0))&amp;"","كود غير موجود"))</f>
        <v/>
      </c>
      <c r="J70" s="15">
        <f>IF(A70&amp;""="","",SUMIFS('القطع'!$F$6:$F$2005,'القطع'!$A$6:$A$2005,A70&amp;""))</f>
        <v/>
      </c>
      <c r="K70" s="15">
        <f>IF(A70&amp;""="","",IF(F70="ملغي",0,ROUND(MAX(0,N(G70)+J70-N(H70)),2)))</f>
        <v/>
      </c>
      <c r="L70" s="15">
        <f>IF(A70&amp;""="","",SUMIFS('الدفعات'!$C$6:$C$2005,'الدفعات'!$B$6:$B$2005,A70&amp;""))</f>
        <v/>
      </c>
      <c r="M70" s="15">
        <f>IF(A70&amp;""="","",ROUND(K70-L70,2))</f>
        <v/>
      </c>
      <c r="N70" s="6">
        <f>IF(A70&amp;""="","",IF(AND(F70="جاهزة",M70&gt;0),"جاهزة ولم تُسدَّد",IF(AND(F70="سُلّمت",M70&gt;0),"سُلّمت وعليها متبقي","")))</f>
        <v/>
      </c>
    </row>
    <row r="71">
      <c r="A71" s="5" t="n"/>
      <c r="B71" s="16" t="n"/>
      <c r="C71" s="5" t="n"/>
      <c r="D71" s="5" t="n"/>
      <c r="E71" s="5" t="n"/>
      <c r="F71" s="5" t="n"/>
      <c r="G71" s="17" t="n"/>
      <c r="H71" s="17" t="n"/>
      <c r="I71" s="6">
        <f>IF(A71&amp;""="","",IFERROR(INDEX('العملاء'!$B$6:$B$205,MATCH(C71&amp;"",'العملاء'!$A$6:$A$205,0))&amp;"","كود غير موجود"))</f>
        <v/>
      </c>
      <c r="J71" s="15">
        <f>IF(A71&amp;""="","",SUMIFS('القطع'!$F$6:$F$2005,'القطع'!$A$6:$A$2005,A71&amp;""))</f>
        <v/>
      </c>
      <c r="K71" s="15">
        <f>IF(A71&amp;""="","",IF(F71="ملغي",0,ROUND(MAX(0,N(G71)+J71-N(H71)),2)))</f>
        <v/>
      </c>
      <c r="L71" s="15">
        <f>IF(A71&amp;""="","",SUMIFS('الدفعات'!$C$6:$C$2005,'الدفعات'!$B$6:$B$2005,A71&amp;""))</f>
        <v/>
      </c>
      <c r="M71" s="15">
        <f>IF(A71&amp;""="","",ROUND(K71-L71,2))</f>
        <v/>
      </c>
      <c r="N71" s="6">
        <f>IF(A71&amp;""="","",IF(AND(F71="جاهزة",M71&gt;0),"جاهزة ولم تُسدَّد",IF(AND(F71="سُلّمت",M71&gt;0),"سُلّمت وعليها متبقي","")))</f>
        <v/>
      </c>
    </row>
    <row r="72">
      <c r="A72" s="5" t="n"/>
      <c r="B72" s="16" t="n"/>
      <c r="C72" s="5" t="n"/>
      <c r="D72" s="5" t="n"/>
      <c r="E72" s="5" t="n"/>
      <c r="F72" s="5" t="n"/>
      <c r="G72" s="17" t="n"/>
      <c r="H72" s="17" t="n"/>
      <c r="I72" s="6">
        <f>IF(A72&amp;""="","",IFERROR(INDEX('العملاء'!$B$6:$B$205,MATCH(C72&amp;"",'العملاء'!$A$6:$A$205,0))&amp;"","كود غير موجود"))</f>
        <v/>
      </c>
      <c r="J72" s="15">
        <f>IF(A72&amp;""="","",SUMIFS('القطع'!$F$6:$F$2005,'القطع'!$A$6:$A$2005,A72&amp;""))</f>
        <v/>
      </c>
      <c r="K72" s="15">
        <f>IF(A72&amp;""="","",IF(F72="ملغي",0,ROUND(MAX(0,N(G72)+J72-N(H72)),2)))</f>
        <v/>
      </c>
      <c r="L72" s="15">
        <f>IF(A72&amp;""="","",SUMIFS('الدفعات'!$C$6:$C$2005,'الدفعات'!$B$6:$B$2005,A72&amp;""))</f>
        <v/>
      </c>
      <c r="M72" s="15">
        <f>IF(A72&amp;""="","",ROUND(K72-L72,2))</f>
        <v/>
      </c>
      <c r="N72" s="6">
        <f>IF(A72&amp;""="","",IF(AND(F72="جاهزة",M72&gt;0),"جاهزة ولم تُسدَّد",IF(AND(F72="سُلّمت",M72&gt;0),"سُلّمت وعليها متبقي","")))</f>
        <v/>
      </c>
    </row>
    <row r="73">
      <c r="A73" s="5" t="n"/>
      <c r="B73" s="16" t="n"/>
      <c r="C73" s="5" t="n"/>
      <c r="D73" s="5" t="n"/>
      <c r="E73" s="5" t="n"/>
      <c r="F73" s="5" t="n"/>
      <c r="G73" s="17" t="n"/>
      <c r="H73" s="17" t="n"/>
      <c r="I73" s="6">
        <f>IF(A73&amp;""="","",IFERROR(INDEX('العملاء'!$B$6:$B$205,MATCH(C73&amp;"",'العملاء'!$A$6:$A$205,0))&amp;"","كود غير موجود"))</f>
        <v/>
      </c>
      <c r="J73" s="15">
        <f>IF(A73&amp;""="","",SUMIFS('القطع'!$F$6:$F$2005,'القطع'!$A$6:$A$2005,A73&amp;""))</f>
        <v/>
      </c>
      <c r="K73" s="15">
        <f>IF(A73&amp;""="","",IF(F73="ملغي",0,ROUND(MAX(0,N(G73)+J73-N(H73)),2)))</f>
        <v/>
      </c>
      <c r="L73" s="15">
        <f>IF(A73&amp;""="","",SUMIFS('الدفعات'!$C$6:$C$2005,'الدفعات'!$B$6:$B$2005,A73&amp;""))</f>
        <v/>
      </c>
      <c r="M73" s="15">
        <f>IF(A73&amp;""="","",ROUND(K73-L73,2))</f>
        <v/>
      </c>
      <c r="N73" s="6">
        <f>IF(A73&amp;""="","",IF(AND(F73="جاهزة",M73&gt;0),"جاهزة ولم تُسدَّد",IF(AND(F73="سُلّمت",M73&gt;0),"سُلّمت وعليها متبقي","")))</f>
        <v/>
      </c>
    </row>
    <row r="74">
      <c r="A74" s="5" t="n"/>
      <c r="B74" s="16" t="n"/>
      <c r="C74" s="5" t="n"/>
      <c r="D74" s="5" t="n"/>
      <c r="E74" s="5" t="n"/>
      <c r="F74" s="5" t="n"/>
      <c r="G74" s="17" t="n"/>
      <c r="H74" s="17" t="n"/>
      <c r="I74" s="6">
        <f>IF(A74&amp;""="","",IFERROR(INDEX('العملاء'!$B$6:$B$205,MATCH(C74&amp;"",'العملاء'!$A$6:$A$205,0))&amp;"","كود غير موجود"))</f>
        <v/>
      </c>
      <c r="J74" s="15">
        <f>IF(A74&amp;""="","",SUMIFS('القطع'!$F$6:$F$2005,'القطع'!$A$6:$A$2005,A74&amp;""))</f>
        <v/>
      </c>
      <c r="K74" s="15">
        <f>IF(A74&amp;""="","",IF(F74="ملغي",0,ROUND(MAX(0,N(G74)+J74-N(H74)),2)))</f>
        <v/>
      </c>
      <c r="L74" s="15">
        <f>IF(A74&amp;""="","",SUMIFS('الدفعات'!$C$6:$C$2005,'الدفعات'!$B$6:$B$2005,A74&amp;""))</f>
        <v/>
      </c>
      <c r="M74" s="15">
        <f>IF(A74&amp;""="","",ROUND(K74-L74,2))</f>
        <v/>
      </c>
      <c r="N74" s="6">
        <f>IF(A74&amp;""="","",IF(AND(F74="جاهزة",M74&gt;0),"جاهزة ولم تُسدَّد",IF(AND(F74="سُلّمت",M74&gt;0),"سُلّمت وعليها متبقي","")))</f>
        <v/>
      </c>
    </row>
    <row r="75">
      <c r="A75" s="5" t="n"/>
      <c r="B75" s="16" t="n"/>
      <c r="C75" s="5" t="n"/>
      <c r="D75" s="5" t="n"/>
      <c r="E75" s="5" t="n"/>
      <c r="F75" s="5" t="n"/>
      <c r="G75" s="17" t="n"/>
      <c r="H75" s="17" t="n"/>
      <c r="I75" s="6">
        <f>IF(A75&amp;""="","",IFERROR(INDEX('العملاء'!$B$6:$B$205,MATCH(C75&amp;"",'العملاء'!$A$6:$A$205,0))&amp;"","كود غير موجود"))</f>
        <v/>
      </c>
      <c r="J75" s="15">
        <f>IF(A75&amp;""="","",SUMIFS('القطع'!$F$6:$F$2005,'القطع'!$A$6:$A$2005,A75&amp;""))</f>
        <v/>
      </c>
      <c r="K75" s="15">
        <f>IF(A75&amp;""="","",IF(F75="ملغي",0,ROUND(MAX(0,N(G75)+J75-N(H75)),2)))</f>
        <v/>
      </c>
      <c r="L75" s="15">
        <f>IF(A75&amp;""="","",SUMIFS('الدفعات'!$C$6:$C$2005,'الدفعات'!$B$6:$B$2005,A75&amp;""))</f>
        <v/>
      </c>
      <c r="M75" s="15">
        <f>IF(A75&amp;""="","",ROUND(K75-L75,2))</f>
        <v/>
      </c>
      <c r="N75" s="6">
        <f>IF(A75&amp;""="","",IF(AND(F75="جاهزة",M75&gt;0),"جاهزة ولم تُسدَّد",IF(AND(F75="سُلّمت",M75&gt;0),"سُلّمت وعليها متبقي","")))</f>
        <v/>
      </c>
    </row>
    <row r="76">
      <c r="A76" s="5" t="n"/>
      <c r="B76" s="16" t="n"/>
      <c r="C76" s="5" t="n"/>
      <c r="D76" s="5" t="n"/>
      <c r="E76" s="5" t="n"/>
      <c r="F76" s="5" t="n"/>
      <c r="G76" s="17" t="n"/>
      <c r="H76" s="17" t="n"/>
      <c r="I76" s="6">
        <f>IF(A76&amp;""="","",IFERROR(INDEX('العملاء'!$B$6:$B$205,MATCH(C76&amp;"",'العملاء'!$A$6:$A$205,0))&amp;"","كود غير موجود"))</f>
        <v/>
      </c>
      <c r="J76" s="15">
        <f>IF(A76&amp;""="","",SUMIFS('القطع'!$F$6:$F$2005,'القطع'!$A$6:$A$2005,A76&amp;""))</f>
        <v/>
      </c>
      <c r="K76" s="15">
        <f>IF(A76&amp;""="","",IF(F76="ملغي",0,ROUND(MAX(0,N(G76)+J76-N(H76)),2)))</f>
        <v/>
      </c>
      <c r="L76" s="15">
        <f>IF(A76&amp;""="","",SUMIFS('الدفعات'!$C$6:$C$2005,'الدفعات'!$B$6:$B$2005,A76&amp;""))</f>
        <v/>
      </c>
      <c r="M76" s="15">
        <f>IF(A76&amp;""="","",ROUND(K76-L76,2))</f>
        <v/>
      </c>
      <c r="N76" s="6">
        <f>IF(A76&amp;""="","",IF(AND(F76="جاهزة",M76&gt;0),"جاهزة ولم تُسدَّد",IF(AND(F76="سُلّمت",M76&gt;0),"سُلّمت وعليها متبقي","")))</f>
        <v/>
      </c>
    </row>
    <row r="77">
      <c r="A77" s="5" t="n"/>
      <c r="B77" s="16" t="n"/>
      <c r="C77" s="5" t="n"/>
      <c r="D77" s="5" t="n"/>
      <c r="E77" s="5" t="n"/>
      <c r="F77" s="5" t="n"/>
      <c r="G77" s="17" t="n"/>
      <c r="H77" s="17" t="n"/>
      <c r="I77" s="6">
        <f>IF(A77&amp;""="","",IFERROR(INDEX('العملاء'!$B$6:$B$205,MATCH(C77&amp;"",'العملاء'!$A$6:$A$205,0))&amp;"","كود غير موجود"))</f>
        <v/>
      </c>
      <c r="J77" s="15">
        <f>IF(A77&amp;""="","",SUMIFS('القطع'!$F$6:$F$2005,'القطع'!$A$6:$A$2005,A77&amp;""))</f>
        <v/>
      </c>
      <c r="K77" s="15">
        <f>IF(A77&amp;""="","",IF(F77="ملغي",0,ROUND(MAX(0,N(G77)+J77-N(H77)),2)))</f>
        <v/>
      </c>
      <c r="L77" s="15">
        <f>IF(A77&amp;""="","",SUMIFS('الدفعات'!$C$6:$C$2005,'الدفعات'!$B$6:$B$2005,A77&amp;""))</f>
        <v/>
      </c>
      <c r="M77" s="15">
        <f>IF(A77&amp;""="","",ROUND(K77-L77,2))</f>
        <v/>
      </c>
      <c r="N77" s="6">
        <f>IF(A77&amp;""="","",IF(AND(F77="جاهزة",M77&gt;0),"جاهزة ولم تُسدَّد",IF(AND(F77="سُلّمت",M77&gt;0),"سُلّمت وعليها متبقي","")))</f>
        <v/>
      </c>
    </row>
    <row r="78">
      <c r="A78" s="5" t="n"/>
      <c r="B78" s="16" t="n"/>
      <c r="C78" s="5" t="n"/>
      <c r="D78" s="5" t="n"/>
      <c r="E78" s="5" t="n"/>
      <c r="F78" s="5" t="n"/>
      <c r="G78" s="17" t="n"/>
      <c r="H78" s="17" t="n"/>
      <c r="I78" s="6">
        <f>IF(A78&amp;""="","",IFERROR(INDEX('العملاء'!$B$6:$B$205,MATCH(C78&amp;"",'العملاء'!$A$6:$A$205,0))&amp;"","كود غير موجود"))</f>
        <v/>
      </c>
      <c r="J78" s="15">
        <f>IF(A78&amp;""="","",SUMIFS('القطع'!$F$6:$F$2005,'القطع'!$A$6:$A$2005,A78&amp;""))</f>
        <v/>
      </c>
      <c r="K78" s="15">
        <f>IF(A78&amp;""="","",IF(F78="ملغي",0,ROUND(MAX(0,N(G78)+J78-N(H78)),2)))</f>
        <v/>
      </c>
      <c r="L78" s="15">
        <f>IF(A78&amp;""="","",SUMIFS('الدفعات'!$C$6:$C$2005,'الدفعات'!$B$6:$B$2005,A78&amp;""))</f>
        <v/>
      </c>
      <c r="M78" s="15">
        <f>IF(A78&amp;""="","",ROUND(K78-L78,2))</f>
        <v/>
      </c>
      <c r="N78" s="6">
        <f>IF(A78&amp;""="","",IF(AND(F78="جاهزة",M78&gt;0),"جاهزة ولم تُسدَّد",IF(AND(F78="سُلّمت",M78&gt;0),"سُلّمت وعليها متبقي","")))</f>
        <v/>
      </c>
    </row>
    <row r="79">
      <c r="A79" s="5" t="n"/>
      <c r="B79" s="16" t="n"/>
      <c r="C79" s="5" t="n"/>
      <c r="D79" s="5" t="n"/>
      <c r="E79" s="5" t="n"/>
      <c r="F79" s="5" t="n"/>
      <c r="G79" s="17" t="n"/>
      <c r="H79" s="17" t="n"/>
      <c r="I79" s="6">
        <f>IF(A79&amp;""="","",IFERROR(INDEX('العملاء'!$B$6:$B$205,MATCH(C79&amp;"",'العملاء'!$A$6:$A$205,0))&amp;"","كود غير موجود"))</f>
        <v/>
      </c>
      <c r="J79" s="15">
        <f>IF(A79&amp;""="","",SUMIFS('القطع'!$F$6:$F$2005,'القطع'!$A$6:$A$2005,A79&amp;""))</f>
        <v/>
      </c>
      <c r="K79" s="15">
        <f>IF(A79&amp;""="","",IF(F79="ملغي",0,ROUND(MAX(0,N(G79)+J79-N(H79)),2)))</f>
        <v/>
      </c>
      <c r="L79" s="15">
        <f>IF(A79&amp;""="","",SUMIFS('الدفعات'!$C$6:$C$2005,'الدفعات'!$B$6:$B$2005,A79&amp;""))</f>
        <v/>
      </c>
      <c r="M79" s="15">
        <f>IF(A79&amp;""="","",ROUND(K79-L79,2))</f>
        <v/>
      </c>
      <c r="N79" s="6">
        <f>IF(A79&amp;""="","",IF(AND(F79="جاهزة",M79&gt;0),"جاهزة ولم تُسدَّد",IF(AND(F79="سُلّمت",M79&gt;0),"سُلّمت وعليها متبقي","")))</f>
        <v/>
      </c>
    </row>
    <row r="80">
      <c r="A80" s="5" t="n"/>
      <c r="B80" s="16" t="n"/>
      <c r="C80" s="5" t="n"/>
      <c r="D80" s="5" t="n"/>
      <c r="E80" s="5" t="n"/>
      <c r="F80" s="5" t="n"/>
      <c r="G80" s="17" t="n"/>
      <c r="H80" s="17" t="n"/>
      <c r="I80" s="6">
        <f>IF(A80&amp;""="","",IFERROR(INDEX('العملاء'!$B$6:$B$205,MATCH(C80&amp;"",'العملاء'!$A$6:$A$205,0))&amp;"","كود غير موجود"))</f>
        <v/>
      </c>
      <c r="J80" s="15">
        <f>IF(A80&amp;""="","",SUMIFS('القطع'!$F$6:$F$2005,'القطع'!$A$6:$A$2005,A80&amp;""))</f>
        <v/>
      </c>
      <c r="K80" s="15">
        <f>IF(A80&amp;""="","",IF(F80="ملغي",0,ROUND(MAX(0,N(G80)+J80-N(H80)),2)))</f>
        <v/>
      </c>
      <c r="L80" s="15">
        <f>IF(A80&amp;""="","",SUMIFS('الدفعات'!$C$6:$C$2005,'الدفعات'!$B$6:$B$2005,A80&amp;""))</f>
        <v/>
      </c>
      <c r="M80" s="15">
        <f>IF(A80&amp;""="","",ROUND(K80-L80,2))</f>
        <v/>
      </c>
      <c r="N80" s="6">
        <f>IF(A80&amp;""="","",IF(AND(F80="جاهزة",M80&gt;0),"جاهزة ولم تُسدَّد",IF(AND(F80="سُلّمت",M80&gt;0),"سُلّمت وعليها متبقي","")))</f>
        <v/>
      </c>
    </row>
    <row r="81">
      <c r="A81" s="5" t="n"/>
      <c r="B81" s="16" t="n"/>
      <c r="C81" s="5" t="n"/>
      <c r="D81" s="5" t="n"/>
      <c r="E81" s="5" t="n"/>
      <c r="F81" s="5" t="n"/>
      <c r="G81" s="17" t="n"/>
      <c r="H81" s="17" t="n"/>
      <c r="I81" s="6">
        <f>IF(A81&amp;""="","",IFERROR(INDEX('العملاء'!$B$6:$B$205,MATCH(C81&amp;"",'العملاء'!$A$6:$A$205,0))&amp;"","كود غير موجود"))</f>
        <v/>
      </c>
      <c r="J81" s="15">
        <f>IF(A81&amp;""="","",SUMIFS('القطع'!$F$6:$F$2005,'القطع'!$A$6:$A$2005,A81&amp;""))</f>
        <v/>
      </c>
      <c r="K81" s="15">
        <f>IF(A81&amp;""="","",IF(F81="ملغي",0,ROUND(MAX(0,N(G81)+J81-N(H81)),2)))</f>
        <v/>
      </c>
      <c r="L81" s="15">
        <f>IF(A81&amp;""="","",SUMIFS('الدفعات'!$C$6:$C$2005,'الدفعات'!$B$6:$B$2005,A81&amp;""))</f>
        <v/>
      </c>
      <c r="M81" s="15">
        <f>IF(A81&amp;""="","",ROUND(K81-L81,2))</f>
        <v/>
      </c>
      <c r="N81" s="6">
        <f>IF(A81&amp;""="","",IF(AND(F81="جاهزة",M81&gt;0),"جاهزة ولم تُسدَّد",IF(AND(F81="سُلّمت",M81&gt;0),"سُلّمت وعليها متبقي","")))</f>
        <v/>
      </c>
    </row>
    <row r="82">
      <c r="A82" s="5" t="n"/>
      <c r="B82" s="16" t="n"/>
      <c r="C82" s="5" t="n"/>
      <c r="D82" s="5" t="n"/>
      <c r="E82" s="5" t="n"/>
      <c r="F82" s="5" t="n"/>
      <c r="G82" s="17" t="n"/>
      <c r="H82" s="17" t="n"/>
      <c r="I82" s="6">
        <f>IF(A82&amp;""="","",IFERROR(INDEX('العملاء'!$B$6:$B$205,MATCH(C82&amp;"",'العملاء'!$A$6:$A$205,0))&amp;"","كود غير موجود"))</f>
        <v/>
      </c>
      <c r="J82" s="15">
        <f>IF(A82&amp;""="","",SUMIFS('القطع'!$F$6:$F$2005,'القطع'!$A$6:$A$2005,A82&amp;""))</f>
        <v/>
      </c>
      <c r="K82" s="15">
        <f>IF(A82&amp;""="","",IF(F82="ملغي",0,ROUND(MAX(0,N(G82)+J82-N(H82)),2)))</f>
        <v/>
      </c>
      <c r="L82" s="15">
        <f>IF(A82&amp;""="","",SUMIFS('الدفعات'!$C$6:$C$2005,'الدفعات'!$B$6:$B$2005,A82&amp;""))</f>
        <v/>
      </c>
      <c r="M82" s="15">
        <f>IF(A82&amp;""="","",ROUND(K82-L82,2))</f>
        <v/>
      </c>
      <c r="N82" s="6">
        <f>IF(A82&amp;""="","",IF(AND(F82="جاهزة",M82&gt;0),"جاهزة ولم تُسدَّد",IF(AND(F82="سُلّمت",M82&gt;0),"سُلّمت وعليها متبقي","")))</f>
        <v/>
      </c>
    </row>
    <row r="83">
      <c r="A83" s="5" t="n"/>
      <c r="B83" s="16" t="n"/>
      <c r="C83" s="5" t="n"/>
      <c r="D83" s="5" t="n"/>
      <c r="E83" s="5" t="n"/>
      <c r="F83" s="5" t="n"/>
      <c r="G83" s="17" t="n"/>
      <c r="H83" s="17" t="n"/>
      <c r="I83" s="6">
        <f>IF(A83&amp;""="","",IFERROR(INDEX('العملاء'!$B$6:$B$205,MATCH(C83&amp;"",'العملاء'!$A$6:$A$205,0))&amp;"","كود غير موجود"))</f>
        <v/>
      </c>
      <c r="J83" s="15">
        <f>IF(A83&amp;""="","",SUMIFS('القطع'!$F$6:$F$2005,'القطع'!$A$6:$A$2005,A83&amp;""))</f>
        <v/>
      </c>
      <c r="K83" s="15">
        <f>IF(A83&amp;""="","",IF(F83="ملغي",0,ROUND(MAX(0,N(G83)+J83-N(H83)),2)))</f>
        <v/>
      </c>
      <c r="L83" s="15">
        <f>IF(A83&amp;""="","",SUMIFS('الدفعات'!$C$6:$C$2005,'الدفعات'!$B$6:$B$2005,A83&amp;""))</f>
        <v/>
      </c>
      <c r="M83" s="15">
        <f>IF(A83&amp;""="","",ROUND(K83-L83,2))</f>
        <v/>
      </c>
      <c r="N83" s="6">
        <f>IF(A83&amp;""="","",IF(AND(F83="جاهزة",M83&gt;0),"جاهزة ولم تُسدَّد",IF(AND(F83="سُلّمت",M83&gt;0),"سُلّمت وعليها متبقي","")))</f>
        <v/>
      </c>
    </row>
    <row r="84">
      <c r="A84" s="5" t="n"/>
      <c r="B84" s="16" t="n"/>
      <c r="C84" s="5" t="n"/>
      <c r="D84" s="5" t="n"/>
      <c r="E84" s="5" t="n"/>
      <c r="F84" s="5" t="n"/>
      <c r="G84" s="17" t="n"/>
      <c r="H84" s="17" t="n"/>
      <c r="I84" s="6">
        <f>IF(A84&amp;""="","",IFERROR(INDEX('العملاء'!$B$6:$B$205,MATCH(C84&amp;"",'العملاء'!$A$6:$A$205,0))&amp;"","كود غير موجود"))</f>
        <v/>
      </c>
      <c r="J84" s="15">
        <f>IF(A84&amp;""="","",SUMIFS('القطع'!$F$6:$F$2005,'القطع'!$A$6:$A$2005,A84&amp;""))</f>
        <v/>
      </c>
      <c r="K84" s="15">
        <f>IF(A84&amp;""="","",IF(F84="ملغي",0,ROUND(MAX(0,N(G84)+J84-N(H84)),2)))</f>
        <v/>
      </c>
      <c r="L84" s="15">
        <f>IF(A84&amp;""="","",SUMIFS('الدفعات'!$C$6:$C$2005,'الدفعات'!$B$6:$B$2005,A84&amp;""))</f>
        <v/>
      </c>
      <c r="M84" s="15">
        <f>IF(A84&amp;""="","",ROUND(K84-L84,2))</f>
        <v/>
      </c>
      <c r="N84" s="6">
        <f>IF(A84&amp;""="","",IF(AND(F84="جاهزة",M84&gt;0),"جاهزة ولم تُسدَّد",IF(AND(F84="سُلّمت",M84&gt;0),"سُلّمت وعليها متبقي","")))</f>
        <v/>
      </c>
    </row>
    <row r="85">
      <c r="A85" s="5" t="n"/>
      <c r="B85" s="16" t="n"/>
      <c r="C85" s="5" t="n"/>
      <c r="D85" s="5" t="n"/>
      <c r="E85" s="5" t="n"/>
      <c r="F85" s="5" t="n"/>
      <c r="G85" s="17" t="n"/>
      <c r="H85" s="17" t="n"/>
      <c r="I85" s="6">
        <f>IF(A85&amp;""="","",IFERROR(INDEX('العملاء'!$B$6:$B$205,MATCH(C85&amp;"",'العملاء'!$A$6:$A$205,0))&amp;"","كود غير موجود"))</f>
        <v/>
      </c>
      <c r="J85" s="15">
        <f>IF(A85&amp;""="","",SUMIFS('القطع'!$F$6:$F$2005,'القطع'!$A$6:$A$2005,A85&amp;""))</f>
        <v/>
      </c>
      <c r="K85" s="15">
        <f>IF(A85&amp;""="","",IF(F85="ملغي",0,ROUND(MAX(0,N(G85)+J85-N(H85)),2)))</f>
        <v/>
      </c>
      <c r="L85" s="15">
        <f>IF(A85&amp;""="","",SUMIFS('الدفعات'!$C$6:$C$2005,'الدفعات'!$B$6:$B$2005,A85&amp;""))</f>
        <v/>
      </c>
      <c r="M85" s="15">
        <f>IF(A85&amp;""="","",ROUND(K85-L85,2))</f>
        <v/>
      </c>
      <c r="N85" s="6">
        <f>IF(A85&amp;""="","",IF(AND(F85="جاهزة",M85&gt;0),"جاهزة ولم تُسدَّد",IF(AND(F85="سُلّمت",M85&gt;0),"سُلّمت وعليها متبقي","")))</f>
        <v/>
      </c>
    </row>
    <row r="86">
      <c r="A86" s="5" t="n"/>
      <c r="B86" s="16" t="n"/>
      <c r="C86" s="5" t="n"/>
      <c r="D86" s="5" t="n"/>
      <c r="E86" s="5" t="n"/>
      <c r="F86" s="5" t="n"/>
      <c r="G86" s="17" t="n"/>
      <c r="H86" s="17" t="n"/>
      <c r="I86" s="6">
        <f>IF(A86&amp;""="","",IFERROR(INDEX('العملاء'!$B$6:$B$205,MATCH(C86&amp;"",'العملاء'!$A$6:$A$205,0))&amp;"","كود غير موجود"))</f>
        <v/>
      </c>
      <c r="J86" s="15">
        <f>IF(A86&amp;""="","",SUMIFS('القطع'!$F$6:$F$2005,'القطع'!$A$6:$A$2005,A86&amp;""))</f>
        <v/>
      </c>
      <c r="K86" s="15">
        <f>IF(A86&amp;""="","",IF(F86="ملغي",0,ROUND(MAX(0,N(G86)+J86-N(H86)),2)))</f>
        <v/>
      </c>
      <c r="L86" s="15">
        <f>IF(A86&amp;""="","",SUMIFS('الدفعات'!$C$6:$C$2005,'الدفعات'!$B$6:$B$2005,A86&amp;""))</f>
        <v/>
      </c>
      <c r="M86" s="15">
        <f>IF(A86&amp;""="","",ROUND(K86-L86,2))</f>
        <v/>
      </c>
      <c r="N86" s="6">
        <f>IF(A86&amp;""="","",IF(AND(F86="جاهزة",M86&gt;0),"جاهزة ولم تُسدَّد",IF(AND(F86="سُلّمت",M86&gt;0),"سُلّمت وعليها متبقي","")))</f>
        <v/>
      </c>
    </row>
    <row r="87">
      <c r="A87" s="5" t="n"/>
      <c r="B87" s="16" t="n"/>
      <c r="C87" s="5" t="n"/>
      <c r="D87" s="5" t="n"/>
      <c r="E87" s="5" t="n"/>
      <c r="F87" s="5" t="n"/>
      <c r="G87" s="17" t="n"/>
      <c r="H87" s="17" t="n"/>
      <c r="I87" s="6">
        <f>IF(A87&amp;""="","",IFERROR(INDEX('العملاء'!$B$6:$B$205,MATCH(C87&amp;"",'العملاء'!$A$6:$A$205,0))&amp;"","كود غير موجود"))</f>
        <v/>
      </c>
      <c r="J87" s="15">
        <f>IF(A87&amp;""="","",SUMIFS('القطع'!$F$6:$F$2005,'القطع'!$A$6:$A$2005,A87&amp;""))</f>
        <v/>
      </c>
      <c r="K87" s="15">
        <f>IF(A87&amp;""="","",IF(F87="ملغي",0,ROUND(MAX(0,N(G87)+J87-N(H87)),2)))</f>
        <v/>
      </c>
      <c r="L87" s="15">
        <f>IF(A87&amp;""="","",SUMIFS('الدفعات'!$C$6:$C$2005,'الدفعات'!$B$6:$B$2005,A87&amp;""))</f>
        <v/>
      </c>
      <c r="M87" s="15">
        <f>IF(A87&amp;""="","",ROUND(K87-L87,2))</f>
        <v/>
      </c>
      <c r="N87" s="6">
        <f>IF(A87&amp;""="","",IF(AND(F87="جاهزة",M87&gt;0),"جاهزة ولم تُسدَّد",IF(AND(F87="سُلّمت",M87&gt;0),"سُلّمت وعليها متبقي","")))</f>
        <v/>
      </c>
    </row>
    <row r="88">
      <c r="A88" s="5" t="n"/>
      <c r="B88" s="16" t="n"/>
      <c r="C88" s="5" t="n"/>
      <c r="D88" s="5" t="n"/>
      <c r="E88" s="5" t="n"/>
      <c r="F88" s="5" t="n"/>
      <c r="G88" s="17" t="n"/>
      <c r="H88" s="17" t="n"/>
      <c r="I88" s="6">
        <f>IF(A88&amp;""="","",IFERROR(INDEX('العملاء'!$B$6:$B$205,MATCH(C88&amp;"",'العملاء'!$A$6:$A$205,0))&amp;"","كود غير موجود"))</f>
        <v/>
      </c>
      <c r="J88" s="15">
        <f>IF(A88&amp;""="","",SUMIFS('القطع'!$F$6:$F$2005,'القطع'!$A$6:$A$2005,A88&amp;""))</f>
        <v/>
      </c>
      <c r="K88" s="15">
        <f>IF(A88&amp;""="","",IF(F88="ملغي",0,ROUND(MAX(0,N(G88)+J88-N(H88)),2)))</f>
        <v/>
      </c>
      <c r="L88" s="15">
        <f>IF(A88&amp;""="","",SUMIFS('الدفعات'!$C$6:$C$2005,'الدفعات'!$B$6:$B$2005,A88&amp;""))</f>
        <v/>
      </c>
      <c r="M88" s="15">
        <f>IF(A88&amp;""="","",ROUND(K88-L88,2))</f>
        <v/>
      </c>
      <c r="N88" s="6">
        <f>IF(A88&amp;""="","",IF(AND(F88="جاهزة",M88&gt;0),"جاهزة ولم تُسدَّد",IF(AND(F88="سُلّمت",M88&gt;0),"سُلّمت وعليها متبقي","")))</f>
        <v/>
      </c>
    </row>
    <row r="89">
      <c r="A89" s="5" t="n"/>
      <c r="B89" s="16" t="n"/>
      <c r="C89" s="5" t="n"/>
      <c r="D89" s="5" t="n"/>
      <c r="E89" s="5" t="n"/>
      <c r="F89" s="5" t="n"/>
      <c r="G89" s="17" t="n"/>
      <c r="H89" s="17" t="n"/>
      <c r="I89" s="6">
        <f>IF(A89&amp;""="","",IFERROR(INDEX('العملاء'!$B$6:$B$205,MATCH(C89&amp;"",'العملاء'!$A$6:$A$205,0))&amp;"","كود غير موجود"))</f>
        <v/>
      </c>
      <c r="J89" s="15">
        <f>IF(A89&amp;""="","",SUMIFS('القطع'!$F$6:$F$2005,'القطع'!$A$6:$A$2005,A89&amp;""))</f>
        <v/>
      </c>
      <c r="K89" s="15">
        <f>IF(A89&amp;""="","",IF(F89="ملغي",0,ROUND(MAX(0,N(G89)+J89-N(H89)),2)))</f>
        <v/>
      </c>
      <c r="L89" s="15">
        <f>IF(A89&amp;""="","",SUMIFS('الدفعات'!$C$6:$C$2005,'الدفعات'!$B$6:$B$2005,A89&amp;""))</f>
        <v/>
      </c>
      <c r="M89" s="15">
        <f>IF(A89&amp;""="","",ROUND(K89-L89,2))</f>
        <v/>
      </c>
      <c r="N89" s="6">
        <f>IF(A89&amp;""="","",IF(AND(F89="جاهزة",M89&gt;0),"جاهزة ولم تُسدَّد",IF(AND(F89="سُلّمت",M89&gt;0),"سُلّمت وعليها متبقي","")))</f>
        <v/>
      </c>
    </row>
    <row r="90">
      <c r="A90" s="5" t="n"/>
      <c r="B90" s="16" t="n"/>
      <c r="C90" s="5" t="n"/>
      <c r="D90" s="5" t="n"/>
      <c r="E90" s="5" t="n"/>
      <c r="F90" s="5" t="n"/>
      <c r="G90" s="17" t="n"/>
      <c r="H90" s="17" t="n"/>
      <c r="I90" s="6">
        <f>IF(A90&amp;""="","",IFERROR(INDEX('العملاء'!$B$6:$B$205,MATCH(C90&amp;"",'العملاء'!$A$6:$A$205,0))&amp;"","كود غير موجود"))</f>
        <v/>
      </c>
      <c r="J90" s="15">
        <f>IF(A90&amp;""="","",SUMIFS('القطع'!$F$6:$F$2005,'القطع'!$A$6:$A$2005,A90&amp;""))</f>
        <v/>
      </c>
      <c r="K90" s="15">
        <f>IF(A90&amp;""="","",IF(F90="ملغي",0,ROUND(MAX(0,N(G90)+J90-N(H90)),2)))</f>
        <v/>
      </c>
      <c r="L90" s="15">
        <f>IF(A90&amp;""="","",SUMIFS('الدفعات'!$C$6:$C$2005,'الدفعات'!$B$6:$B$2005,A90&amp;""))</f>
        <v/>
      </c>
      <c r="M90" s="15">
        <f>IF(A90&amp;""="","",ROUND(K90-L90,2))</f>
        <v/>
      </c>
      <c r="N90" s="6">
        <f>IF(A90&amp;""="","",IF(AND(F90="جاهزة",M90&gt;0),"جاهزة ولم تُسدَّد",IF(AND(F90="سُلّمت",M90&gt;0),"سُلّمت وعليها متبقي","")))</f>
        <v/>
      </c>
    </row>
    <row r="91">
      <c r="A91" s="5" t="n"/>
      <c r="B91" s="16" t="n"/>
      <c r="C91" s="5" t="n"/>
      <c r="D91" s="5" t="n"/>
      <c r="E91" s="5" t="n"/>
      <c r="F91" s="5" t="n"/>
      <c r="G91" s="17" t="n"/>
      <c r="H91" s="17" t="n"/>
      <c r="I91" s="6">
        <f>IF(A91&amp;""="","",IFERROR(INDEX('العملاء'!$B$6:$B$205,MATCH(C91&amp;"",'العملاء'!$A$6:$A$205,0))&amp;"","كود غير موجود"))</f>
        <v/>
      </c>
      <c r="J91" s="15">
        <f>IF(A91&amp;""="","",SUMIFS('القطع'!$F$6:$F$2005,'القطع'!$A$6:$A$2005,A91&amp;""))</f>
        <v/>
      </c>
      <c r="K91" s="15">
        <f>IF(A91&amp;""="","",IF(F91="ملغي",0,ROUND(MAX(0,N(G91)+J91-N(H91)),2)))</f>
        <v/>
      </c>
      <c r="L91" s="15">
        <f>IF(A91&amp;""="","",SUMIFS('الدفعات'!$C$6:$C$2005,'الدفعات'!$B$6:$B$2005,A91&amp;""))</f>
        <v/>
      </c>
      <c r="M91" s="15">
        <f>IF(A91&amp;""="","",ROUND(K91-L91,2))</f>
        <v/>
      </c>
      <c r="N91" s="6">
        <f>IF(A91&amp;""="","",IF(AND(F91="جاهزة",M91&gt;0),"جاهزة ولم تُسدَّد",IF(AND(F91="سُلّمت",M91&gt;0),"سُلّمت وعليها متبقي","")))</f>
        <v/>
      </c>
    </row>
    <row r="92">
      <c r="A92" s="5" t="n"/>
      <c r="B92" s="16" t="n"/>
      <c r="C92" s="5" t="n"/>
      <c r="D92" s="5" t="n"/>
      <c r="E92" s="5" t="n"/>
      <c r="F92" s="5" t="n"/>
      <c r="G92" s="17" t="n"/>
      <c r="H92" s="17" t="n"/>
      <c r="I92" s="6">
        <f>IF(A92&amp;""="","",IFERROR(INDEX('العملاء'!$B$6:$B$205,MATCH(C92&amp;"",'العملاء'!$A$6:$A$205,0))&amp;"","كود غير موجود"))</f>
        <v/>
      </c>
      <c r="J92" s="15">
        <f>IF(A92&amp;""="","",SUMIFS('القطع'!$F$6:$F$2005,'القطع'!$A$6:$A$2005,A92&amp;""))</f>
        <v/>
      </c>
      <c r="K92" s="15">
        <f>IF(A92&amp;""="","",IF(F92="ملغي",0,ROUND(MAX(0,N(G92)+J92-N(H92)),2)))</f>
        <v/>
      </c>
      <c r="L92" s="15">
        <f>IF(A92&amp;""="","",SUMIFS('الدفعات'!$C$6:$C$2005,'الدفعات'!$B$6:$B$2005,A92&amp;""))</f>
        <v/>
      </c>
      <c r="M92" s="15">
        <f>IF(A92&amp;""="","",ROUND(K92-L92,2))</f>
        <v/>
      </c>
      <c r="N92" s="6">
        <f>IF(A92&amp;""="","",IF(AND(F92="جاهزة",M92&gt;0),"جاهزة ولم تُسدَّد",IF(AND(F92="سُلّمت",M92&gt;0),"سُلّمت وعليها متبقي","")))</f>
        <v/>
      </c>
    </row>
    <row r="93">
      <c r="A93" s="5" t="n"/>
      <c r="B93" s="16" t="n"/>
      <c r="C93" s="5" t="n"/>
      <c r="D93" s="5" t="n"/>
      <c r="E93" s="5" t="n"/>
      <c r="F93" s="5" t="n"/>
      <c r="G93" s="17" t="n"/>
      <c r="H93" s="17" t="n"/>
      <c r="I93" s="6">
        <f>IF(A93&amp;""="","",IFERROR(INDEX('العملاء'!$B$6:$B$205,MATCH(C93&amp;"",'العملاء'!$A$6:$A$205,0))&amp;"","كود غير موجود"))</f>
        <v/>
      </c>
      <c r="J93" s="15">
        <f>IF(A93&amp;""="","",SUMIFS('القطع'!$F$6:$F$2005,'القطع'!$A$6:$A$2005,A93&amp;""))</f>
        <v/>
      </c>
      <c r="K93" s="15">
        <f>IF(A93&amp;""="","",IF(F93="ملغي",0,ROUND(MAX(0,N(G93)+J93-N(H93)),2)))</f>
        <v/>
      </c>
      <c r="L93" s="15">
        <f>IF(A93&amp;""="","",SUMIFS('الدفعات'!$C$6:$C$2005,'الدفعات'!$B$6:$B$2005,A93&amp;""))</f>
        <v/>
      </c>
      <c r="M93" s="15">
        <f>IF(A93&amp;""="","",ROUND(K93-L93,2))</f>
        <v/>
      </c>
      <c r="N93" s="6">
        <f>IF(A93&amp;""="","",IF(AND(F93="جاهزة",M93&gt;0),"جاهزة ولم تُسدَّد",IF(AND(F93="سُلّمت",M93&gt;0),"سُلّمت وعليها متبقي","")))</f>
        <v/>
      </c>
    </row>
    <row r="94">
      <c r="A94" s="5" t="n"/>
      <c r="B94" s="16" t="n"/>
      <c r="C94" s="5" t="n"/>
      <c r="D94" s="5" t="n"/>
      <c r="E94" s="5" t="n"/>
      <c r="F94" s="5" t="n"/>
      <c r="G94" s="17" t="n"/>
      <c r="H94" s="17" t="n"/>
      <c r="I94" s="6">
        <f>IF(A94&amp;""="","",IFERROR(INDEX('العملاء'!$B$6:$B$205,MATCH(C94&amp;"",'العملاء'!$A$6:$A$205,0))&amp;"","كود غير موجود"))</f>
        <v/>
      </c>
      <c r="J94" s="15">
        <f>IF(A94&amp;""="","",SUMIFS('القطع'!$F$6:$F$2005,'القطع'!$A$6:$A$2005,A94&amp;""))</f>
        <v/>
      </c>
      <c r="K94" s="15">
        <f>IF(A94&amp;""="","",IF(F94="ملغي",0,ROUND(MAX(0,N(G94)+J94-N(H94)),2)))</f>
        <v/>
      </c>
      <c r="L94" s="15">
        <f>IF(A94&amp;""="","",SUMIFS('الدفعات'!$C$6:$C$2005,'الدفعات'!$B$6:$B$2005,A94&amp;""))</f>
        <v/>
      </c>
      <c r="M94" s="15">
        <f>IF(A94&amp;""="","",ROUND(K94-L94,2))</f>
        <v/>
      </c>
      <c r="N94" s="6">
        <f>IF(A94&amp;""="","",IF(AND(F94="جاهزة",M94&gt;0),"جاهزة ولم تُسدَّد",IF(AND(F94="سُلّمت",M94&gt;0),"سُلّمت وعليها متبقي","")))</f>
        <v/>
      </c>
    </row>
    <row r="95">
      <c r="A95" s="5" t="n"/>
      <c r="B95" s="16" t="n"/>
      <c r="C95" s="5" t="n"/>
      <c r="D95" s="5" t="n"/>
      <c r="E95" s="5" t="n"/>
      <c r="F95" s="5" t="n"/>
      <c r="G95" s="17" t="n"/>
      <c r="H95" s="17" t="n"/>
      <c r="I95" s="6">
        <f>IF(A95&amp;""="","",IFERROR(INDEX('العملاء'!$B$6:$B$205,MATCH(C95&amp;"",'العملاء'!$A$6:$A$205,0))&amp;"","كود غير موجود"))</f>
        <v/>
      </c>
      <c r="J95" s="15">
        <f>IF(A95&amp;""="","",SUMIFS('القطع'!$F$6:$F$2005,'القطع'!$A$6:$A$2005,A95&amp;""))</f>
        <v/>
      </c>
      <c r="K95" s="15">
        <f>IF(A95&amp;""="","",IF(F95="ملغي",0,ROUND(MAX(0,N(G95)+J95-N(H95)),2)))</f>
        <v/>
      </c>
      <c r="L95" s="15">
        <f>IF(A95&amp;""="","",SUMIFS('الدفعات'!$C$6:$C$2005,'الدفعات'!$B$6:$B$2005,A95&amp;""))</f>
        <v/>
      </c>
      <c r="M95" s="15">
        <f>IF(A95&amp;""="","",ROUND(K95-L95,2))</f>
        <v/>
      </c>
      <c r="N95" s="6">
        <f>IF(A95&amp;""="","",IF(AND(F95="جاهزة",M95&gt;0),"جاهزة ولم تُسدَّد",IF(AND(F95="سُلّمت",M95&gt;0),"سُلّمت وعليها متبقي","")))</f>
        <v/>
      </c>
    </row>
    <row r="96">
      <c r="A96" s="5" t="n"/>
      <c r="B96" s="16" t="n"/>
      <c r="C96" s="5" t="n"/>
      <c r="D96" s="5" t="n"/>
      <c r="E96" s="5" t="n"/>
      <c r="F96" s="5" t="n"/>
      <c r="G96" s="17" t="n"/>
      <c r="H96" s="17" t="n"/>
      <c r="I96" s="6">
        <f>IF(A96&amp;""="","",IFERROR(INDEX('العملاء'!$B$6:$B$205,MATCH(C96&amp;"",'العملاء'!$A$6:$A$205,0))&amp;"","كود غير موجود"))</f>
        <v/>
      </c>
      <c r="J96" s="15">
        <f>IF(A96&amp;""="","",SUMIFS('القطع'!$F$6:$F$2005,'القطع'!$A$6:$A$2005,A96&amp;""))</f>
        <v/>
      </c>
      <c r="K96" s="15">
        <f>IF(A96&amp;""="","",IF(F96="ملغي",0,ROUND(MAX(0,N(G96)+J96-N(H96)),2)))</f>
        <v/>
      </c>
      <c r="L96" s="15">
        <f>IF(A96&amp;""="","",SUMIFS('الدفعات'!$C$6:$C$2005,'الدفعات'!$B$6:$B$2005,A96&amp;""))</f>
        <v/>
      </c>
      <c r="M96" s="15">
        <f>IF(A96&amp;""="","",ROUND(K96-L96,2))</f>
        <v/>
      </c>
      <c r="N96" s="6">
        <f>IF(A96&amp;""="","",IF(AND(F96="جاهزة",M96&gt;0),"جاهزة ولم تُسدَّد",IF(AND(F96="سُلّمت",M96&gt;0),"سُلّمت وعليها متبقي","")))</f>
        <v/>
      </c>
    </row>
    <row r="97">
      <c r="A97" s="5" t="n"/>
      <c r="B97" s="16" t="n"/>
      <c r="C97" s="5" t="n"/>
      <c r="D97" s="5" t="n"/>
      <c r="E97" s="5" t="n"/>
      <c r="F97" s="5" t="n"/>
      <c r="G97" s="17" t="n"/>
      <c r="H97" s="17" t="n"/>
      <c r="I97" s="6">
        <f>IF(A97&amp;""="","",IFERROR(INDEX('العملاء'!$B$6:$B$205,MATCH(C97&amp;"",'العملاء'!$A$6:$A$205,0))&amp;"","كود غير موجود"))</f>
        <v/>
      </c>
      <c r="J97" s="15">
        <f>IF(A97&amp;""="","",SUMIFS('القطع'!$F$6:$F$2005,'القطع'!$A$6:$A$2005,A97&amp;""))</f>
        <v/>
      </c>
      <c r="K97" s="15">
        <f>IF(A97&amp;""="","",IF(F97="ملغي",0,ROUND(MAX(0,N(G97)+J97-N(H97)),2)))</f>
        <v/>
      </c>
      <c r="L97" s="15">
        <f>IF(A97&amp;""="","",SUMIFS('الدفعات'!$C$6:$C$2005,'الدفعات'!$B$6:$B$2005,A97&amp;""))</f>
        <v/>
      </c>
      <c r="M97" s="15">
        <f>IF(A97&amp;""="","",ROUND(K97-L97,2))</f>
        <v/>
      </c>
      <c r="N97" s="6">
        <f>IF(A97&amp;""="","",IF(AND(F97="جاهزة",M97&gt;0),"جاهزة ولم تُسدَّد",IF(AND(F97="سُلّمت",M97&gt;0),"سُلّمت وعليها متبقي","")))</f>
        <v/>
      </c>
    </row>
    <row r="98">
      <c r="A98" s="5" t="n"/>
      <c r="B98" s="16" t="n"/>
      <c r="C98" s="5" t="n"/>
      <c r="D98" s="5" t="n"/>
      <c r="E98" s="5" t="n"/>
      <c r="F98" s="5" t="n"/>
      <c r="G98" s="17" t="n"/>
      <c r="H98" s="17" t="n"/>
      <c r="I98" s="6">
        <f>IF(A98&amp;""="","",IFERROR(INDEX('العملاء'!$B$6:$B$205,MATCH(C98&amp;"",'العملاء'!$A$6:$A$205,0))&amp;"","كود غير موجود"))</f>
        <v/>
      </c>
      <c r="J98" s="15">
        <f>IF(A98&amp;""="","",SUMIFS('القطع'!$F$6:$F$2005,'القطع'!$A$6:$A$2005,A98&amp;""))</f>
        <v/>
      </c>
      <c r="K98" s="15">
        <f>IF(A98&amp;""="","",IF(F98="ملغي",0,ROUND(MAX(0,N(G98)+J98-N(H98)),2)))</f>
        <v/>
      </c>
      <c r="L98" s="15">
        <f>IF(A98&amp;""="","",SUMIFS('الدفعات'!$C$6:$C$2005,'الدفعات'!$B$6:$B$2005,A98&amp;""))</f>
        <v/>
      </c>
      <c r="M98" s="15">
        <f>IF(A98&amp;""="","",ROUND(K98-L98,2))</f>
        <v/>
      </c>
      <c r="N98" s="6">
        <f>IF(A98&amp;""="","",IF(AND(F98="جاهزة",M98&gt;0),"جاهزة ولم تُسدَّد",IF(AND(F98="سُلّمت",M98&gt;0),"سُلّمت وعليها متبقي","")))</f>
        <v/>
      </c>
    </row>
    <row r="99">
      <c r="A99" s="5" t="n"/>
      <c r="B99" s="16" t="n"/>
      <c r="C99" s="5" t="n"/>
      <c r="D99" s="5" t="n"/>
      <c r="E99" s="5" t="n"/>
      <c r="F99" s="5" t="n"/>
      <c r="G99" s="17" t="n"/>
      <c r="H99" s="17" t="n"/>
      <c r="I99" s="6">
        <f>IF(A99&amp;""="","",IFERROR(INDEX('العملاء'!$B$6:$B$205,MATCH(C99&amp;"",'العملاء'!$A$6:$A$205,0))&amp;"","كود غير موجود"))</f>
        <v/>
      </c>
      <c r="J99" s="15">
        <f>IF(A99&amp;""="","",SUMIFS('القطع'!$F$6:$F$2005,'القطع'!$A$6:$A$2005,A99&amp;""))</f>
        <v/>
      </c>
      <c r="K99" s="15">
        <f>IF(A99&amp;""="","",IF(F99="ملغي",0,ROUND(MAX(0,N(G99)+J99-N(H99)),2)))</f>
        <v/>
      </c>
      <c r="L99" s="15">
        <f>IF(A99&amp;""="","",SUMIFS('الدفعات'!$C$6:$C$2005,'الدفعات'!$B$6:$B$2005,A99&amp;""))</f>
        <v/>
      </c>
      <c r="M99" s="15">
        <f>IF(A99&amp;""="","",ROUND(K99-L99,2))</f>
        <v/>
      </c>
      <c r="N99" s="6">
        <f>IF(A99&amp;""="","",IF(AND(F99="جاهزة",M99&gt;0),"جاهزة ولم تُسدَّد",IF(AND(F99="سُلّمت",M99&gt;0),"سُلّمت وعليها متبقي","")))</f>
        <v/>
      </c>
    </row>
    <row r="100">
      <c r="A100" s="5" t="n"/>
      <c r="B100" s="16" t="n"/>
      <c r="C100" s="5" t="n"/>
      <c r="D100" s="5" t="n"/>
      <c r="E100" s="5" t="n"/>
      <c r="F100" s="5" t="n"/>
      <c r="G100" s="17" t="n"/>
      <c r="H100" s="17" t="n"/>
      <c r="I100" s="6">
        <f>IF(A100&amp;""="","",IFERROR(INDEX('العملاء'!$B$6:$B$205,MATCH(C100&amp;"",'العملاء'!$A$6:$A$205,0))&amp;"","كود غير موجود"))</f>
        <v/>
      </c>
      <c r="J100" s="15">
        <f>IF(A100&amp;""="","",SUMIFS('القطع'!$F$6:$F$2005,'القطع'!$A$6:$A$2005,A100&amp;""))</f>
        <v/>
      </c>
      <c r="K100" s="15">
        <f>IF(A100&amp;""="","",IF(F100="ملغي",0,ROUND(MAX(0,N(G100)+J100-N(H100)),2)))</f>
        <v/>
      </c>
      <c r="L100" s="15">
        <f>IF(A100&amp;""="","",SUMIFS('الدفعات'!$C$6:$C$2005,'الدفعات'!$B$6:$B$2005,A100&amp;""))</f>
        <v/>
      </c>
      <c r="M100" s="15">
        <f>IF(A100&amp;""="","",ROUND(K100-L100,2))</f>
        <v/>
      </c>
      <c r="N100" s="6">
        <f>IF(A100&amp;""="","",IF(AND(F100="جاهزة",M100&gt;0),"جاهزة ولم تُسدَّد",IF(AND(F100="سُلّمت",M100&gt;0),"سُلّمت وعليها متبقي","")))</f>
        <v/>
      </c>
    </row>
    <row r="101">
      <c r="A101" s="5" t="n"/>
      <c r="B101" s="16" t="n"/>
      <c r="C101" s="5" t="n"/>
      <c r="D101" s="5" t="n"/>
      <c r="E101" s="5" t="n"/>
      <c r="F101" s="5" t="n"/>
      <c r="G101" s="17" t="n"/>
      <c r="H101" s="17" t="n"/>
      <c r="I101" s="6">
        <f>IF(A101&amp;""="","",IFERROR(INDEX('العملاء'!$B$6:$B$205,MATCH(C101&amp;"",'العملاء'!$A$6:$A$205,0))&amp;"","كود غير موجود"))</f>
        <v/>
      </c>
      <c r="J101" s="15">
        <f>IF(A101&amp;""="","",SUMIFS('القطع'!$F$6:$F$2005,'القطع'!$A$6:$A$2005,A101&amp;""))</f>
        <v/>
      </c>
      <c r="K101" s="15">
        <f>IF(A101&amp;""="","",IF(F101="ملغي",0,ROUND(MAX(0,N(G101)+J101-N(H101)),2)))</f>
        <v/>
      </c>
      <c r="L101" s="15">
        <f>IF(A101&amp;""="","",SUMIFS('الدفعات'!$C$6:$C$2005,'الدفعات'!$B$6:$B$2005,A101&amp;""))</f>
        <v/>
      </c>
      <c r="M101" s="15">
        <f>IF(A101&amp;""="","",ROUND(K101-L101,2))</f>
        <v/>
      </c>
      <c r="N101" s="6">
        <f>IF(A101&amp;""="","",IF(AND(F101="جاهزة",M101&gt;0),"جاهزة ولم تُسدَّد",IF(AND(F101="سُلّمت",M101&gt;0),"سُلّمت وعليها متبقي","")))</f>
        <v/>
      </c>
    </row>
    <row r="102">
      <c r="A102" s="5" t="n"/>
      <c r="B102" s="16" t="n"/>
      <c r="C102" s="5" t="n"/>
      <c r="D102" s="5" t="n"/>
      <c r="E102" s="5" t="n"/>
      <c r="F102" s="5" t="n"/>
      <c r="G102" s="17" t="n"/>
      <c r="H102" s="17" t="n"/>
      <c r="I102" s="6">
        <f>IF(A102&amp;""="","",IFERROR(INDEX('العملاء'!$B$6:$B$205,MATCH(C102&amp;"",'العملاء'!$A$6:$A$205,0))&amp;"","كود غير موجود"))</f>
        <v/>
      </c>
      <c r="J102" s="15">
        <f>IF(A102&amp;""="","",SUMIFS('القطع'!$F$6:$F$2005,'القطع'!$A$6:$A$2005,A102&amp;""))</f>
        <v/>
      </c>
      <c r="K102" s="15">
        <f>IF(A102&amp;""="","",IF(F102="ملغي",0,ROUND(MAX(0,N(G102)+J102-N(H102)),2)))</f>
        <v/>
      </c>
      <c r="L102" s="15">
        <f>IF(A102&amp;""="","",SUMIFS('الدفعات'!$C$6:$C$2005,'الدفعات'!$B$6:$B$2005,A102&amp;""))</f>
        <v/>
      </c>
      <c r="M102" s="15">
        <f>IF(A102&amp;""="","",ROUND(K102-L102,2))</f>
        <v/>
      </c>
      <c r="N102" s="6">
        <f>IF(A102&amp;""="","",IF(AND(F102="جاهزة",M102&gt;0),"جاهزة ولم تُسدَّد",IF(AND(F102="سُلّمت",M102&gt;0),"سُلّمت وعليها متبقي","")))</f>
        <v/>
      </c>
    </row>
    <row r="103">
      <c r="A103" s="5" t="n"/>
      <c r="B103" s="16" t="n"/>
      <c r="C103" s="5" t="n"/>
      <c r="D103" s="5" t="n"/>
      <c r="E103" s="5" t="n"/>
      <c r="F103" s="5" t="n"/>
      <c r="G103" s="17" t="n"/>
      <c r="H103" s="17" t="n"/>
      <c r="I103" s="6">
        <f>IF(A103&amp;""="","",IFERROR(INDEX('العملاء'!$B$6:$B$205,MATCH(C103&amp;"",'العملاء'!$A$6:$A$205,0))&amp;"","كود غير موجود"))</f>
        <v/>
      </c>
      <c r="J103" s="15">
        <f>IF(A103&amp;""="","",SUMIFS('القطع'!$F$6:$F$2005,'القطع'!$A$6:$A$2005,A103&amp;""))</f>
        <v/>
      </c>
      <c r="K103" s="15">
        <f>IF(A103&amp;""="","",IF(F103="ملغي",0,ROUND(MAX(0,N(G103)+J103-N(H103)),2)))</f>
        <v/>
      </c>
      <c r="L103" s="15">
        <f>IF(A103&amp;""="","",SUMIFS('الدفعات'!$C$6:$C$2005,'الدفعات'!$B$6:$B$2005,A103&amp;""))</f>
        <v/>
      </c>
      <c r="M103" s="15">
        <f>IF(A103&amp;""="","",ROUND(K103-L103,2))</f>
        <v/>
      </c>
      <c r="N103" s="6">
        <f>IF(A103&amp;""="","",IF(AND(F103="جاهزة",M103&gt;0),"جاهزة ولم تُسدَّد",IF(AND(F103="سُلّمت",M103&gt;0),"سُلّمت وعليها متبقي","")))</f>
        <v/>
      </c>
    </row>
    <row r="104">
      <c r="A104" s="5" t="n"/>
      <c r="B104" s="16" t="n"/>
      <c r="C104" s="5" t="n"/>
      <c r="D104" s="5" t="n"/>
      <c r="E104" s="5" t="n"/>
      <c r="F104" s="5" t="n"/>
      <c r="G104" s="17" t="n"/>
      <c r="H104" s="17" t="n"/>
      <c r="I104" s="6">
        <f>IF(A104&amp;""="","",IFERROR(INDEX('العملاء'!$B$6:$B$205,MATCH(C104&amp;"",'العملاء'!$A$6:$A$205,0))&amp;"","كود غير موجود"))</f>
        <v/>
      </c>
      <c r="J104" s="15">
        <f>IF(A104&amp;""="","",SUMIFS('القطع'!$F$6:$F$2005,'القطع'!$A$6:$A$2005,A104&amp;""))</f>
        <v/>
      </c>
      <c r="K104" s="15">
        <f>IF(A104&amp;""="","",IF(F104="ملغي",0,ROUND(MAX(0,N(G104)+J104-N(H104)),2)))</f>
        <v/>
      </c>
      <c r="L104" s="15">
        <f>IF(A104&amp;""="","",SUMIFS('الدفعات'!$C$6:$C$2005,'الدفعات'!$B$6:$B$2005,A104&amp;""))</f>
        <v/>
      </c>
      <c r="M104" s="15">
        <f>IF(A104&amp;""="","",ROUND(K104-L104,2))</f>
        <v/>
      </c>
      <c r="N104" s="6">
        <f>IF(A104&amp;""="","",IF(AND(F104="جاهزة",M104&gt;0),"جاهزة ولم تُسدَّد",IF(AND(F104="سُلّمت",M104&gt;0),"سُلّمت وعليها متبقي","")))</f>
        <v/>
      </c>
    </row>
    <row r="105">
      <c r="A105" s="5" t="n"/>
      <c r="B105" s="16" t="n"/>
      <c r="C105" s="5" t="n"/>
      <c r="D105" s="5" t="n"/>
      <c r="E105" s="5" t="n"/>
      <c r="F105" s="5" t="n"/>
      <c r="G105" s="17" t="n"/>
      <c r="H105" s="17" t="n"/>
      <c r="I105" s="6">
        <f>IF(A105&amp;""="","",IFERROR(INDEX('العملاء'!$B$6:$B$205,MATCH(C105&amp;"",'العملاء'!$A$6:$A$205,0))&amp;"","كود غير موجود"))</f>
        <v/>
      </c>
      <c r="J105" s="15">
        <f>IF(A105&amp;""="","",SUMIFS('القطع'!$F$6:$F$2005,'القطع'!$A$6:$A$2005,A105&amp;""))</f>
        <v/>
      </c>
      <c r="K105" s="15">
        <f>IF(A105&amp;""="","",IF(F105="ملغي",0,ROUND(MAX(0,N(G105)+J105-N(H105)),2)))</f>
        <v/>
      </c>
      <c r="L105" s="15">
        <f>IF(A105&amp;""="","",SUMIFS('الدفعات'!$C$6:$C$2005,'الدفعات'!$B$6:$B$2005,A105&amp;""))</f>
        <v/>
      </c>
      <c r="M105" s="15">
        <f>IF(A105&amp;""="","",ROUND(K105-L105,2))</f>
        <v/>
      </c>
      <c r="N105" s="6">
        <f>IF(A105&amp;""="","",IF(AND(F105="جاهزة",M105&gt;0),"جاهزة ولم تُسدَّد",IF(AND(F105="سُلّمت",M105&gt;0),"سُلّمت وعليها متبقي","")))</f>
        <v/>
      </c>
    </row>
    <row r="106">
      <c r="A106" s="5" t="n"/>
      <c r="B106" s="16" t="n"/>
      <c r="C106" s="5" t="n"/>
      <c r="D106" s="5" t="n"/>
      <c r="E106" s="5" t="n"/>
      <c r="F106" s="5" t="n"/>
      <c r="G106" s="17" t="n"/>
      <c r="H106" s="17" t="n"/>
      <c r="I106" s="6">
        <f>IF(A106&amp;""="","",IFERROR(INDEX('العملاء'!$B$6:$B$205,MATCH(C106&amp;"",'العملاء'!$A$6:$A$205,0))&amp;"","كود غير موجود"))</f>
        <v/>
      </c>
      <c r="J106" s="15">
        <f>IF(A106&amp;""="","",SUMIFS('القطع'!$F$6:$F$2005,'القطع'!$A$6:$A$2005,A106&amp;""))</f>
        <v/>
      </c>
      <c r="K106" s="15">
        <f>IF(A106&amp;""="","",IF(F106="ملغي",0,ROUND(MAX(0,N(G106)+J106-N(H106)),2)))</f>
        <v/>
      </c>
      <c r="L106" s="15">
        <f>IF(A106&amp;""="","",SUMIFS('الدفعات'!$C$6:$C$2005,'الدفعات'!$B$6:$B$2005,A106&amp;""))</f>
        <v/>
      </c>
      <c r="M106" s="15">
        <f>IF(A106&amp;""="","",ROUND(K106-L106,2))</f>
        <v/>
      </c>
      <c r="N106" s="6">
        <f>IF(A106&amp;""="","",IF(AND(F106="جاهزة",M106&gt;0),"جاهزة ولم تُسدَّد",IF(AND(F106="سُلّمت",M106&gt;0),"سُلّمت وعليها متبقي","")))</f>
        <v/>
      </c>
    </row>
    <row r="107">
      <c r="A107" s="5" t="n"/>
      <c r="B107" s="16" t="n"/>
      <c r="C107" s="5" t="n"/>
      <c r="D107" s="5" t="n"/>
      <c r="E107" s="5" t="n"/>
      <c r="F107" s="5" t="n"/>
      <c r="G107" s="17" t="n"/>
      <c r="H107" s="17" t="n"/>
      <c r="I107" s="6">
        <f>IF(A107&amp;""="","",IFERROR(INDEX('العملاء'!$B$6:$B$205,MATCH(C107&amp;"",'العملاء'!$A$6:$A$205,0))&amp;"","كود غير موجود"))</f>
        <v/>
      </c>
      <c r="J107" s="15">
        <f>IF(A107&amp;""="","",SUMIFS('القطع'!$F$6:$F$2005,'القطع'!$A$6:$A$2005,A107&amp;""))</f>
        <v/>
      </c>
      <c r="K107" s="15">
        <f>IF(A107&amp;""="","",IF(F107="ملغي",0,ROUND(MAX(0,N(G107)+J107-N(H107)),2)))</f>
        <v/>
      </c>
      <c r="L107" s="15">
        <f>IF(A107&amp;""="","",SUMIFS('الدفعات'!$C$6:$C$2005,'الدفعات'!$B$6:$B$2005,A107&amp;""))</f>
        <v/>
      </c>
      <c r="M107" s="15">
        <f>IF(A107&amp;""="","",ROUND(K107-L107,2))</f>
        <v/>
      </c>
      <c r="N107" s="6">
        <f>IF(A107&amp;""="","",IF(AND(F107="جاهزة",M107&gt;0),"جاهزة ولم تُسدَّد",IF(AND(F107="سُلّمت",M107&gt;0),"سُلّمت وعليها متبقي","")))</f>
        <v/>
      </c>
    </row>
    <row r="108">
      <c r="A108" s="5" t="n"/>
      <c r="B108" s="16" t="n"/>
      <c r="C108" s="5" t="n"/>
      <c r="D108" s="5" t="n"/>
      <c r="E108" s="5" t="n"/>
      <c r="F108" s="5" t="n"/>
      <c r="G108" s="17" t="n"/>
      <c r="H108" s="17" t="n"/>
      <c r="I108" s="6">
        <f>IF(A108&amp;""="","",IFERROR(INDEX('العملاء'!$B$6:$B$205,MATCH(C108&amp;"",'العملاء'!$A$6:$A$205,0))&amp;"","كود غير موجود"))</f>
        <v/>
      </c>
      <c r="J108" s="15">
        <f>IF(A108&amp;""="","",SUMIFS('القطع'!$F$6:$F$2005,'القطع'!$A$6:$A$2005,A108&amp;""))</f>
        <v/>
      </c>
      <c r="K108" s="15">
        <f>IF(A108&amp;""="","",IF(F108="ملغي",0,ROUND(MAX(0,N(G108)+J108-N(H108)),2)))</f>
        <v/>
      </c>
      <c r="L108" s="15">
        <f>IF(A108&amp;""="","",SUMIFS('الدفعات'!$C$6:$C$2005,'الدفعات'!$B$6:$B$2005,A108&amp;""))</f>
        <v/>
      </c>
      <c r="M108" s="15">
        <f>IF(A108&amp;""="","",ROUND(K108-L108,2))</f>
        <v/>
      </c>
      <c r="N108" s="6">
        <f>IF(A108&amp;""="","",IF(AND(F108="جاهزة",M108&gt;0),"جاهزة ولم تُسدَّد",IF(AND(F108="سُلّمت",M108&gt;0),"سُلّمت وعليها متبقي","")))</f>
        <v/>
      </c>
    </row>
    <row r="109">
      <c r="A109" s="5" t="n"/>
      <c r="B109" s="16" t="n"/>
      <c r="C109" s="5" t="n"/>
      <c r="D109" s="5" t="n"/>
      <c r="E109" s="5" t="n"/>
      <c r="F109" s="5" t="n"/>
      <c r="G109" s="17" t="n"/>
      <c r="H109" s="17" t="n"/>
      <c r="I109" s="6">
        <f>IF(A109&amp;""="","",IFERROR(INDEX('العملاء'!$B$6:$B$205,MATCH(C109&amp;"",'العملاء'!$A$6:$A$205,0))&amp;"","كود غير موجود"))</f>
        <v/>
      </c>
      <c r="J109" s="15">
        <f>IF(A109&amp;""="","",SUMIFS('القطع'!$F$6:$F$2005,'القطع'!$A$6:$A$2005,A109&amp;""))</f>
        <v/>
      </c>
      <c r="K109" s="15">
        <f>IF(A109&amp;""="","",IF(F109="ملغي",0,ROUND(MAX(0,N(G109)+J109-N(H109)),2)))</f>
        <v/>
      </c>
      <c r="L109" s="15">
        <f>IF(A109&amp;""="","",SUMIFS('الدفعات'!$C$6:$C$2005,'الدفعات'!$B$6:$B$2005,A109&amp;""))</f>
        <v/>
      </c>
      <c r="M109" s="15">
        <f>IF(A109&amp;""="","",ROUND(K109-L109,2))</f>
        <v/>
      </c>
      <c r="N109" s="6">
        <f>IF(A109&amp;""="","",IF(AND(F109="جاهزة",M109&gt;0),"جاهزة ولم تُسدَّد",IF(AND(F109="سُلّمت",M109&gt;0),"سُلّمت وعليها متبقي","")))</f>
        <v/>
      </c>
    </row>
    <row r="110">
      <c r="A110" s="5" t="n"/>
      <c r="B110" s="16" t="n"/>
      <c r="C110" s="5" t="n"/>
      <c r="D110" s="5" t="n"/>
      <c r="E110" s="5" t="n"/>
      <c r="F110" s="5" t="n"/>
      <c r="G110" s="17" t="n"/>
      <c r="H110" s="17" t="n"/>
      <c r="I110" s="6">
        <f>IF(A110&amp;""="","",IFERROR(INDEX('العملاء'!$B$6:$B$205,MATCH(C110&amp;"",'العملاء'!$A$6:$A$205,0))&amp;"","كود غير موجود"))</f>
        <v/>
      </c>
      <c r="J110" s="15">
        <f>IF(A110&amp;""="","",SUMIFS('القطع'!$F$6:$F$2005,'القطع'!$A$6:$A$2005,A110&amp;""))</f>
        <v/>
      </c>
      <c r="K110" s="15">
        <f>IF(A110&amp;""="","",IF(F110="ملغي",0,ROUND(MAX(0,N(G110)+J110-N(H110)),2)))</f>
        <v/>
      </c>
      <c r="L110" s="15">
        <f>IF(A110&amp;""="","",SUMIFS('الدفعات'!$C$6:$C$2005,'الدفعات'!$B$6:$B$2005,A110&amp;""))</f>
        <v/>
      </c>
      <c r="M110" s="15">
        <f>IF(A110&amp;""="","",ROUND(K110-L110,2))</f>
        <v/>
      </c>
      <c r="N110" s="6">
        <f>IF(A110&amp;""="","",IF(AND(F110="جاهزة",M110&gt;0),"جاهزة ولم تُسدَّد",IF(AND(F110="سُلّمت",M110&gt;0),"سُلّمت وعليها متبقي","")))</f>
        <v/>
      </c>
    </row>
    <row r="111">
      <c r="A111" s="5" t="n"/>
      <c r="B111" s="16" t="n"/>
      <c r="C111" s="5" t="n"/>
      <c r="D111" s="5" t="n"/>
      <c r="E111" s="5" t="n"/>
      <c r="F111" s="5" t="n"/>
      <c r="G111" s="17" t="n"/>
      <c r="H111" s="17" t="n"/>
      <c r="I111" s="6">
        <f>IF(A111&amp;""="","",IFERROR(INDEX('العملاء'!$B$6:$B$205,MATCH(C111&amp;"",'العملاء'!$A$6:$A$205,0))&amp;"","كود غير موجود"))</f>
        <v/>
      </c>
      <c r="J111" s="15">
        <f>IF(A111&amp;""="","",SUMIFS('القطع'!$F$6:$F$2005,'القطع'!$A$6:$A$2005,A111&amp;""))</f>
        <v/>
      </c>
      <c r="K111" s="15">
        <f>IF(A111&amp;""="","",IF(F111="ملغي",0,ROUND(MAX(0,N(G111)+J111-N(H111)),2)))</f>
        <v/>
      </c>
      <c r="L111" s="15">
        <f>IF(A111&amp;""="","",SUMIFS('الدفعات'!$C$6:$C$2005,'الدفعات'!$B$6:$B$2005,A111&amp;""))</f>
        <v/>
      </c>
      <c r="M111" s="15">
        <f>IF(A111&amp;""="","",ROUND(K111-L111,2))</f>
        <v/>
      </c>
      <c r="N111" s="6">
        <f>IF(A111&amp;""="","",IF(AND(F111="جاهزة",M111&gt;0),"جاهزة ولم تُسدَّد",IF(AND(F111="سُلّمت",M111&gt;0),"سُلّمت وعليها متبقي","")))</f>
        <v/>
      </c>
    </row>
    <row r="112">
      <c r="A112" s="5" t="n"/>
      <c r="B112" s="16" t="n"/>
      <c r="C112" s="5" t="n"/>
      <c r="D112" s="5" t="n"/>
      <c r="E112" s="5" t="n"/>
      <c r="F112" s="5" t="n"/>
      <c r="G112" s="17" t="n"/>
      <c r="H112" s="17" t="n"/>
      <c r="I112" s="6">
        <f>IF(A112&amp;""="","",IFERROR(INDEX('العملاء'!$B$6:$B$205,MATCH(C112&amp;"",'العملاء'!$A$6:$A$205,0))&amp;"","كود غير موجود"))</f>
        <v/>
      </c>
      <c r="J112" s="15">
        <f>IF(A112&amp;""="","",SUMIFS('القطع'!$F$6:$F$2005,'القطع'!$A$6:$A$2005,A112&amp;""))</f>
        <v/>
      </c>
      <c r="K112" s="15">
        <f>IF(A112&amp;""="","",IF(F112="ملغي",0,ROUND(MAX(0,N(G112)+J112-N(H112)),2)))</f>
        <v/>
      </c>
      <c r="L112" s="15">
        <f>IF(A112&amp;""="","",SUMIFS('الدفعات'!$C$6:$C$2005,'الدفعات'!$B$6:$B$2005,A112&amp;""))</f>
        <v/>
      </c>
      <c r="M112" s="15">
        <f>IF(A112&amp;""="","",ROUND(K112-L112,2))</f>
        <v/>
      </c>
      <c r="N112" s="6">
        <f>IF(A112&amp;""="","",IF(AND(F112="جاهزة",M112&gt;0),"جاهزة ولم تُسدَّد",IF(AND(F112="سُلّمت",M112&gt;0),"سُلّمت وعليها متبقي","")))</f>
        <v/>
      </c>
    </row>
    <row r="113">
      <c r="A113" s="5" t="n"/>
      <c r="B113" s="16" t="n"/>
      <c r="C113" s="5" t="n"/>
      <c r="D113" s="5" t="n"/>
      <c r="E113" s="5" t="n"/>
      <c r="F113" s="5" t="n"/>
      <c r="G113" s="17" t="n"/>
      <c r="H113" s="17" t="n"/>
      <c r="I113" s="6">
        <f>IF(A113&amp;""="","",IFERROR(INDEX('العملاء'!$B$6:$B$205,MATCH(C113&amp;"",'العملاء'!$A$6:$A$205,0))&amp;"","كود غير موجود"))</f>
        <v/>
      </c>
      <c r="J113" s="15">
        <f>IF(A113&amp;""="","",SUMIFS('القطع'!$F$6:$F$2005,'القطع'!$A$6:$A$2005,A113&amp;""))</f>
        <v/>
      </c>
      <c r="K113" s="15">
        <f>IF(A113&amp;""="","",IF(F113="ملغي",0,ROUND(MAX(0,N(G113)+J113-N(H113)),2)))</f>
        <v/>
      </c>
      <c r="L113" s="15">
        <f>IF(A113&amp;""="","",SUMIFS('الدفعات'!$C$6:$C$2005,'الدفعات'!$B$6:$B$2005,A113&amp;""))</f>
        <v/>
      </c>
      <c r="M113" s="15">
        <f>IF(A113&amp;""="","",ROUND(K113-L113,2))</f>
        <v/>
      </c>
      <c r="N113" s="6">
        <f>IF(A113&amp;""="","",IF(AND(F113="جاهزة",M113&gt;0),"جاهزة ولم تُسدَّد",IF(AND(F113="سُلّمت",M113&gt;0),"سُلّمت وعليها متبقي","")))</f>
        <v/>
      </c>
    </row>
    <row r="114">
      <c r="A114" s="5" t="n"/>
      <c r="B114" s="16" t="n"/>
      <c r="C114" s="5" t="n"/>
      <c r="D114" s="5" t="n"/>
      <c r="E114" s="5" t="n"/>
      <c r="F114" s="5" t="n"/>
      <c r="G114" s="17" t="n"/>
      <c r="H114" s="17" t="n"/>
      <c r="I114" s="6">
        <f>IF(A114&amp;""="","",IFERROR(INDEX('العملاء'!$B$6:$B$205,MATCH(C114&amp;"",'العملاء'!$A$6:$A$205,0))&amp;"","كود غير موجود"))</f>
        <v/>
      </c>
      <c r="J114" s="15">
        <f>IF(A114&amp;""="","",SUMIFS('القطع'!$F$6:$F$2005,'القطع'!$A$6:$A$2005,A114&amp;""))</f>
        <v/>
      </c>
      <c r="K114" s="15">
        <f>IF(A114&amp;""="","",IF(F114="ملغي",0,ROUND(MAX(0,N(G114)+J114-N(H114)),2)))</f>
        <v/>
      </c>
      <c r="L114" s="15">
        <f>IF(A114&amp;""="","",SUMIFS('الدفعات'!$C$6:$C$2005,'الدفعات'!$B$6:$B$2005,A114&amp;""))</f>
        <v/>
      </c>
      <c r="M114" s="15">
        <f>IF(A114&amp;""="","",ROUND(K114-L114,2))</f>
        <v/>
      </c>
      <c r="N114" s="6">
        <f>IF(A114&amp;""="","",IF(AND(F114="جاهزة",M114&gt;0),"جاهزة ولم تُسدَّد",IF(AND(F114="سُلّمت",M114&gt;0),"سُلّمت وعليها متبقي","")))</f>
        <v/>
      </c>
    </row>
    <row r="115">
      <c r="A115" s="5" t="n"/>
      <c r="B115" s="16" t="n"/>
      <c r="C115" s="5" t="n"/>
      <c r="D115" s="5" t="n"/>
      <c r="E115" s="5" t="n"/>
      <c r="F115" s="5" t="n"/>
      <c r="G115" s="17" t="n"/>
      <c r="H115" s="17" t="n"/>
      <c r="I115" s="6">
        <f>IF(A115&amp;""="","",IFERROR(INDEX('العملاء'!$B$6:$B$205,MATCH(C115&amp;"",'العملاء'!$A$6:$A$205,0))&amp;"","كود غير موجود"))</f>
        <v/>
      </c>
      <c r="J115" s="15">
        <f>IF(A115&amp;""="","",SUMIFS('القطع'!$F$6:$F$2005,'القطع'!$A$6:$A$2005,A115&amp;""))</f>
        <v/>
      </c>
      <c r="K115" s="15">
        <f>IF(A115&amp;""="","",IF(F115="ملغي",0,ROUND(MAX(0,N(G115)+J115-N(H115)),2)))</f>
        <v/>
      </c>
      <c r="L115" s="15">
        <f>IF(A115&amp;""="","",SUMIFS('الدفعات'!$C$6:$C$2005,'الدفعات'!$B$6:$B$2005,A115&amp;""))</f>
        <v/>
      </c>
      <c r="M115" s="15">
        <f>IF(A115&amp;""="","",ROUND(K115-L115,2))</f>
        <v/>
      </c>
      <c r="N115" s="6">
        <f>IF(A115&amp;""="","",IF(AND(F115="جاهزة",M115&gt;0),"جاهزة ولم تُسدَّد",IF(AND(F115="سُلّمت",M115&gt;0),"سُلّمت وعليها متبقي","")))</f>
        <v/>
      </c>
    </row>
    <row r="116">
      <c r="A116" s="5" t="n"/>
      <c r="B116" s="16" t="n"/>
      <c r="C116" s="5" t="n"/>
      <c r="D116" s="5" t="n"/>
      <c r="E116" s="5" t="n"/>
      <c r="F116" s="5" t="n"/>
      <c r="G116" s="17" t="n"/>
      <c r="H116" s="17" t="n"/>
      <c r="I116" s="6">
        <f>IF(A116&amp;""="","",IFERROR(INDEX('العملاء'!$B$6:$B$205,MATCH(C116&amp;"",'العملاء'!$A$6:$A$205,0))&amp;"","كود غير موجود"))</f>
        <v/>
      </c>
      <c r="J116" s="15">
        <f>IF(A116&amp;""="","",SUMIFS('القطع'!$F$6:$F$2005,'القطع'!$A$6:$A$2005,A116&amp;""))</f>
        <v/>
      </c>
      <c r="K116" s="15">
        <f>IF(A116&amp;""="","",IF(F116="ملغي",0,ROUND(MAX(0,N(G116)+J116-N(H116)),2)))</f>
        <v/>
      </c>
      <c r="L116" s="15">
        <f>IF(A116&amp;""="","",SUMIFS('الدفعات'!$C$6:$C$2005,'الدفعات'!$B$6:$B$2005,A116&amp;""))</f>
        <v/>
      </c>
      <c r="M116" s="15">
        <f>IF(A116&amp;""="","",ROUND(K116-L116,2))</f>
        <v/>
      </c>
      <c r="N116" s="6">
        <f>IF(A116&amp;""="","",IF(AND(F116="جاهزة",M116&gt;0),"جاهزة ولم تُسدَّد",IF(AND(F116="سُلّمت",M116&gt;0),"سُلّمت وعليها متبقي","")))</f>
        <v/>
      </c>
    </row>
    <row r="117">
      <c r="A117" s="5" t="n"/>
      <c r="B117" s="16" t="n"/>
      <c r="C117" s="5" t="n"/>
      <c r="D117" s="5" t="n"/>
      <c r="E117" s="5" t="n"/>
      <c r="F117" s="5" t="n"/>
      <c r="G117" s="17" t="n"/>
      <c r="H117" s="17" t="n"/>
      <c r="I117" s="6">
        <f>IF(A117&amp;""="","",IFERROR(INDEX('العملاء'!$B$6:$B$205,MATCH(C117&amp;"",'العملاء'!$A$6:$A$205,0))&amp;"","كود غير موجود"))</f>
        <v/>
      </c>
      <c r="J117" s="15">
        <f>IF(A117&amp;""="","",SUMIFS('القطع'!$F$6:$F$2005,'القطع'!$A$6:$A$2005,A117&amp;""))</f>
        <v/>
      </c>
      <c r="K117" s="15">
        <f>IF(A117&amp;""="","",IF(F117="ملغي",0,ROUND(MAX(0,N(G117)+J117-N(H117)),2)))</f>
        <v/>
      </c>
      <c r="L117" s="15">
        <f>IF(A117&amp;""="","",SUMIFS('الدفعات'!$C$6:$C$2005,'الدفعات'!$B$6:$B$2005,A117&amp;""))</f>
        <v/>
      </c>
      <c r="M117" s="15">
        <f>IF(A117&amp;""="","",ROUND(K117-L117,2))</f>
        <v/>
      </c>
      <c r="N117" s="6">
        <f>IF(A117&amp;""="","",IF(AND(F117="جاهزة",M117&gt;0),"جاهزة ولم تُسدَّد",IF(AND(F117="سُلّمت",M117&gt;0),"سُلّمت وعليها متبقي","")))</f>
        <v/>
      </c>
    </row>
    <row r="118">
      <c r="A118" s="5" t="n"/>
      <c r="B118" s="16" t="n"/>
      <c r="C118" s="5" t="n"/>
      <c r="D118" s="5" t="n"/>
      <c r="E118" s="5" t="n"/>
      <c r="F118" s="5" t="n"/>
      <c r="G118" s="17" t="n"/>
      <c r="H118" s="17" t="n"/>
      <c r="I118" s="6">
        <f>IF(A118&amp;""="","",IFERROR(INDEX('العملاء'!$B$6:$B$205,MATCH(C118&amp;"",'العملاء'!$A$6:$A$205,0))&amp;"","كود غير موجود"))</f>
        <v/>
      </c>
      <c r="J118" s="15">
        <f>IF(A118&amp;""="","",SUMIFS('القطع'!$F$6:$F$2005,'القطع'!$A$6:$A$2005,A118&amp;""))</f>
        <v/>
      </c>
      <c r="K118" s="15">
        <f>IF(A118&amp;""="","",IF(F118="ملغي",0,ROUND(MAX(0,N(G118)+J118-N(H118)),2)))</f>
        <v/>
      </c>
      <c r="L118" s="15">
        <f>IF(A118&amp;""="","",SUMIFS('الدفعات'!$C$6:$C$2005,'الدفعات'!$B$6:$B$2005,A118&amp;""))</f>
        <v/>
      </c>
      <c r="M118" s="15">
        <f>IF(A118&amp;""="","",ROUND(K118-L118,2))</f>
        <v/>
      </c>
      <c r="N118" s="6">
        <f>IF(A118&amp;""="","",IF(AND(F118="جاهزة",M118&gt;0),"جاهزة ولم تُسدَّد",IF(AND(F118="سُلّمت",M118&gt;0),"سُلّمت وعليها متبقي","")))</f>
        <v/>
      </c>
    </row>
    <row r="119">
      <c r="A119" s="5" t="n"/>
      <c r="B119" s="16" t="n"/>
      <c r="C119" s="5" t="n"/>
      <c r="D119" s="5" t="n"/>
      <c r="E119" s="5" t="n"/>
      <c r="F119" s="5" t="n"/>
      <c r="G119" s="17" t="n"/>
      <c r="H119" s="17" t="n"/>
      <c r="I119" s="6">
        <f>IF(A119&amp;""="","",IFERROR(INDEX('العملاء'!$B$6:$B$205,MATCH(C119&amp;"",'العملاء'!$A$6:$A$205,0))&amp;"","كود غير موجود"))</f>
        <v/>
      </c>
      <c r="J119" s="15">
        <f>IF(A119&amp;""="","",SUMIFS('القطع'!$F$6:$F$2005,'القطع'!$A$6:$A$2005,A119&amp;""))</f>
        <v/>
      </c>
      <c r="K119" s="15">
        <f>IF(A119&amp;""="","",IF(F119="ملغي",0,ROUND(MAX(0,N(G119)+J119-N(H119)),2)))</f>
        <v/>
      </c>
      <c r="L119" s="15">
        <f>IF(A119&amp;""="","",SUMIFS('الدفعات'!$C$6:$C$2005,'الدفعات'!$B$6:$B$2005,A119&amp;""))</f>
        <v/>
      </c>
      <c r="M119" s="15">
        <f>IF(A119&amp;""="","",ROUND(K119-L119,2))</f>
        <v/>
      </c>
      <c r="N119" s="6">
        <f>IF(A119&amp;""="","",IF(AND(F119="جاهزة",M119&gt;0),"جاهزة ولم تُسدَّد",IF(AND(F119="سُلّمت",M119&gt;0),"سُلّمت وعليها متبقي","")))</f>
        <v/>
      </c>
    </row>
    <row r="120">
      <c r="A120" s="5" t="n"/>
      <c r="B120" s="16" t="n"/>
      <c r="C120" s="5" t="n"/>
      <c r="D120" s="5" t="n"/>
      <c r="E120" s="5" t="n"/>
      <c r="F120" s="5" t="n"/>
      <c r="G120" s="17" t="n"/>
      <c r="H120" s="17" t="n"/>
      <c r="I120" s="6">
        <f>IF(A120&amp;""="","",IFERROR(INDEX('العملاء'!$B$6:$B$205,MATCH(C120&amp;"",'العملاء'!$A$6:$A$205,0))&amp;"","كود غير موجود"))</f>
        <v/>
      </c>
      <c r="J120" s="15">
        <f>IF(A120&amp;""="","",SUMIFS('القطع'!$F$6:$F$2005,'القطع'!$A$6:$A$2005,A120&amp;""))</f>
        <v/>
      </c>
      <c r="K120" s="15">
        <f>IF(A120&amp;""="","",IF(F120="ملغي",0,ROUND(MAX(0,N(G120)+J120-N(H120)),2)))</f>
        <v/>
      </c>
      <c r="L120" s="15">
        <f>IF(A120&amp;""="","",SUMIFS('الدفعات'!$C$6:$C$2005,'الدفعات'!$B$6:$B$2005,A120&amp;""))</f>
        <v/>
      </c>
      <c r="M120" s="15">
        <f>IF(A120&amp;""="","",ROUND(K120-L120,2))</f>
        <v/>
      </c>
      <c r="N120" s="6">
        <f>IF(A120&amp;""="","",IF(AND(F120="جاهزة",M120&gt;0),"جاهزة ولم تُسدَّد",IF(AND(F120="سُلّمت",M120&gt;0),"سُلّمت وعليها متبقي","")))</f>
        <v/>
      </c>
    </row>
    <row r="121">
      <c r="A121" s="5" t="n"/>
      <c r="B121" s="16" t="n"/>
      <c r="C121" s="5" t="n"/>
      <c r="D121" s="5" t="n"/>
      <c r="E121" s="5" t="n"/>
      <c r="F121" s="5" t="n"/>
      <c r="G121" s="17" t="n"/>
      <c r="H121" s="17" t="n"/>
      <c r="I121" s="6">
        <f>IF(A121&amp;""="","",IFERROR(INDEX('العملاء'!$B$6:$B$205,MATCH(C121&amp;"",'العملاء'!$A$6:$A$205,0))&amp;"","كود غير موجود"))</f>
        <v/>
      </c>
      <c r="J121" s="15">
        <f>IF(A121&amp;""="","",SUMIFS('القطع'!$F$6:$F$2005,'القطع'!$A$6:$A$2005,A121&amp;""))</f>
        <v/>
      </c>
      <c r="K121" s="15">
        <f>IF(A121&amp;""="","",IF(F121="ملغي",0,ROUND(MAX(0,N(G121)+J121-N(H121)),2)))</f>
        <v/>
      </c>
      <c r="L121" s="15">
        <f>IF(A121&amp;""="","",SUMIFS('الدفعات'!$C$6:$C$2005,'الدفعات'!$B$6:$B$2005,A121&amp;""))</f>
        <v/>
      </c>
      <c r="M121" s="15">
        <f>IF(A121&amp;""="","",ROUND(K121-L121,2))</f>
        <v/>
      </c>
      <c r="N121" s="6">
        <f>IF(A121&amp;""="","",IF(AND(F121="جاهزة",M121&gt;0),"جاهزة ولم تُسدَّد",IF(AND(F121="سُلّمت",M121&gt;0),"سُلّمت وعليها متبقي","")))</f>
        <v/>
      </c>
    </row>
    <row r="122">
      <c r="A122" s="5" t="n"/>
      <c r="B122" s="16" t="n"/>
      <c r="C122" s="5" t="n"/>
      <c r="D122" s="5" t="n"/>
      <c r="E122" s="5" t="n"/>
      <c r="F122" s="5" t="n"/>
      <c r="G122" s="17" t="n"/>
      <c r="H122" s="17" t="n"/>
      <c r="I122" s="6">
        <f>IF(A122&amp;""="","",IFERROR(INDEX('العملاء'!$B$6:$B$205,MATCH(C122&amp;"",'العملاء'!$A$6:$A$205,0))&amp;"","كود غير موجود"))</f>
        <v/>
      </c>
      <c r="J122" s="15">
        <f>IF(A122&amp;""="","",SUMIFS('القطع'!$F$6:$F$2005,'القطع'!$A$6:$A$2005,A122&amp;""))</f>
        <v/>
      </c>
      <c r="K122" s="15">
        <f>IF(A122&amp;""="","",IF(F122="ملغي",0,ROUND(MAX(0,N(G122)+J122-N(H122)),2)))</f>
        <v/>
      </c>
      <c r="L122" s="15">
        <f>IF(A122&amp;""="","",SUMIFS('الدفعات'!$C$6:$C$2005,'الدفعات'!$B$6:$B$2005,A122&amp;""))</f>
        <v/>
      </c>
      <c r="M122" s="15">
        <f>IF(A122&amp;""="","",ROUND(K122-L122,2))</f>
        <v/>
      </c>
      <c r="N122" s="6">
        <f>IF(A122&amp;""="","",IF(AND(F122="جاهزة",M122&gt;0),"جاهزة ولم تُسدَّد",IF(AND(F122="سُلّمت",M122&gt;0),"سُلّمت وعليها متبقي","")))</f>
        <v/>
      </c>
    </row>
    <row r="123">
      <c r="A123" s="5" t="n"/>
      <c r="B123" s="16" t="n"/>
      <c r="C123" s="5" t="n"/>
      <c r="D123" s="5" t="n"/>
      <c r="E123" s="5" t="n"/>
      <c r="F123" s="5" t="n"/>
      <c r="G123" s="17" t="n"/>
      <c r="H123" s="17" t="n"/>
      <c r="I123" s="6">
        <f>IF(A123&amp;""="","",IFERROR(INDEX('العملاء'!$B$6:$B$205,MATCH(C123&amp;"",'العملاء'!$A$6:$A$205,0))&amp;"","كود غير موجود"))</f>
        <v/>
      </c>
      <c r="J123" s="15">
        <f>IF(A123&amp;""="","",SUMIFS('القطع'!$F$6:$F$2005,'القطع'!$A$6:$A$2005,A123&amp;""))</f>
        <v/>
      </c>
      <c r="K123" s="15">
        <f>IF(A123&amp;""="","",IF(F123="ملغي",0,ROUND(MAX(0,N(G123)+J123-N(H123)),2)))</f>
        <v/>
      </c>
      <c r="L123" s="15">
        <f>IF(A123&amp;""="","",SUMIFS('الدفعات'!$C$6:$C$2005,'الدفعات'!$B$6:$B$2005,A123&amp;""))</f>
        <v/>
      </c>
      <c r="M123" s="15">
        <f>IF(A123&amp;""="","",ROUND(K123-L123,2))</f>
        <v/>
      </c>
      <c r="N123" s="6">
        <f>IF(A123&amp;""="","",IF(AND(F123="جاهزة",M123&gt;0),"جاهزة ولم تُسدَّد",IF(AND(F123="سُلّمت",M123&gt;0),"سُلّمت وعليها متبقي","")))</f>
        <v/>
      </c>
    </row>
    <row r="124">
      <c r="A124" s="5" t="n"/>
      <c r="B124" s="16" t="n"/>
      <c r="C124" s="5" t="n"/>
      <c r="D124" s="5" t="n"/>
      <c r="E124" s="5" t="n"/>
      <c r="F124" s="5" t="n"/>
      <c r="G124" s="17" t="n"/>
      <c r="H124" s="17" t="n"/>
      <c r="I124" s="6">
        <f>IF(A124&amp;""="","",IFERROR(INDEX('العملاء'!$B$6:$B$205,MATCH(C124&amp;"",'العملاء'!$A$6:$A$205,0))&amp;"","كود غير موجود"))</f>
        <v/>
      </c>
      <c r="J124" s="15">
        <f>IF(A124&amp;""="","",SUMIFS('القطع'!$F$6:$F$2005,'القطع'!$A$6:$A$2005,A124&amp;""))</f>
        <v/>
      </c>
      <c r="K124" s="15">
        <f>IF(A124&amp;""="","",IF(F124="ملغي",0,ROUND(MAX(0,N(G124)+J124-N(H124)),2)))</f>
        <v/>
      </c>
      <c r="L124" s="15">
        <f>IF(A124&amp;""="","",SUMIFS('الدفعات'!$C$6:$C$2005,'الدفعات'!$B$6:$B$2005,A124&amp;""))</f>
        <v/>
      </c>
      <c r="M124" s="15">
        <f>IF(A124&amp;""="","",ROUND(K124-L124,2))</f>
        <v/>
      </c>
      <c r="N124" s="6">
        <f>IF(A124&amp;""="","",IF(AND(F124="جاهزة",M124&gt;0),"جاهزة ولم تُسدَّد",IF(AND(F124="سُلّمت",M124&gt;0),"سُلّمت وعليها متبقي","")))</f>
        <v/>
      </c>
    </row>
    <row r="125">
      <c r="A125" s="5" t="n"/>
      <c r="B125" s="16" t="n"/>
      <c r="C125" s="5" t="n"/>
      <c r="D125" s="5" t="n"/>
      <c r="E125" s="5" t="n"/>
      <c r="F125" s="5" t="n"/>
      <c r="G125" s="17" t="n"/>
      <c r="H125" s="17" t="n"/>
      <c r="I125" s="6">
        <f>IF(A125&amp;""="","",IFERROR(INDEX('العملاء'!$B$6:$B$205,MATCH(C125&amp;"",'العملاء'!$A$6:$A$205,0))&amp;"","كود غير موجود"))</f>
        <v/>
      </c>
      <c r="J125" s="15">
        <f>IF(A125&amp;""="","",SUMIFS('القطع'!$F$6:$F$2005,'القطع'!$A$6:$A$2005,A125&amp;""))</f>
        <v/>
      </c>
      <c r="K125" s="15">
        <f>IF(A125&amp;""="","",IF(F125="ملغي",0,ROUND(MAX(0,N(G125)+J125-N(H125)),2)))</f>
        <v/>
      </c>
      <c r="L125" s="15">
        <f>IF(A125&amp;""="","",SUMIFS('الدفعات'!$C$6:$C$2005,'الدفعات'!$B$6:$B$2005,A125&amp;""))</f>
        <v/>
      </c>
      <c r="M125" s="15">
        <f>IF(A125&amp;""="","",ROUND(K125-L125,2))</f>
        <v/>
      </c>
      <c r="N125" s="6">
        <f>IF(A125&amp;""="","",IF(AND(F125="جاهزة",M125&gt;0),"جاهزة ولم تُسدَّد",IF(AND(F125="سُلّمت",M125&gt;0),"سُلّمت وعليها متبقي","")))</f>
        <v/>
      </c>
    </row>
    <row r="126">
      <c r="A126" s="5" t="n"/>
      <c r="B126" s="16" t="n"/>
      <c r="C126" s="5" t="n"/>
      <c r="D126" s="5" t="n"/>
      <c r="E126" s="5" t="n"/>
      <c r="F126" s="5" t="n"/>
      <c r="G126" s="17" t="n"/>
      <c r="H126" s="17" t="n"/>
      <c r="I126" s="6">
        <f>IF(A126&amp;""="","",IFERROR(INDEX('العملاء'!$B$6:$B$205,MATCH(C126&amp;"",'العملاء'!$A$6:$A$205,0))&amp;"","كود غير موجود"))</f>
        <v/>
      </c>
      <c r="J126" s="15">
        <f>IF(A126&amp;""="","",SUMIFS('القطع'!$F$6:$F$2005,'القطع'!$A$6:$A$2005,A126&amp;""))</f>
        <v/>
      </c>
      <c r="K126" s="15">
        <f>IF(A126&amp;""="","",IF(F126="ملغي",0,ROUND(MAX(0,N(G126)+J126-N(H126)),2)))</f>
        <v/>
      </c>
      <c r="L126" s="15">
        <f>IF(A126&amp;""="","",SUMIFS('الدفعات'!$C$6:$C$2005,'الدفعات'!$B$6:$B$2005,A126&amp;""))</f>
        <v/>
      </c>
      <c r="M126" s="15">
        <f>IF(A126&amp;""="","",ROUND(K126-L126,2))</f>
        <v/>
      </c>
      <c r="N126" s="6">
        <f>IF(A126&amp;""="","",IF(AND(F126="جاهزة",M126&gt;0),"جاهزة ولم تُسدَّد",IF(AND(F126="سُلّمت",M126&gt;0),"سُلّمت وعليها متبقي","")))</f>
        <v/>
      </c>
    </row>
    <row r="127">
      <c r="A127" s="5" t="n"/>
      <c r="B127" s="16" t="n"/>
      <c r="C127" s="5" t="n"/>
      <c r="D127" s="5" t="n"/>
      <c r="E127" s="5" t="n"/>
      <c r="F127" s="5" t="n"/>
      <c r="G127" s="17" t="n"/>
      <c r="H127" s="17" t="n"/>
      <c r="I127" s="6">
        <f>IF(A127&amp;""="","",IFERROR(INDEX('العملاء'!$B$6:$B$205,MATCH(C127&amp;"",'العملاء'!$A$6:$A$205,0))&amp;"","كود غير موجود"))</f>
        <v/>
      </c>
      <c r="J127" s="15">
        <f>IF(A127&amp;""="","",SUMIFS('القطع'!$F$6:$F$2005,'القطع'!$A$6:$A$2005,A127&amp;""))</f>
        <v/>
      </c>
      <c r="K127" s="15">
        <f>IF(A127&amp;""="","",IF(F127="ملغي",0,ROUND(MAX(0,N(G127)+J127-N(H127)),2)))</f>
        <v/>
      </c>
      <c r="L127" s="15">
        <f>IF(A127&amp;""="","",SUMIFS('الدفعات'!$C$6:$C$2005,'الدفعات'!$B$6:$B$2005,A127&amp;""))</f>
        <v/>
      </c>
      <c r="M127" s="15">
        <f>IF(A127&amp;""="","",ROUND(K127-L127,2))</f>
        <v/>
      </c>
      <c r="N127" s="6">
        <f>IF(A127&amp;""="","",IF(AND(F127="جاهزة",M127&gt;0),"جاهزة ولم تُسدَّد",IF(AND(F127="سُلّمت",M127&gt;0),"سُلّمت وعليها متبقي","")))</f>
        <v/>
      </c>
    </row>
    <row r="128">
      <c r="A128" s="5" t="n"/>
      <c r="B128" s="16" t="n"/>
      <c r="C128" s="5" t="n"/>
      <c r="D128" s="5" t="n"/>
      <c r="E128" s="5" t="n"/>
      <c r="F128" s="5" t="n"/>
      <c r="G128" s="17" t="n"/>
      <c r="H128" s="17" t="n"/>
      <c r="I128" s="6">
        <f>IF(A128&amp;""="","",IFERROR(INDEX('العملاء'!$B$6:$B$205,MATCH(C128&amp;"",'العملاء'!$A$6:$A$205,0))&amp;"","كود غير موجود"))</f>
        <v/>
      </c>
      <c r="J128" s="15">
        <f>IF(A128&amp;""="","",SUMIFS('القطع'!$F$6:$F$2005,'القطع'!$A$6:$A$2005,A128&amp;""))</f>
        <v/>
      </c>
      <c r="K128" s="15">
        <f>IF(A128&amp;""="","",IF(F128="ملغي",0,ROUND(MAX(0,N(G128)+J128-N(H128)),2)))</f>
        <v/>
      </c>
      <c r="L128" s="15">
        <f>IF(A128&amp;""="","",SUMIFS('الدفعات'!$C$6:$C$2005,'الدفعات'!$B$6:$B$2005,A128&amp;""))</f>
        <v/>
      </c>
      <c r="M128" s="15">
        <f>IF(A128&amp;""="","",ROUND(K128-L128,2))</f>
        <v/>
      </c>
      <c r="N128" s="6">
        <f>IF(A128&amp;""="","",IF(AND(F128="جاهزة",M128&gt;0),"جاهزة ولم تُسدَّد",IF(AND(F128="سُلّمت",M128&gt;0),"سُلّمت وعليها متبقي","")))</f>
        <v/>
      </c>
    </row>
    <row r="129">
      <c r="A129" s="5" t="n"/>
      <c r="B129" s="16" t="n"/>
      <c r="C129" s="5" t="n"/>
      <c r="D129" s="5" t="n"/>
      <c r="E129" s="5" t="n"/>
      <c r="F129" s="5" t="n"/>
      <c r="G129" s="17" t="n"/>
      <c r="H129" s="17" t="n"/>
      <c r="I129" s="6">
        <f>IF(A129&amp;""="","",IFERROR(INDEX('العملاء'!$B$6:$B$205,MATCH(C129&amp;"",'العملاء'!$A$6:$A$205,0))&amp;"","كود غير موجود"))</f>
        <v/>
      </c>
      <c r="J129" s="15">
        <f>IF(A129&amp;""="","",SUMIFS('القطع'!$F$6:$F$2005,'القطع'!$A$6:$A$2005,A129&amp;""))</f>
        <v/>
      </c>
      <c r="K129" s="15">
        <f>IF(A129&amp;""="","",IF(F129="ملغي",0,ROUND(MAX(0,N(G129)+J129-N(H129)),2)))</f>
        <v/>
      </c>
      <c r="L129" s="15">
        <f>IF(A129&amp;""="","",SUMIFS('الدفعات'!$C$6:$C$2005,'الدفعات'!$B$6:$B$2005,A129&amp;""))</f>
        <v/>
      </c>
      <c r="M129" s="15">
        <f>IF(A129&amp;""="","",ROUND(K129-L129,2))</f>
        <v/>
      </c>
      <c r="N129" s="6">
        <f>IF(A129&amp;""="","",IF(AND(F129="جاهزة",M129&gt;0),"جاهزة ولم تُسدَّد",IF(AND(F129="سُلّمت",M129&gt;0),"سُلّمت وعليها متبقي","")))</f>
        <v/>
      </c>
    </row>
    <row r="130">
      <c r="A130" s="5" t="n"/>
      <c r="B130" s="16" t="n"/>
      <c r="C130" s="5" t="n"/>
      <c r="D130" s="5" t="n"/>
      <c r="E130" s="5" t="n"/>
      <c r="F130" s="5" t="n"/>
      <c r="G130" s="17" t="n"/>
      <c r="H130" s="17" t="n"/>
      <c r="I130" s="6">
        <f>IF(A130&amp;""="","",IFERROR(INDEX('العملاء'!$B$6:$B$205,MATCH(C130&amp;"",'العملاء'!$A$6:$A$205,0))&amp;"","كود غير موجود"))</f>
        <v/>
      </c>
      <c r="J130" s="15">
        <f>IF(A130&amp;""="","",SUMIFS('القطع'!$F$6:$F$2005,'القطع'!$A$6:$A$2005,A130&amp;""))</f>
        <v/>
      </c>
      <c r="K130" s="15">
        <f>IF(A130&amp;""="","",IF(F130="ملغي",0,ROUND(MAX(0,N(G130)+J130-N(H130)),2)))</f>
        <v/>
      </c>
      <c r="L130" s="15">
        <f>IF(A130&amp;""="","",SUMIFS('الدفعات'!$C$6:$C$2005,'الدفعات'!$B$6:$B$2005,A130&amp;""))</f>
        <v/>
      </c>
      <c r="M130" s="15">
        <f>IF(A130&amp;""="","",ROUND(K130-L130,2))</f>
        <v/>
      </c>
      <c r="N130" s="6">
        <f>IF(A130&amp;""="","",IF(AND(F130="جاهزة",M130&gt;0),"جاهزة ولم تُسدَّد",IF(AND(F130="سُلّمت",M130&gt;0),"سُلّمت وعليها متبقي","")))</f>
        <v/>
      </c>
    </row>
    <row r="131">
      <c r="A131" s="5" t="n"/>
      <c r="B131" s="16" t="n"/>
      <c r="C131" s="5" t="n"/>
      <c r="D131" s="5" t="n"/>
      <c r="E131" s="5" t="n"/>
      <c r="F131" s="5" t="n"/>
      <c r="G131" s="17" t="n"/>
      <c r="H131" s="17" t="n"/>
      <c r="I131" s="6">
        <f>IF(A131&amp;""="","",IFERROR(INDEX('العملاء'!$B$6:$B$205,MATCH(C131&amp;"",'العملاء'!$A$6:$A$205,0))&amp;"","كود غير موجود"))</f>
        <v/>
      </c>
      <c r="J131" s="15">
        <f>IF(A131&amp;""="","",SUMIFS('القطع'!$F$6:$F$2005,'القطع'!$A$6:$A$2005,A131&amp;""))</f>
        <v/>
      </c>
      <c r="K131" s="15">
        <f>IF(A131&amp;""="","",IF(F131="ملغي",0,ROUND(MAX(0,N(G131)+J131-N(H131)),2)))</f>
        <v/>
      </c>
      <c r="L131" s="15">
        <f>IF(A131&amp;""="","",SUMIFS('الدفعات'!$C$6:$C$2005,'الدفعات'!$B$6:$B$2005,A131&amp;""))</f>
        <v/>
      </c>
      <c r="M131" s="15">
        <f>IF(A131&amp;""="","",ROUND(K131-L131,2))</f>
        <v/>
      </c>
      <c r="N131" s="6">
        <f>IF(A131&amp;""="","",IF(AND(F131="جاهزة",M131&gt;0),"جاهزة ولم تُسدَّد",IF(AND(F131="سُلّمت",M131&gt;0),"سُلّمت وعليها متبقي","")))</f>
        <v/>
      </c>
    </row>
    <row r="132">
      <c r="A132" s="5" t="n"/>
      <c r="B132" s="16" t="n"/>
      <c r="C132" s="5" t="n"/>
      <c r="D132" s="5" t="n"/>
      <c r="E132" s="5" t="n"/>
      <c r="F132" s="5" t="n"/>
      <c r="G132" s="17" t="n"/>
      <c r="H132" s="17" t="n"/>
      <c r="I132" s="6">
        <f>IF(A132&amp;""="","",IFERROR(INDEX('العملاء'!$B$6:$B$205,MATCH(C132&amp;"",'العملاء'!$A$6:$A$205,0))&amp;"","كود غير موجود"))</f>
        <v/>
      </c>
      <c r="J132" s="15">
        <f>IF(A132&amp;""="","",SUMIFS('القطع'!$F$6:$F$2005,'القطع'!$A$6:$A$2005,A132&amp;""))</f>
        <v/>
      </c>
      <c r="K132" s="15">
        <f>IF(A132&amp;""="","",IF(F132="ملغي",0,ROUND(MAX(0,N(G132)+J132-N(H132)),2)))</f>
        <v/>
      </c>
      <c r="L132" s="15">
        <f>IF(A132&amp;""="","",SUMIFS('الدفعات'!$C$6:$C$2005,'الدفعات'!$B$6:$B$2005,A132&amp;""))</f>
        <v/>
      </c>
      <c r="M132" s="15">
        <f>IF(A132&amp;""="","",ROUND(K132-L132,2))</f>
        <v/>
      </c>
      <c r="N132" s="6">
        <f>IF(A132&amp;""="","",IF(AND(F132="جاهزة",M132&gt;0),"جاهزة ولم تُسدَّد",IF(AND(F132="سُلّمت",M132&gt;0),"سُلّمت وعليها متبقي","")))</f>
        <v/>
      </c>
    </row>
    <row r="133">
      <c r="A133" s="5" t="n"/>
      <c r="B133" s="16" t="n"/>
      <c r="C133" s="5" t="n"/>
      <c r="D133" s="5" t="n"/>
      <c r="E133" s="5" t="n"/>
      <c r="F133" s="5" t="n"/>
      <c r="G133" s="17" t="n"/>
      <c r="H133" s="17" t="n"/>
      <c r="I133" s="6">
        <f>IF(A133&amp;""="","",IFERROR(INDEX('العملاء'!$B$6:$B$205,MATCH(C133&amp;"",'العملاء'!$A$6:$A$205,0))&amp;"","كود غير موجود"))</f>
        <v/>
      </c>
      <c r="J133" s="15">
        <f>IF(A133&amp;""="","",SUMIFS('القطع'!$F$6:$F$2005,'القطع'!$A$6:$A$2005,A133&amp;""))</f>
        <v/>
      </c>
      <c r="K133" s="15">
        <f>IF(A133&amp;""="","",IF(F133="ملغي",0,ROUND(MAX(0,N(G133)+J133-N(H133)),2)))</f>
        <v/>
      </c>
      <c r="L133" s="15">
        <f>IF(A133&amp;""="","",SUMIFS('الدفعات'!$C$6:$C$2005,'الدفعات'!$B$6:$B$2005,A133&amp;""))</f>
        <v/>
      </c>
      <c r="M133" s="15">
        <f>IF(A133&amp;""="","",ROUND(K133-L133,2))</f>
        <v/>
      </c>
      <c r="N133" s="6">
        <f>IF(A133&amp;""="","",IF(AND(F133="جاهزة",M133&gt;0),"جاهزة ولم تُسدَّد",IF(AND(F133="سُلّمت",M133&gt;0),"سُلّمت وعليها متبقي","")))</f>
        <v/>
      </c>
    </row>
    <row r="134">
      <c r="A134" s="5" t="n"/>
      <c r="B134" s="16" t="n"/>
      <c r="C134" s="5" t="n"/>
      <c r="D134" s="5" t="n"/>
      <c r="E134" s="5" t="n"/>
      <c r="F134" s="5" t="n"/>
      <c r="G134" s="17" t="n"/>
      <c r="H134" s="17" t="n"/>
      <c r="I134" s="6">
        <f>IF(A134&amp;""="","",IFERROR(INDEX('العملاء'!$B$6:$B$205,MATCH(C134&amp;"",'العملاء'!$A$6:$A$205,0))&amp;"","كود غير موجود"))</f>
        <v/>
      </c>
      <c r="J134" s="15">
        <f>IF(A134&amp;""="","",SUMIFS('القطع'!$F$6:$F$2005,'القطع'!$A$6:$A$2005,A134&amp;""))</f>
        <v/>
      </c>
      <c r="K134" s="15">
        <f>IF(A134&amp;""="","",IF(F134="ملغي",0,ROUND(MAX(0,N(G134)+J134-N(H134)),2)))</f>
        <v/>
      </c>
      <c r="L134" s="15">
        <f>IF(A134&amp;""="","",SUMIFS('الدفعات'!$C$6:$C$2005,'الدفعات'!$B$6:$B$2005,A134&amp;""))</f>
        <v/>
      </c>
      <c r="M134" s="15">
        <f>IF(A134&amp;""="","",ROUND(K134-L134,2))</f>
        <v/>
      </c>
      <c r="N134" s="6">
        <f>IF(A134&amp;""="","",IF(AND(F134="جاهزة",M134&gt;0),"جاهزة ولم تُسدَّد",IF(AND(F134="سُلّمت",M134&gt;0),"سُلّمت وعليها متبقي","")))</f>
        <v/>
      </c>
    </row>
    <row r="135">
      <c r="A135" s="5" t="n"/>
      <c r="B135" s="16" t="n"/>
      <c r="C135" s="5" t="n"/>
      <c r="D135" s="5" t="n"/>
      <c r="E135" s="5" t="n"/>
      <c r="F135" s="5" t="n"/>
      <c r="G135" s="17" t="n"/>
      <c r="H135" s="17" t="n"/>
      <c r="I135" s="6">
        <f>IF(A135&amp;""="","",IFERROR(INDEX('العملاء'!$B$6:$B$205,MATCH(C135&amp;"",'العملاء'!$A$6:$A$205,0))&amp;"","كود غير موجود"))</f>
        <v/>
      </c>
      <c r="J135" s="15">
        <f>IF(A135&amp;""="","",SUMIFS('القطع'!$F$6:$F$2005,'القطع'!$A$6:$A$2005,A135&amp;""))</f>
        <v/>
      </c>
      <c r="K135" s="15">
        <f>IF(A135&amp;""="","",IF(F135="ملغي",0,ROUND(MAX(0,N(G135)+J135-N(H135)),2)))</f>
        <v/>
      </c>
      <c r="L135" s="15">
        <f>IF(A135&amp;""="","",SUMIFS('الدفعات'!$C$6:$C$2005,'الدفعات'!$B$6:$B$2005,A135&amp;""))</f>
        <v/>
      </c>
      <c r="M135" s="15">
        <f>IF(A135&amp;""="","",ROUND(K135-L135,2))</f>
        <v/>
      </c>
      <c r="N135" s="6">
        <f>IF(A135&amp;""="","",IF(AND(F135="جاهزة",M135&gt;0),"جاهزة ولم تُسدَّد",IF(AND(F135="سُلّمت",M135&gt;0),"سُلّمت وعليها متبقي","")))</f>
        <v/>
      </c>
    </row>
    <row r="136">
      <c r="A136" s="5" t="n"/>
      <c r="B136" s="16" t="n"/>
      <c r="C136" s="5" t="n"/>
      <c r="D136" s="5" t="n"/>
      <c r="E136" s="5" t="n"/>
      <c r="F136" s="5" t="n"/>
      <c r="G136" s="17" t="n"/>
      <c r="H136" s="17" t="n"/>
      <c r="I136" s="6">
        <f>IF(A136&amp;""="","",IFERROR(INDEX('العملاء'!$B$6:$B$205,MATCH(C136&amp;"",'العملاء'!$A$6:$A$205,0))&amp;"","كود غير موجود"))</f>
        <v/>
      </c>
      <c r="J136" s="15">
        <f>IF(A136&amp;""="","",SUMIFS('القطع'!$F$6:$F$2005,'القطع'!$A$6:$A$2005,A136&amp;""))</f>
        <v/>
      </c>
      <c r="K136" s="15">
        <f>IF(A136&amp;""="","",IF(F136="ملغي",0,ROUND(MAX(0,N(G136)+J136-N(H136)),2)))</f>
        <v/>
      </c>
      <c r="L136" s="15">
        <f>IF(A136&amp;""="","",SUMIFS('الدفعات'!$C$6:$C$2005,'الدفعات'!$B$6:$B$2005,A136&amp;""))</f>
        <v/>
      </c>
      <c r="M136" s="15">
        <f>IF(A136&amp;""="","",ROUND(K136-L136,2))</f>
        <v/>
      </c>
      <c r="N136" s="6">
        <f>IF(A136&amp;""="","",IF(AND(F136="جاهزة",M136&gt;0),"جاهزة ولم تُسدَّد",IF(AND(F136="سُلّمت",M136&gt;0),"سُلّمت وعليها متبقي","")))</f>
        <v/>
      </c>
    </row>
    <row r="137">
      <c r="A137" s="5" t="n"/>
      <c r="B137" s="16" t="n"/>
      <c r="C137" s="5" t="n"/>
      <c r="D137" s="5" t="n"/>
      <c r="E137" s="5" t="n"/>
      <c r="F137" s="5" t="n"/>
      <c r="G137" s="17" t="n"/>
      <c r="H137" s="17" t="n"/>
      <c r="I137" s="6">
        <f>IF(A137&amp;""="","",IFERROR(INDEX('العملاء'!$B$6:$B$205,MATCH(C137&amp;"",'العملاء'!$A$6:$A$205,0))&amp;"","كود غير موجود"))</f>
        <v/>
      </c>
      <c r="J137" s="15">
        <f>IF(A137&amp;""="","",SUMIFS('القطع'!$F$6:$F$2005,'القطع'!$A$6:$A$2005,A137&amp;""))</f>
        <v/>
      </c>
      <c r="K137" s="15">
        <f>IF(A137&amp;""="","",IF(F137="ملغي",0,ROUND(MAX(0,N(G137)+J137-N(H137)),2)))</f>
        <v/>
      </c>
      <c r="L137" s="15">
        <f>IF(A137&amp;""="","",SUMIFS('الدفعات'!$C$6:$C$2005,'الدفعات'!$B$6:$B$2005,A137&amp;""))</f>
        <v/>
      </c>
      <c r="M137" s="15">
        <f>IF(A137&amp;""="","",ROUND(K137-L137,2))</f>
        <v/>
      </c>
      <c r="N137" s="6">
        <f>IF(A137&amp;""="","",IF(AND(F137="جاهزة",M137&gt;0),"جاهزة ولم تُسدَّد",IF(AND(F137="سُلّمت",M137&gt;0),"سُلّمت وعليها متبقي","")))</f>
        <v/>
      </c>
    </row>
    <row r="138">
      <c r="A138" s="5" t="n"/>
      <c r="B138" s="16" t="n"/>
      <c r="C138" s="5" t="n"/>
      <c r="D138" s="5" t="n"/>
      <c r="E138" s="5" t="n"/>
      <c r="F138" s="5" t="n"/>
      <c r="G138" s="17" t="n"/>
      <c r="H138" s="17" t="n"/>
      <c r="I138" s="6">
        <f>IF(A138&amp;""="","",IFERROR(INDEX('العملاء'!$B$6:$B$205,MATCH(C138&amp;"",'العملاء'!$A$6:$A$205,0))&amp;"","كود غير موجود"))</f>
        <v/>
      </c>
      <c r="J138" s="15">
        <f>IF(A138&amp;""="","",SUMIFS('القطع'!$F$6:$F$2005,'القطع'!$A$6:$A$2005,A138&amp;""))</f>
        <v/>
      </c>
      <c r="K138" s="15">
        <f>IF(A138&amp;""="","",IF(F138="ملغي",0,ROUND(MAX(0,N(G138)+J138-N(H138)),2)))</f>
        <v/>
      </c>
      <c r="L138" s="15">
        <f>IF(A138&amp;""="","",SUMIFS('الدفعات'!$C$6:$C$2005,'الدفعات'!$B$6:$B$2005,A138&amp;""))</f>
        <v/>
      </c>
      <c r="M138" s="15">
        <f>IF(A138&amp;""="","",ROUND(K138-L138,2))</f>
        <v/>
      </c>
      <c r="N138" s="6">
        <f>IF(A138&amp;""="","",IF(AND(F138="جاهزة",M138&gt;0),"جاهزة ولم تُسدَّد",IF(AND(F138="سُلّمت",M138&gt;0),"سُلّمت وعليها متبقي","")))</f>
        <v/>
      </c>
    </row>
    <row r="139">
      <c r="A139" s="5" t="n"/>
      <c r="B139" s="16" t="n"/>
      <c r="C139" s="5" t="n"/>
      <c r="D139" s="5" t="n"/>
      <c r="E139" s="5" t="n"/>
      <c r="F139" s="5" t="n"/>
      <c r="G139" s="17" t="n"/>
      <c r="H139" s="17" t="n"/>
      <c r="I139" s="6">
        <f>IF(A139&amp;""="","",IFERROR(INDEX('العملاء'!$B$6:$B$205,MATCH(C139&amp;"",'العملاء'!$A$6:$A$205,0))&amp;"","كود غير موجود"))</f>
        <v/>
      </c>
      <c r="J139" s="15">
        <f>IF(A139&amp;""="","",SUMIFS('القطع'!$F$6:$F$2005,'القطع'!$A$6:$A$2005,A139&amp;""))</f>
        <v/>
      </c>
      <c r="K139" s="15">
        <f>IF(A139&amp;""="","",IF(F139="ملغي",0,ROUND(MAX(0,N(G139)+J139-N(H139)),2)))</f>
        <v/>
      </c>
      <c r="L139" s="15">
        <f>IF(A139&amp;""="","",SUMIFS('الدفعات'!$C$6:$C$2005,'الدفعات'!$B$6:$B$2005,A139&amp;""))</f>
        <v/>
      </c>
      <c r="M139" s="15">
        <f>IF(A139&amp;""="","",ROUND(K139-L139,2))</f>
        <v/>
      </c>
      <c r="N139" s="6">
        <f>IF(A139&amp;""="","",IF(AND(F139="جاهزة",M139&gt;0),"جاهزة ولم تُسدَّد",IF(AND(F139="سُلّمت",M139&gt;0),"سُلّمت وعليها متبقي","")))</f>
        <v/>
      </c>
    </row>
    <row r="140">
      <c r="A140" s="5" t="n"/>
      <c r="B140" s="16" t="n"/>
      <c r="C140" s="5" t="n"/>
      <c r="D140" s="5" t="n"/>
      <c r="E140" s="5" t="n"/>
      <c r="F140" s="5" t="n"/>
      <c r="G140" s="17" t="n"/>
      <c r="H140" s="17" t="n"/>
      <c r="I140" s="6">
        <f>IF(A140&amp;""="","",IFERROR(INDEX('العملاء'!$B$6:$B$205,MATCH(C140&amp;"",'العملاء'!$A$6:$A$205,0))&amp;"","كود غير موجود"))</f>
        <v/>
      </c>
      <c r="J140" s="15">
        <f>IF(A140&amp;""="","",SUMIFS('القطع'!$F$6:$F$2005,'القطع'!$A$6:$A$2005,A140&amp;""))</f>
        <v/>
      </c>
      <c r="K140" s="15">
        <f>IF(A140&amp;""="","",IF(F140="ملغي",0,ROUND(MAX(0,N(G140)+J140-N(H140)),2)))</f>
        <v/>
      </c>
      <c r="L140" s="15">
        <f>IF(A140&amp;""="","",SUMIFS('الدفعات'!$C$6:$C$2005,'الدفعات'!$B$6:$B$2005,A140&amp;""))</f>
        <v/>
      </c>
      <c r="M140" s="15">
        <f>IF(A140&amp;""="","",ROUND(K140-L140,2))</f>
        <v/>
      </c>
      <c r="N140" s="6">
        <f>IF(A140&amp;""="","",IF(AND(F140="جاهزة",M140&gt;0),"جاهزة ولم تُسدَّد",IF(AND(F140="سُلّمت",M140&gt;0),"سُلّمت وعليها متبقي","")))</f>
        <v/>
      </c>
    </row>
    <row r="141">
      <c r="A141" s="5" t="n"/>
      <c r="B141" s="16" t="n"/>
      <c r="C141" s="5" t="n"/>
      <c r="D141" s="5" t="n"/>
      <c r="E141" s="5" t="n"/>
      <c r="F141" s="5" t="n"/>
      <c r="G141" s="17" t="n"/>
      <c r="H141" s="17" t="n"/>
      <c r="I141" s="6">
        <f>IF(A141&amp;""="","",IFERROR(INDEX('العملاء'!$B$6:$B$205,MATCH(C141&amp;"",'العملاء'!$A$6:$A$205,0))&amp;"","كود غير موجود"))</f>
        <v/>
      </c>
      <c r="J141" s="15">
        <f>IF(A141&amp;""="","",SUMIFS('القطع'!$F$6:$F$2005,'القطع'!$A$6:$A$2005,A141&amp;""))</f>
        <v/>
      </c>
      <c r="K141" s="15">
        <f>IF(A141&amp;""="","",IF(F141="ملغي",0,ROUND(MAX(0,N(G141)+J141-N(H141)),2)))</f>
        <v/>
      </c>
      <c r="L141" s="15">
        <f>IF(A141&amp;""="","",SUMIFS('الدفعات'!$C$6:$C$2005,'الدفعات'!$B$6:$B$2005,A141&amp;""))</f>
        <v/>
      </c>
      <c r="M141" s="15">
        <f>IF(A141&amp;""="","",ROUND(K141-L141,2))</f>
        <v/>
      </c>
      <c r="N141" s="6">
        <f>IF(A141&amp;""="","",IF(AND(F141="جاهزة",M141&gt;0),"جاهزة ولم تُسدَّد",IF(AND(F141="سُلّمت",M141&gt;0),"سُلّمت وعليها متبقي","")))</f>
        <v/>
      </c>
    </row>
    <row r="142">
      <c r="A142" s="5" t="n"/>
      <c r="B142" s="16" t="n"/>
      <c r="C142" s="5" t="n"/>
      <c r="D142" s="5" t="n"/>
      <c r="E142" s="5" t="n"/>
      <c r="F142" s="5" t="n"/>
      <c r="G142" s="17" t="n"/>
      <c r="H142" s="17" t="n"/>
      <c r="I142" s="6">
        <f>IF(A142&amp;""="","",IFERROR(INDEX('العملاء'!$B$6:$B$205,MATCH(C142&amp;"",'العملاء'!$A$6:$A$205,0))&amp;"","كود غير موجود"))</f>
        <v/>
      </c>
      <c r="J142" s="15">
        <f>IF(A142&amp;""="","",SUMIFS('القطع'!$F$6:$F$2005,'القطع'!$A$6:$A$2005,A142&amp;""))</f>
        <v/>
      </c>
      <c r="K142" s="15">
        <f>IF(A142&amp;""="","",IF(F142="ملغي",0,ROUND(MAX(0,N(G142)+J142-N(H142)),2)))</f>
        <v/>
      </c>
      <c r="L142" s="15">
        <f>IF(A142&amp;""="","",SUMIFS('الدفعات'!$C$6:$C$2005,'الدفعات'!$B$6:$B$2005,A142&amp;""))</f>
        <v/>
      </c>
      <c r="M142" s="15">
        <f>IF(A142&amp;""="","",ROUND(K142-L142,2))</f>
        <v/>
      </c>
      <c r="N142" s="6">
        <f>IF(A142&amp;""="","",IF(AND(F142="جاهزة",M142&gt;0),"جاهزة ولم تُسدَّد",IF(AND(F142="سُلّمت",M142&gt;0),"سُلّمت وعليها متبقي","")))</f>
        <v/>
      </c>
    </row>
    <row r="143">
      <c r="A143" s="5" t="n"/>
      <c r="B143" s="16" t="n"/>
      <c r="C143" s="5" t="n"/>
      <c r="D143" s="5" t="n"/>
      <c r="E143" s="5" t="n"/>
      <c r="F143" s="5" t="n"/>
      <c r="G143" s="17" t="n"/>
      <c r="H143" s="17" t="n"/>
      <c r="I143" s="6">
        <f>IF(A143&amp;""="","",IFERROR(INDEX('العملاء'!$B$6:$B$205,MATCH(C143&amp;"",'العملاء'!$A$6:$A$205,0))&amp;"","كود غير موجود"))</f>
        <v/>
      </c>
      <c r="J143" s="15">
        <f>IF(A143&amp;""="","",SUMIFS('القطع'!$F$6:$F$2005,'القطع'!$A$6:$A$2005,A143&amp;""))</f>
        <v/>
      </c>
      <c r="K143" s="15">
        <f>IF(A143&amp;""="","",IF(F143="ملغي",0,ROUND(MAX(0,N(G143)+J143-N(H143)),2)))</f>
        <v/>
      </c>
      <c r="L143" s="15">
        <f>IF(A143&amp;""="","",SUMIFS('الدفعات'!$C$6:$C$2005,'الدفعات'!$B$6:$B$2005,A143&amp;""))</f>
        <v/>
      </c>
      <c r="M143" s="15">
        <f>IF(A143&amp;""="","",ROUND(K143-L143,2))</f>
        <v/>
      </c>
      <c r="N143" s="6">
        <f>IF(A143&amp;""="","",IF(AND(F143="جاهزة",M143&gt;0),"جاهزة ولم تُسدَّد",IF(AND(F143="سُلّمت",M143&gt;0),"سُلّمت وعليها متبقي","")))</f>
        <v/>
      </c>
    </row>
    <row r="144">
      <c r="A144" s="5" t="n"/>
      <c r="B144" s="16" t="n"/>
      <c r="C144" s="5" t="n"/>
      <c r="D144" s="5" t="n"/>
      <c r="E144" s="5" t="n"/>
      <c r="F144" s="5" t="n"/>
      <c r="G144" s="17" t="n"/>
      <c r="H144" s="17" t="n"/>
      <c r="I144" s="6">
        <f>IF(A144&amp;""="","",IFERROR(INDEX('العملاء'!$B$6:$B$205,MATCH(C144&amp;"",'العملاء'!$A$6:$A$205,0))&amp;"","كود غير موجود"))</f>
        <v/>
      </c>
      <c r="J144" s="15">
        <f>IF(A144&amp;""="","",SUMIFS('القطع'!$F$6:$F$2005,'القطع'!$A$6:$A$2005,A144&amp;""))</f>
        <v/>
      </c>
      <c r="K144" s="15">
        <f>IF(A144&amp;""="","",IF(F144="ملغي",0,ROUND(MAX(0,N(G144)+J144-N(H144)),2)))</f>
        <v/>
      </c>
      <c r="L144" s="15">
        <f>IF(A144&amp;""="","",SUMIFS('الدفعات'!$C$6:$C$2005,'الدفعات'!$B$6:$B$2005,A144&amp;""))</f>
        <v/>
      </c>
      <c r="M144" s="15">
        <f>IF(A144&amp;""="","",ROUND(K144-L144,2))</f>
        <v/>
      </c>
      <c r="N144" s="6">
        <f>IF(A144&amp;""="","",IF(AND(F144="جاهزة",M144&gt;0),"جاهزة ولم تُسدَّد",IF(AND(F144="سُلّمت",M144&gt;0),"سُلّمت وعليها متبقي","")))</f>
        <v/>
      </c>
    </row>
    <row r="145">
      <c r="A145" s="5" t="n"/>
      <c r="B145" s="16" t="n"/>
      <c r="C145" s="5" t="n"/>
      <c r="D145" s="5" t="n"/>
      <c r="E145" s="5" t="n"/>
      <c r="F145" s="5" t="n"/>
      <c r="G145" s="17" t="n"/>
      <c r="H145" s="17" t="n"/>
      <c r="I145" s="6">
        <f>IF(A145&amp;""="","",IFERROR(INDEX('العملاء'!$B$6:$B$205,MATCH(C145&amp;"",'العملاء'!$A$6:$A$205,0))&amp;"","كود غير موجود"))</f>
        <v/>
      </c>
      <c r="J145" s="15">
        <f>IF(A145&amp;""="","",SUMIFS('القطع'!$F$6:$F$2005,'القطع'!$A$6:$A$2005,A145&amp;""))</f>
        <v/>
      </c>
      <c r="K145" s="15">
        <f>IF(A145&amp;""="","",IF(F145="ملغي",0,ROUND(MAX(0,N(G145)+J145-N(H145)),2)))</f>
        <v/>
      </c>
      <c r="L145" s="15">
        <f>IF(A145&amp;""="","",SUMIFS('الدفعات'!$C$6:$C$2005,'الدفعات'!$B$6:$B$2005,A145&amp;""))</f>
        <v/>
      </c>
      <c r="M145" s="15">
        <f>IF(A145&amp;""="","",ROUND(K145-L145,2))</f>
        <v/>
      </c>
      <c r="N145" s="6">
        <f>IF(A145&amp;""="","",IF(AND(F145="جاهزة",M145&gt;0),"جاهزة ولم تُسدَّد",IF(AND(F145="سُلّمت",M145&gt;0),"سُلّمت وعليها متبقي","")))</f>
        <v/>
      </c>
    </row>
    <row r="146">
      <c r="A146" s="5" t="n"/>
      <c r="B146" s="16" t="n"/>
      <c r="C146" s="5" t="n"/>
      <c r="D146" s="5" t="n"/>
      <c r="E146" s="5" t="n"/>
      <c r="F146" s="5" t="n"/>
      <c r="G146" s="17" t="n"/>
      <c r="H146" s="17" t="n"/>
      <c r="I146" s="6">
        <f>IF(A146&amp;""="","",IFERROR(INDEX('العملاء'!$B$6:$B$205,MATCH(C146&amp;"",'العملاء'!$A$6:$A$205,0))&amp;"","كود غير موجود"))</f>
        <v/>
      </c>
      <c r="J146" s="15">
        <f>IF(A146&amp;""="","",SUMIFS('القطع'!$F$6:$F$2005,'القطع'!$A$6:$A$2005,A146&amp;""))</f>
        <v/>
      </c>
      <c r="K146" s="15">
        <f>IF(A146&amp;""="","",IF(F146="ملغي",0,ROUND(MAX(0,N(G146)+J146-N(H146)),2)))</f>
        <v/>
      </c>
      <c r="L146" s="15">
        <f>IF(A146&amp;""="","",SUMIFS('الدفعات'!$C$6:$C$2005,'الدفعات'!$B$6:$B$2005,A146&amp;""))</f>
        <v/>
      </c>
      <c r="M146" s="15">
        <f>IF(A146&amp;""="","",ROUND(K146-L146,2))</f>
        <v/>
      </c>
      <c r="N146" s="6">
        <f>IF(A146&amp;""="","",IF(AND(F146="جاهزة",M146&gt;0),"جاهزة ولم تُسدَّد",IF(AND(F146="سُلّمت",M146&gt;0),"سُلّمت وعليها متبقي","")))</f>
        <v/>
      </c>
    </row>
    <row r="147">
      <c r="A147" s="5" t="n"/>
      <c r="B147" s="16" t="n"/>
      <c r="C147" s="5" t="n"/>
      <c r="D147" s="5" t="n"/>
      <c r="E147" s="5" t="n"/>
      <c r="F147" s="5" t="n"/>
      <c r="G147" s="17" t="n"/>
      <c r="H147" s="17" t="n"/>
      <c r="I147" s="6">
        <f>IF(A147&amp;""="","",IFERROR(INDEX('العملاء'!$B$6:$B$205,MATCH(C147&amp;"",'العملاء'!$A$6:$A$205,0))&amp;"","كود غير موجود"))</f>
        <v/>
      </c>
      <c r="J147" s="15">
        <f>IF(A147&amp;""="","",SUMIFS('القطع'!$F$6:$F$2005,'القطع'!$A$6:$A$2005,A147&amp;""))</f>
        <v/>
      </c>
      <c r="K147" s="15">
        <f>IF(A147&amp;""="","",IF(F147="ملغي",0,ROUND(MAX(0,N(G147)+J147-N(H147)),2)))</f>
        <v/>
      </c>
      <c r="L147" s="15">
        <f>IF(A147&amp;""="","",SUMIFS('الدفعات'!$C$6:$C$2005,'الدفعات'!$B$6:$B$2005,A147&amp;""))</f>
        <v/>
      </c>
      <c r="M147" s="15">
        <f>IF(A147&amp;""="","",ROUND(K147-L147,2))</f>
        <v/>
      </c>
      <c r="N147" s="6">
        <f>IF(A147&amp;""="","",IF(AND(F147="جاهزة",M147&gt;0),"جاهزة ولم تُسدَّد",IF(AND(F147="سُلّمت",M147&gt;0),"سُلّمت وعليها متبقي","")))</f>
        <v/>
      </c>
    </row>
    <row r="148">
      <c r="A148" s="5" t="n"/>
      <c r="B148" s="16" t="n"/>
      <c r="C148" s="5" t="n"/>
      <c r="D148" s="5" t="n"/>
      <c r="E148" s="5" t="n"/>
      <c r="F148" s="5" t="n"/>
      <c r="G148" s="17" t="n"/>
      <c r="H148" s="17" t="n"/>
      <c r="I148" s="6">
        <f>IF(A148&amp;""="","",IFERROR(INDEX('العملاء'!$B$6:$B$205,MATCH(C148&amp;"",'العملاء'!$A$6:$A$205,0))&amp;"","كود غير موجود"))</f>
        <v/>
      </c>
      <c r="J148" s="15">
        <f>IF(A148&amp;""="","",SUMIFS('القطع'!$F$6:$F$2005,'القطع'!$A$6:$A$2005,A148&amp;""))</f>
        <v/>
      </c>
      <c r="K148" s="15">
        <f>IF(A148&amp;""="","",IF(F148="ملغي",0,ROUND(MAX(0,N(G148)+J148-N(H148)),2)))</f>
        <v/>
      </c>
      <c r="L148" s="15">
        <f>IF(A148&amp;""="","",SUMIFS('الدفعات'!$C$6:$C$2005,'الدفعات'!$B$6:$B$2005,A148&amp;""))</f>
        <v/>
      </c>
      <c r="M148" s="15">
        <f>IF(A148&amp;""="","",ROUND(K148-L148,2))</f>
        <v/>
      </c>
      <c r="N148" s="6">
        <f>IF(A148&amp;""="","",IF(AND(F148="جاهزة",M148&gt;0),"جاهزة ولم تُسدَّد",IF(AND(F148="سُلّمت",M148&gt;0),"سُلّمت وعليها متبقي","")))</f>
        <v/>
      </c>
    </row>
    <row r="149">
      <c r="A149" s="5" t="n"/>
      <c r="B149" s="16" t="n"/>
      <c r="C149" s="5" t="n"/>
      <c r="D149" s="5" t="n"/>
      <c r="E149" s="5" t="n"/>
      <c r="F149" s="5" t="n"/>
      <c r="G149" s="17" t="n"/>
      <c r="H149" s="17" t="n"/>
      <c r="I149" s="6">
        <f>IF(A149&amp;""="","",IFERROR(INDEX('العملاء'!$B$6:$B$205,MATCH(C149&amp;"",'العملاء'!$A$6:$A$205,0))&amp;"","كود غير موجود"))</f>
        <v/>
      </c>
      <c r="J149" s="15">
        <f>IF(A149&amp;""="","",SUMIFS('القطع'!$F$6:$F$2005,'القطع'!$A$6:$A$2005,A149&amp;""))</f>
        <v/>
      </c>
      <c r="K149" s="15">
        <f>IF(A149&amp;""="","",IF(F149="ملغي",0,ROUND(MAX(0,N(G149)+J149-N(H149)),2)))</f>
        <v/>
      </c>
      <c r="L149" s="15">
        <f>IF(A149&amp;""="","",SUMIFS('الدفعات'!$C$6:$C$2005,'الدفعات'!$B$6:$B$2005,A149&amp;""))</f>
        <v/>
      </c>
      <c r="M149" s="15">
        <f>IF(A149&amp;""="","",ROUND(K149-L149,2))</f>
        <v/>
      </c>
      <c r="N149" s="6">
        <f>IF(A149&amp;""="","",IF(AND(F149="جاهزة",M149&gt;0),"جاهزة ولم تُسدَّد",IF(AND(F149="سُلّمت",M149&gt;0),"سُلّمت وعليها متبقي","")))</f>
        <v/>
      </c>
    </row>
    <row r="150">
      <c r="A150" s="5" t="n"/>
      <c r="B150" s="16" t="n"/>
      <c r="C150" s="5" t="n"/>
      <c r="D150" s="5" t="n"/>
      <c r="E150" s="5" t="n"/>
      <c r="F150" s="5" t="n"/>
      <c r="G150" s="17" t="n"/>
      <c r="H150" s="17" t="n"/>
      <c r="I150" s="6">
        <f>IF(A150&amp;""="","",IFERROR(INDEX('العملاء'!$B$6:$B$205,MATCH(C150&amp;"",'العملاء'!$A$6:$A$205,0))&amp;"","كود غير موجود"))</f>
        <v/>
      </c>
      <c r="J150" s="15">
        <f>IF(A150&amp;""="","",SUMIFS('القطع'!$F$6:$F$2005,'القطع'!$A$6:$A$2005,A150&amp;""))</f>
        <v/>
      </c>
      <c r="K150" s="15">
        <f>IF(A150&amp;""="","",IF(F150="ملغي",0,ROUND(MAX(0,N(G150)+J150-N(H150)),2)))</f>
        <v/>
      </c>
      <c r="L150" s="15">
        <f>IF(A150&amp;""="","",SUMIFS('الدفعات'!$C$6:$C$2005,'الدفعات'!$B$6:$B$2005,A150&amp;""))</f>
        <v/>
      </c>
      <c r="M150" s="15">
        <f>IF(A150&amp;""="","",ROUND(K150-L150,2))</f>
        <v/>
      </c>
      <c r="N150" s="6">
        <f>IF(A150&amp;""="","",IF(AND(F150="جاهزة",M150&gt;0),"جاهزة ولم تُسدَّد",IF(AND(F150="سُلّمت",M150&gt;0),"سُلّمت وعليها متبقي","")))</f>
        <v/>
      </c>
    </row>
    <row r="151">
      <c r="A151" s="5" t="n"/>
      <c r="B151" s="16" t="n"/>
      <c r="C151" s="5" t="n"/>
      <c r="D151" s="5" t="n"/>
      <c r="E151" s="5" t="n"/>
      <c r="F151" s="5" t="n"/>
      <c r="G151" s="17" t="n"/>
      <c r="H151" s="17" t="n"/>
      <c r="I151" s="6">
        <f>IF(A151&amp;""="","",IFERROR(INDEX('العملاء'!$B$6:$B$205,MATCH(C151&amp;"",'العملاء'!$A$6:$A$205,0))&amp;"","كود غير موجود"))</f>
        <v/>
      </c>
      <c r="J151" s="15">
        <f>IF(A151&amp;""="","",SUMIFS('القطع'!$F$6:$F$2005,'القطع'!$A$6:$A$2005,A151&amp;""))</f>
        <v/>
      </c>
      <c r="K151" s="15">
        <f>IF(A151&amp;""="","",IF(F151="ملغي",0,ROUND(MAX(0,N(G151)+J151-N(H151)),2)))</f>
        <v/>
      </c>
      <c r="L151" s="15">
        <f>IF(A151&amp;""="","",SUMIFS('الدفعات'!$C$6:$C$2005,'الدفعات'!$B$6:$B$2005,A151&amp;""))</f>
        <v/>
      </c>
      <c r="M151" s="15">
        <f>IF(A151&amp;""="","",ROUND(K151-L151,2))</f>
        <v/>
      </c>
      <c r="N151" s="6">
        <f>IF(A151&amp;""="","",IF(AND(F151="جاهزة",M151&gt;0),"جاهزة ولم تُسدَّد",IF(AND(F151="سُلّمت",M151&gt;0),"سُلّمت وعليها متبقي","")))</f>
        <v/>
      </c>
    </row>
    <row r="152">
      <c r="A152" s="5" t="n"/>
      <c r="B152" s="16" t="n"/>
      <c r="C152" s="5" t="n"/>
      <c r="D152" s="5" t="n"/>
      <c r="E152" s="5" t="n"/>
      <c r="F152" s="5" t="n"/>
      <c r="G152" s="17" t="n"/>
      <c r="H152" s="17" t="n"/>
      <c r="I152" s="6">
        <f>IF(A152&amp;""="","",IFERROR(INDEX('العملاء'!$B$6:$B$205,MATCH(C152&amp;"",'العملاء'!$A$6:$A$205,0))&amp;"","كود غير موجود"))</f>
        <v/>
      </c>
      <c r="J152" s="15">
        <f>IF(A152&amp;""="","",SUMIFS('القطع'!$F$6:$F$2005,'القطع'!$A$6:$A$2005,A152&amp;""))</f>
        <v/>
      </c>
      <c r="K152" s="15">
        <f>IF(A152&amp;""="","",IF(F152="ملغي",0,ROUND(MAX(0,N(G152)+J152-N(H152)),2)))</f>
        <v/>
      </c>
      <c r="L152" s="15">
        <f>IF(A152&amp;""="","",SUMIFS('الدفعات'!$C$6:$C$2005,'الدفعات'!$B$6:$B$2005,A152&amp;""))</f>
        <v/>
      </c>
      <c r="M152" s="15">
        <f>IF(A152&amp;""="","",ROUND(K152-L152,2))</f>
        <v/>
      </c>
      <c r="N152" s="6">
        <f>IF(A152&amp;""="","",IF(AND(F152="جاهزة",M152&gt;0),"جاهزة ولم تُسدَّد",IF(AND(F152="سُلّمت",M152&gt;0),"سُلّمت وعليها متبقي","")))</f>
        <v/>
      </c>
    </row>
    <row r="153">
      <c r="A153" s="5" t="n"/>
      <c r="B153" s="16" t="n"/>
      <c r="C153" s="5" t="n"/>
      <c r="D153" s="5" t="n"/>
      <c r="E153" s="5" t="n"/>
      <c r="F153" s="5" t="n"/>
      <c r="G153" s="17" t="n"/>
      <c r="H153" s="17" t="n"/>
      <c r="I153" s="6">
        <f>IF(A153&amp;""="","",IFERROR(INDEX('العملاء'!$B$6:$B$205,MATCH(C153&amp;"",'العملاء'!$A$6:$A$205,0))&amp;"","كود غير موجود"))</f>
        <v/>
      </c>
      <c r="J153" s="15">
        <f>IF(A153&amp;""="","",SUMIFS('القطع'!$F$6:$F$2005,'القطع'!$A$6:$A$2005,A153&amp;""))</f>
        <v/>
      </c>
      <c r="K153" s="15">
        <f>IF(A153&amp;""="","",IF(F153="ملغي",0,ROUND(MAX(0,N(G153)+J153-N(H153)),2)))</f>
        <v/>
      </c>
      <c r="L153" s="15">
        <f>IF(A153&amp;""="","",SUMIFS('الدفعات'!$C$6:$C$2005,'الدفعات'!$B$6:$B$2005,A153&amp;""))</f>
        <v/>
      </c>
      <c r="M153" s="15">
        <f>IF(A153&amp;""="","",ROUND(K153-L153,2))</f>
        <v/>
      </c>
      <c r="N153" s="6">
        <f>IF(A153&amp;""="","",IF(AND(F153="جاهزة",M153&gt;0),"جاهزة ولم تُسدَّد",IF(AND(F153="سُلّمت",M153&gt;0),"سُلّمت وعليها متبقي","")))</f>
        <v/>
      </c>
    </row>
    <row r="154">
      <c r="A154" s="5" t="n"/>
      <c r="B154" s="16" t="n"/>
      <c r="C154" s="5" t="n"/>
      <c r="D154" s="5" t="n"/>
      <c r="E154" s="5" t="n"/>
      <c r="F154" s="5" t="n"/>
      <c r="G154" s="17" t="n"/>
      <c r="H154" s="17" t="n"/>
      <c r="I154" s="6">
        <f>IF(A154&amp;""="","",IFERROR(INDEX('العملاء'!$B$6:$B$205,MATCH(C154&amp;"",'العملاء'!$A$6:$A$205,0))&amp;"","كود غير موجود"))</f>
        <v/>
      </c>
      <c r="J154" s="15">
        <f>IF(A154&amp;""="","",SUMIFS('القطع'!$F$6:$F$2005,'القطع'!$A$6:$A$2005,A154&amp;""))</f>
        <v/>
      </c>
      <c r="K154" s="15">
        <f>IF(A154&amp;""="","",IF(F154="ملغي",0,ROUND(MAX(0,N(G154)+J154-N(H154)),2)))</f>
        <v/>
      </c>
      <c r="L154" s="15">
        <f>IF(A154&amp;""="","",SUMIFS('الدفعات'!$C$6:$C$2005,'الدفعات'!$B$6:$B$2005,A154&amp;""))</f>
        <v/>
      </c>
      <c r="M154" s="15">
        <f>IF(A154&amp;""="","",ROUND(K154-L154,2))</f>
        <v/>
      </c>
      <c r="N154" s="6">
        <f>IF(A154&amp;""="","",IF(AND(F154="جاهزة",M154&gt;0),"جاهزة ولم تُسدَّد",IF(AND(F154="سُلّمت",M154&gt;0),"سُلّمت وعليها متبقي","")))</f>
        <v/>
      </c>
    </row>
    <row r="155">
      <c r="A155" s="5" t="n"/>
      <c r="B155" s="16" t="n"/>
      <c r="C155" s="5" t="n"/>
      <c r="D155" s="5" t="n"/>
      <c r="E155" s="5" t="n"/>
      <c r="F155" s="5" t="n"/>
      <c r="G155" s="17" t="n"/>
      <c r="H155" s="17" t="n"/>
      <c r="I155" s="6">
        <f>IF(A155&amp;""="","",IFERROR(INDEX('العملاء'!$B$6:$B$205,MATCH(C155&amp;"",'العملاء'!$A$6:$A$205,0))&amp;"","كود غير موجود"))</f>
        <v/>
      </c>
      <c r="J155" s="15">
        <f>IF(A155&amp;""="","",SUMIFS('القطع'!$F$6:$F$2005,'القطع'!$A$6:$A$2005,A155&amp;""))</f>
        <v/>
      </c>
      <c r="K155" s="15">
        <f>IF(A155&amp;""="","",IF(F155="ملغي",0,ROUND(MAX(0,N(G155)+J155-N(H155)),2)))</f>
        <v/>
      </c>
      <c r="L155" s="15">
        <f>IF(A155&amp;""="","",SUMIFS('الدفعات'!$C$6:$C$2005,'الدفعات'!$B$6:$B$2005,A155&amp;""))</f>
        <v/>
      </c>
      <c r="M155" s="15">
        <f>IF(A155&amp;""="","",ROUND(K155-L155,2))</f>
        <v/>
      </c>
      <c r="N155" s="6">
        <f>IF(A155&amp;""="","",IF(AND(F155="جاهزة",M155&gt;0),"جاهزة ولم تُسدَّد",IF(AND(F155="سُلّمت",M155&gt;0),"سُلّمت وعليها متبقي","")))</f>
        <v/>
      </c>
    </row>
    <row r="156">
      <c r="A156" s="5" t="n"/>
      <c r="B156" s="16" t="n"/>
      <c r="C156" s="5" t="n"/>
      <c r="D156" s="5" t="n"/>
      <c r="E156" s="5" t="n"/>
      <c r="F156" s="5" t="n"/>
      <c r="G156" s="17" t="n"/>
      <c r="H156" s="17" t="n"/>
      <c r="I156" s="6">
        <f>IF(A156&amp;""="","",IFERROR(INDEX('العملاء'!$B$6:$B$205,MATCH(C156&amp;"",'العملاء'!$A$6:$A$205,0))&amp;"","كود غير موجود"))</f>
        <v/>
      </c>
      <c r="J156" s="15">
        <f>IF(A156&amp;""="","",SUMIFS('القطع'!$F$6:$F$2005,'القطع'!$A$6:$A$2005,A156&amp;""))</f>
        <v/>
      </c>
      <c r="K156" s="15">
        <f>IF(A156&amp;""="","",IF(F156="ملغي",0,ROUND(MAX(0,N(G156)+J156-N(H156)),2)))</f>
        <v/>
      </c>
      <c r="L156" s="15">
        <f>IF(A156&amp;""="","",SUMIFS('الدفعات'!$C$6:$C$2005,'الدفعات'!$B$6:$B$2005,A156&amp;""))</f>
        <v/>
      </c>
      <c r="M156" s="15">
        <f>IF(A156&amp;""="","",ROUND(K156-L156,2))</f>
        <v/>
      </c>
      <c r="N156" s="6">
        <f>IF(A156&amp;""="","",IF(AND(F156="جاهزة",M156&gt;0),"جاهزة ولم تُسدَّد",IF(AND(F156="سُلّمت",M156&gt;0),"سُلّمت وعليها متبقي","")))</f>
        <v/>
      </c>
    </row>
    <row r="157">
      <c r="A157" s="5" t="n"/>
      <c r="B157" s="16" t="n"/>
      <c r="C157" s="5" t="n"/>
      <c r="D157" s="5" t="n"/>
      <c r="E157" s="5" t="n"/>
      <c r="F157" s="5" t="n"/>
      <c r="G157" s="17" t="n"/>
      <c r="H157" s="17" t="n"/>
      <c r="I157" s="6">
        <f>IF(A157&amp;""="","",IFERROR(INDEX('العملاء'!$B$6:$B$205,MATCH(C157&amp;"",'العملاء'!$A$6:$A$205,0))&amp;"","كود غير موجود"))</f>
        <v/>
      </c>
      <c r="J157" s="15">
        <f>IF(A157&amp;""="","",SUMIFS('القطع'!$F$6:$F$2005,'القطع'!$A$6:$A$2005,A157&amp;""))</f>
        <v/>
      </c>
      <c r="K157" s="15">
        <f>IF(A157&amp;""="","",IF(F157="ملغي",0,ROUND(MAX(0,N(G157)+J157-N(H157)),2)))</f>
        <v/>
      </c>
      <c r="L157" s="15">
        <f>IF(A157&amp;""="","",SUMIFS('الدفعات'!$C$6:$C$2005,'الدفعات'!$B$6:$B$2005,A157&amp;""))</f>
        <v/>
      </c>
      <c r="M157" s="15">
        <f>IF(A157&amp;""="","",ROUND(K157-L157,2))</f>
        <v/>
      </c>
      <c r="N157" s="6">
        <f>IF(A157&amp;""="","",IF(AND(F157="جاهزة",M157&gt;0),"جاهزة ولم تُسدَّد",IF(AND(F157="سُلّمت",M157&gt;0),"سُلّمت وعليها متبقي","")))</f>
        <v/>
      </c>
    </row>
    <row r="158">
      <c r="A158" s="5" t="n"/>
      <c r="B158" s="16" t="n"/>
      <c r="C158" s="5" t="n"/>
      <c r="D158" s="5" t="n"/>
      <c r="E158" s="5" t="n"/>
      <c r="F158" s="5" t="n"/>
      <c r="G158" s="17" t="n"/>
      <c r="H158" s="17" t="n"/>
      <c r="I158" s="6">
        <f>IF(A158&amp;""="","",IFERROR(INDEX('العملاء'!$B$6:$B$205,MATCH(C158&amp;"",'العملاء'!$A$6:$A$205,0))&amp;"","كود غير موجود"))</f>
        <v/>
      </c>
      <c r="J158" s="15">
        <f>IF(A158&amp;""="","",SUMIFS('القطع'!$F$6:$F$2005,'القطع'!$A$6:$A$2005,A158&amp;""))</f>
        <v/>
      </c>
      <c r="K158" s="15">
        <f>IF(A158&amp;""="","",IF(F158="ملغي",0,ROUND(MAX(0,N(G158)+J158-N(H158)),2)))</f>
        <v/>
      </c>
      <c r="L158" s="15">
        <f>IF(A158&amp;""="","",SUMIFS('الدفعات'!$C$6:$C$2005,'الدفعات'!$B$6:$B$2005,A158&amp;""))</f>
        <v/>
      </c>
      <c r="M158" s="15">
        <f>IF(A158&amp;""="","",ROUND(K158-L158,2))</f>
        <v/>
      </c>
      <c r="N158" s="6">
        <f>IF(A158&amp;""="","",IF(AND(F158="جاهزة",M158&gt;0),"جاهزة ولم تُسدَّد",IF(AND(F158="سُلّمت",M158&gt;0),"سُلّمت وعليها متبقي","")))</f>
        <v/>
      </c>
    </row>
    <row r="159">
      <c r="A159" s="5" t="n"/>
      <c r="B159" s="16" t="n"/>
      <c r="C159" s="5" t="n"/>
      <c r="D159" s="5" t="n"/>
      <c r="E159" s="5" t="n"/>
      <c r="F159" s="5" t="n"/>
      <c r="G159" s="17" t="n"/>
      <c r="H159" s="17" t="n"/>
      <c r="I159" s="6">
        <f>IF(A159&amp;""="","",IFERROR(INDEX('العملاء'!$B$6:$B$205,MATCH(C159&amp;"",'العملاء'!$A$6:$A$205,0))&amp;"","كود غير موجود"))</f>
        <v/>
      </c>
      <c r="J159" s="15">
        <f>IF(A159&amp;""="","",SUMIFS('القطع'!$F$6:$F$2005,'القطع'!$A$6:$A$2005,A159&amp;""))</f>
        <v/>
      </c>
      <c r="K159" s="15">
        <f>IF(A159&amp;""="","",IF(F159="ملغي",0,ROUND(MAX(0,N(G159)+J159-N(H159)),2)))</f>
        <v/>
      </c>
      <c r="L159" s="15">
        <f>IF(A159&amp;""="","",SUMIFS('الدفعات'!$C$6:$C$2005,'الدفعات'!$B$6:$B$2005,A159&amp;""))</f>
        <v/>
      </c>
      <c r="M159" s="15">
        <f>IF(A159&amp;""="","",ROUND(K159-L159,2))</f>
        <v/>
      </c>
      <c r="N159" s="6">
        <f>IF(A159&amp;""="","",IF(AND(F159="جاهزة",M159&gt;0),"جاهزة ولم تُسدَّد",IF(AND(F159="سُلّمت",M159&gt;0),"سُلّمت وعليها متبقي","")))</f>
        <v/>
      </c>
    </row>
    <row r="160">
      <c r="A160" s="5" t="n"/>
      <c r="B160" s="16" t="n"/>
      <c r="C160" s="5" t="n"/>
      <c r="D160" s="5" t="n"/>
      <c r="E160" s="5" t="n"/>
      <c r="F160" s="5" t="n"/>
      <c r="G160" s="17" t="n"/>
      <c r="H160" s="17" t="n"/>
      <c r="I160" s="6">
        <f>IF(A160&amp;""="","",IFERROR(INDEX('العملاء'!$B$6:$B$205,MATCH(C160&amp;"",'العملاء'!$A$6:$A$205,0))&amp;"","كود غير موجود"))</f>
        <v/>
      </c>
      <c r="J160" s="15">
        <f>IF(A160&amp;""="","",SUMIFS('القطع'!$F$6:$F$2005,'القطع'!$A$6:$A$2005,A160&amp;""))</f>
        <v/>
      </c>
      <c r="K160" s="15">
        <f>IF(A160&amp;""="","",IF(F160="ملغي",0,ROUND(MAX(0,N(G160)+J160-N(H160)),2)))</f>
        <v/>
      </c>
      <c r="L160" s="15">
        <f>IF(A160&amp;""="","",SUMIFS('الدفعات'!$C$6:$C$2005,'الدفعات'!$B$6:$B$2005,A160&amp;""))</f>
        <v/>
      </c>
      <c r="M160" s="15">
        <f>IF(A160&amp;""="","",ROUND(K160-L160,2))</f>
        <v/>
      </c>
      <c r="N160" s="6">
        <f>IF(A160&amp;""="","",IF(AND(F160="جاهزة",M160&gt;0),"جاهزة ولم تُسدَّد",IF(AND(F160="سُلّمت",M160&gt;0),"سُلّمت وعليها متبقي","")))</f>
        <v/>
      </c>
    </row>
    <row r="161">
      <c r="A161" s="5" t="n"/>
      <c r="B161" s="16" t="n"/>
      <c r="C161" s="5" t="n"/>
      <c r="D161" s="5" t="n"/>
      <c r="E161" s="5" t="n"/>
      <c r="F161" s="5" t="n"/>
      <c r="G161" s="17" t="n"/>
      <c r="H161" s="17" t="n"/>
      <c r="I161" s="6">
        <f>IF(A161&amp;""="","",IFERROR(INDEX('العملاء'!$B$6:$B$205,MATCH(C161&amp;"",'العملاء'!$A$6:$A$205,0))&amp;"","كود غير موجود"))</f>
        <v/>
      </c>
      <c r="J161" s="15">
        <f>IF(A161&amp;""="","",SUMIFS('القطع'!$F$6:$F$2005,'القطع'!$A$6:$A$2005,A161&amp;""))</f>
        <v/>
      </c>
      <c r="K161" s="15">
        <f>IF(A161&amp;""="","",IF(F161="ملغي",0,ROUND(MAX(0,N(G161)+J161-N(H161)),2)))</f>
        <v/>
      </c>
      <c r="L161" s="15">
        <f>IF(A161&amp;""="","",SUMIFS('الدفعات'!$C$6:$C$2005,'الدفعات'!$B$6:$B$2005,A161&amp;""))</f>
        <v/>
      </c>
      <c r="M161" s="15">
        <f>IF(A161&amp;""="","",ROUND(K161-L161,2))</f>
        <v/>
      </c>
      <c r="N161" s="6">
        <f>IF(A161&amp;""="","",IF(AND(F161="جاهزة",M161&gt;0),"جاهزة ولم تُسدَّد",IF(AND(F161="سُلّمت",M161&gt;0),"سُلّمت وعليها متبقي","")))</f>
        <v/>
      </c>
    </row>
    <row r="162">
      <c r="A162" s="5" t="n"/>
      <c r="B162" s="16" t="n"/>
      <c r="C162" s="5" t="n"/>
      <c r="D162" s="5" t="n"/>
      <c r="E162" s="5" t="n"/>
      <c r="F162" s="5" t="n"/>
      <c r="G162" s="17" t="n"/>
      <c r="H162" s="17" t="n"/>
      <c r="I162" s="6">
        <f>IF(A162&amp;""="","",IFERROR(INDEX('العملاء'!$B$6:$B$205,MATCH(C162&amp;"",'العملاء'!$A$6:$A$205,0))&amp;"","كود غير موجود"))</f>
        <v/>
      </c>
      <c r="J162" s="15">
        <f>IF(A162&amp;""="","",SUMIFS('القطع'!$F$6:$F$2005,'القطع'!$A$6:$A$2005,A162&amp;""))</f>
        <v/>
      </c>
      <c r="K162" s="15">
        <f>IF(A162&amp;""="","",IF(F162="ملغي",0,ROUND(MAX(0,N(G162)+J162-N(H162)),2)))</f>
        <v/>
      </c>
      <c r="L162" s="15">
        <f>IF(A162&amp;""="","",SUMIFS('الدفعات'!$C$6:$C$2005,'الدفعات'!$B$6:$B$2005,A162&amp;""))</f>
        <v/>
      </c>
      <c r="M162" s="15">
        <f>IF(A162&amp;""="","",ROUND(K162-L162,2))</f>
        <v/>
      </c>
      <c r="N162" s="6">
        <f>IF(A162&amp;""="","",IF(AND(F162="جاهزة",M162&gt;0),"جاهزة ولم تُسدَّد",IF(AND(F162="سُلّمت",M162&gt;0),"سُلّمت وعليها متبقي","")))</f>
        <v/>
      </c>
    </row>
    <row r="163">
      <c r="A163" s="5" t="n"/>
      <c r="B163" s="16" t="n"/>
      <c r="C163" s="5" t="n"/>
      <c r="D163" s="5" t="n"/>
      <c r="E163" s="5" t="n"/>
      <c r="F163" s="5" t="n"/>
      <c r="G163" s="17" t="n"/>
      <c r="H163" s="17" t="n"/>
      <c r="I163" s="6">
        <f>IF(A163&amp;""="","",IFERROR(INDEX('العملاء'!$B$6:$B$205,MATCH(C163&amp;"",'العملاء'!$A$6:$A$205,0))&amp;"","كود غير موجود"))</f>
        <v/>
      </c>
      <c r="J163" s="15">
        <f>IF(A163&amp;""="","",SUMIFS('القطع'!$F$6:$F$2005,'القطع'!$A$6:$A$2005,A163&amp;""))</f>
        <v/>
      </c>
      <c r="K163" s="15">
        <f>IF(A163&amp;""="","",IF(F163="ملغي",0,ROUND(MAX(0,N(G163)+J163-N(H163)),2)))</f>
        <v/>
      </c>
      <c r="L163" s="15">
        <f>IF(A163&amp;""="","",SUMIFS('الدفعات'!$C$6:$C$2005,'الدفعات'!$B$6:$B$2005,A163&amp;""))</f>
        <v/>
      </c>
      <c r="M163" s="15">
        <f>IF(A163&amp;""="","",ROUND(K163-L163,2))</f>
        <v/>
      </c>
      <c r="N163" s="6">
        <f>IF(A163&amp;""="","",IF(AND(F163="جاهزة",M163&gt;0),"جاهزة ولم تُسدَّد",IF(AND(F163="سُلّمت",M163&gt;0),"سُلّمت وعليها متبقي","")))</f>
        <v/>
      </c>
    </row>
    <row r="164">
      <c r="A164" s="5" t="n"/>
      <c r="B164" s="16" t="n"/>
      <c r="C164" s="5" t="n"/>
      <c r="D164" s="5" t="n"/>
      <c r="E164" s="5" t="n"/>
      <c r="F164" s="5" t="n"/>
      <c r="G164" s="17" t="n"/>
      <c r="H164" s="17" t="n"/>
      <c r="I164" s="6">
        <f>IF(A164&amp;""="","",IFERROR(INDEX('العملاء'!$B$6:$B$205,MATCH(C164&amp;"",'العملاء'!$A$6:$A$205,0))&amp;"","كود غير موجود"))</f>
        <v/>
      </c>
      <c r="J164" s="15">
        <f>IF(A164&amp;""="","",SUMIFS('القطع'!$F$6:$F$2005,'القطع'!$A$6:$A$2005,A164&amp;""))</f>
        <v/>
      </c>
      <c r="K164" s="15">
        <f>IF(A164&amp;""="","",IF(F164="ملغي",0,ROUND(MAX(0,N(G164)+J164-N(H164)),2)))</f>
        <v/>
      </c>
      <c r="L164" s="15">
        <f>IF(A164&amp;""="","",SUMIFS('الدفعات'!$C$6:$C$2005,'الدفعات'!$B$6:$B$2005,A164&amp;""))</f>
        <v/>
      </c>
      <c r="M164" s="15">
        <f>IF(A164&amp;""="","",ROUND(K164-L164,2))</f>
        <v/>
      </c>
      <c r="N164" s="6">
        <f>IF(A164&amp;""="","",IF(AND(F164="جاهزة",M164&gt;0),"جاهزة ولم تُسدَّد",IF(AND(F164="سُلّمت",M164&gt;0),"سُلّمت وعليها متبقي","")))</f>
        <v/>
      </c>
    </row>
    <row r="165">
      <c r="A165" s="5" t="n"/>
      <c r="B165" s="16" t="n"/>
      <c r="C165" s="5" t="n"/>
      <c r="D165" s="5" t="n"/>
      <c r="E165" s="5" t="n"/>
      <c r="F165" s="5" t="n"/>
      <c r="G165" s="17" t="n"/>
      <c r="H165" s="17" t="n"/>
      <c r="I165" s="6">
        <f>IF(A165&amp;""="","",IFERROR(INDEX('العملاء'!$B$6:$B$205,MATCH(C165&amp;"",'العملاء'!$A$6:$A$205,0))&amp;"","كود غير موجود"))</f>
        <v/>
      </c>
      <c r="J165" s="15">
        <f>IF(A165&amp;""="","",SUMIFS('القطع'!$F$6:$F$2005,'القطع'!$A$6:$A$2005,A165&amp;""))</f>
        <v/>
      </c>
      <c r="K165" s="15">
        <f>IF(A165&amp;""="","",IF(F165="ملغي",0,ROUND(MAX(0,N(G165)+J165-N(H165)),2)))</f>
        <v/>
      </c>
      <c r="L165" s="15">
        <f>IF(A165&amp;""="","",SUMIFS('الدفعات'!$C$6:$C$2005,'الدفعات'!$B$6:$B$2005,A165&amp;""))</f>
        <v/>
      </c>
      <c r="M165" s="15">
        <f>IF(A165&amp;""="","",ROUND(K165-L165,2))</f>
        <v/>
      </c>
      <c r="N165" s="6">
        <f>IF(A165&amp;""="","",IF(AND(F165="جاهزة",M165&gt;0),"جاهزة ولم تُسدَّد",IF(AND(F165="سُلّمت",M165&gt;0),"سُلّمت وعليها متبقي","")))</f>
        <v/>
      </c>
    </row>
    <row r="166">
      <c r="A166" s="5" t="n"/>
      <c r="B166" s="16" t="n"/>
      <c r="C166" s="5" t="n"/>
      <c r="D166" s="5" t="n"/>
      <c r="E166" s="5" t="n"/>
      <c r="F166" s="5" t="n"/>
      <c r="G166" s="17" t="n"/>
      <c r="H166" s="17" t="n"/>
      <c r="I166" s="6">
        <f>IF(A166&amp;""="","",IFERROR(INDEX('العملاء'!$B$6:$B$205,MATCH(C166&amp;"",'العملاء'!$A$6:$A$205,0))&amp;"","كود غير موجود"))</f>
        <v/>
      </c>
      <c r="J166" s="15">
        <f>IF(A166&amp;""="","",SUMIFS('القطع'!$F$6:$F$2005,'القطع'!$A$6:$A$2005,A166&amp;""))</f>
        <v/>
      </c>
      <c r="K166" s="15">
        <f>IF(A166&amp;""="","",IF(F166="ملغي",0,ROUND(MAX(0,N(G166)+J166-N(H166)),2)))</f>
        <v/>
      </c>
      <c r="L166" s="15">
        <f>IF(A166&amp;""="","",SUMIFS('الدفعات'!$C$6:$C$2005,'الدفعات'!$B$6:$B$2005,A166&amp;""))</f>
        <v/>
      </c>
      <c r="M166" s="15">
        <f>IF(A166&amp;""="","",ROUND(K166-L166,2))</f>
        <v/>
      </c>
      <c r="N166" s="6">
        <f>IF(A166&amp;""="","",IF(AND(F166="جاهزة",M166&gt;0),"جاهزة ولم تُسدَّد",IF(AND(F166="سُلّمت",M166&gt;0),"سُلّمت وعليها متبقي","")))</f>
        <v/>
      </c>
    </row>
    <row r="167">
      <c r="A167" s="5" t="n"/>
      <c r="B167" s="16" t="n"/>
      <c r="C167" s="5" t="n"/>
      <c r="D167" s="5" t="n"/>
      <c r="E167" s="5" t="n"/>
      <c r="F167" s="5" t="n"/>
      <c r="G167" s="17" t="n"/>
      <c r="H167" s="17" t="n"/>
      <c r="I167" s="6">
        <f>IF(A167&amp;""="","",IFERROR(INDEX('العملاء'!$B$6:$B$205,MATCH(C167&amp;"",'العملاء'!$A$6:$A$205,0))&amp;"","كود غير موجود"))</f>
        <v/>
      </c>
      <c r="J167" s="15">
        <f>IF(A167&amp;""="","",SUMIFS('القطع'!$F$6:$F$2005,'القطع'!$A$6:$A$2005,A167&amp;""))</f>
        <v/>
      </c>
      <c r="K167" s="15">
        <f>IF(A167&amp;""="","",IF(F167="ملغي",0,ROUND(MAX(0,N(G167)+J167-N(H167)),2)))</f>
        <v/>
      </c>
      <c r="L167" s="15">
        <f>IF(A167&amp;""="","",SUMIFS('الدفعات'!$C$6:$C$2005,'الدفعات'!$B$6:$B$2005,A167&amp;""))</f>
        <v/>
      </c>
      <c r="M167" s="15">
        <f>IF(A167&amp;""="","",ROUND(K167-L167,2))</f>
        <v/>
      </c>
      <c r="N167" s="6">
        <f>IF(A167&amp;""="","",IF(AND(F167="جاهزة",M167&gt;0),"جاهزة ولم تُسدَّد",IF(AND(F167="سُلّمت",M167&gt;0),"سُلّمت وعليها متبقي","")))</f>
        <v/>
      </c>
    </row>
    <row r="168">
      <c r="A168" s="5" t="n"/>
      <c r="B168" s="16" t="n"/>
      <c r="C168" s="5" t="n"/>
      <c r="D168" s="5" t="n"/>
      <c r="E168" s="5" t="n"/>
      <c r="F168" s="5" t="n"/>
      <c r="G168" s="17" t="n"/>
      <c r="H168" s="17" t="n"/>
      <c r="I168" s="6">
        <f>IF(A168&amp;""="","",IFERROR(INDEX('العملاء'!$B$6:$B$205,MATCH(C168&amp;"",'العملاء'!$A$6:$A$205,0))&amp;"","كود غير موجود"))</f>
        <v/>
      </c>
      <c r="J168" s="15">
        <f>IF(A168&amp;""="","",SUMIFS('القطع'!$F$6:$F$2005,'القطع'!$A$6:$A$2005,A168&amp;""))</f>
        <v/>
      </c>
      <c r="K168" s="15">
        <f>IF(A168&amp;""="","",IF(F168="ملغي",0,ROUND(MAX(0,N(G168)+J168-N(H168)),2)))</f>
        <v/>
      </c>
      <c r="L168" s="15">
        <f>IF(A168&amp;""="","",SUMIFS('الدفعات'!$C$6:$C$2005,'الدفعات'!$B$6:$B$2005,A168&amp;""))</f>
        <v/>
      </c>
      <c r="M168" s="15">
        <f>IF(A168&amp;""="","",ROUND(K168-L168,2))</f>
        <v/>
      </c>
      <c r="N168" s="6">
        <f>IF(A168&amp;""="","",IF(AND(F168="جاهزة",M168&gt;0),"جاهزة ولم تُسدَّد",IF(AND(F168="سُلّمت",M168&gt;0),"سُلّمت وعليها متبقي","")))</f>
        <v/>
      </c>
    </row>
    <row r="169">
      <c r="A169" s="5" t="n"/>
      <c r="B169" s="16" t="n"/>
      <c r="C169" s="5" t="n"/>
      <c r="D169" s="5" t="n"/>
      <c r="E169" s="5" t="n"/>
      <c r="F169" s="5" t="n"/>
      <c r="G169" s="17" t="n"/>
      <c r="H169" s="17" t="n"/>
      <c r="I169" s="6">
        <f>IF(A169&amp;""="","",IFERROR(INDEX('العملاء'!$B$6:$B$205,MATCH(C169&amp;"",'العملاء'!$A$6:$A$205,0))&amp;"","كود غير موجود"))</f>
        <v/>
      </c>
      <c r="J169" s="15">
        <f>IF(A169&amp;""="","",SUMIFS('القطع'!$F$6:$F$2005,'القطع'!$A$6:$A$2005,A169&amp;""))</f>
        <v/>
      </c>
      <c r="K169" s="15">
        <f>IF(A169&amp;""="","",IF(F169="ملغي",0,ROUND(MAX(0,N(G169)+J169-N(H169)),2)))</f>
        <v/>
      </c>
      <c r="L169" s="15">
        <f>IF(A169&amp;""="","",SUMIFS('الدفعات'!$C$6:$C$2005,'الدفعات'!$B$6:$B$2005,A169&amp;""))</f>
        <v/>
      </c>
      <c r="M169" s="15">
        <f>IF(A169&amp;""="","",ROUND(K169-L169,2))</f>
        <v/>
      </c>
      <c r="N169" s="6">
        <f>IF(A169&amp;""="","",IF(AND(F169="جاهزة",M169&gt;0),"جاهزة ولم تُسدَّد",IF(AND(F169="سُلّمت",M169&gt;0),"سُلّمت وعليها متبقي","")))</f>
        <v/>
      </c>
    </row>
    <row r="170">
      <c r="A170" s="5" t="n"/>
      <c r="B170" s="16" t="n"/>
      <c r="C170" s="5" t="n"/>
      <c r="D170" s="5" t="n"/>
      <c r="E170" s="5" t="n"/>
      <c r="F170" s="5" t="n"/>
      <c r="G170" s="17" t="n"/>
      <c r="H170" s="17" t="n"/>
      <c r="I170" s="6">
        <f>IF(A170&amp;""="","",IFERROR(INDEX('العملاء'!$B$6:$B$205,MATCH(C170&amp;"",'العملاء'!$A$6:$A$205,0))&amp;"","كود غير موجود"))</f>
        <v/>
      </c>
      <c r="J170" s="15">
        <f>IF(A170&amp;""="","",SUMIFS('القطع'!$F$6:$F$2005,'القطع'!$A$6:$A$2005,A170&amp;""))</f>
        <v/>
      </c>
      <c r="K170" s="15">
        <f>IF(A170&amp;""="","",IF(F170="ملغي",0,ROUND(MAX(0,N(G170)+J170-N(H170)),2)))</f>
        <v/>
      </c>
      <c r="L170" s="15">
        <f>IF(A170&amp;""="","",SUMIFS('الدفعات'!$C$6:$C$2005,'الدفعات'!$B$6:$B$2005,A170&amp;""))</f>
        <v/>
      </c>
      <c r="M170" s="15">
        <f>IF(A170&amp;""="","",ROUND(K170-L170,2))</f>
        <v/>
      </c>
      <c r="N170" s="6">
        <f>IF(A170&amp;""="","",IF(AND(F170="جاهزة",M170&gt;0),"جاهزة ولم تُسدَّد",IF(AND(F170="سُلّمت",M170&gt;0),"سُلّمت وعليها متبقي","")))</f>
        <v/>
      </c>
    </row>
    <row r="171">
      <c r="A171" s="5" t="n"/>
      <c r="B171" s="16" t="n"/>
      <c r="C171" s="5" t="n"/>
      <c r="D171" s="5" t="n"/>
      <c r="E171" s="5" t="n"/>
      <c r="F171" s="5" t="n"/>
      <c r="G171" s="17" t="n"/>
      <c r="H171" s="17" t="n"/>
      <c r="I171" s="6">
        <f>IF(A171&amp;""="","",IFERROR(INDEX('العملاء'!$B$6:$B$205,MATCH(C171&amp;"",'العملاء'!$A$6:$A$205,0))&amp;"","كود غير موجود"))</f>
        <v/>
      </c>
      <c r="J171" s="15">
        <f>IF(A171&amp;""="","",SUMIFS('القطع'!$F$6:$F$2005,'القطع'!$A$6:$A$2005,A171&amp;""))</f>
        <v/>
      </c>
      <c r="K171" s="15">
        <f>IF(A171&amp;""="","",IF(F171="ملغي",0,ROUND(MAX(0,N(G171)+J171-N(H171)),2)))</f>
        <v/>
      </c>
      <c r="L171" s="15">
        <f>IF(A171&amp;""="","",SUMIFS('الدفعات'!$C$6:$C$2005,'الدفعات'!$B$6:$B$2005,A171&amp;""))</f>
        <v/>
      </c>
      <c r="M171" s="15">
        <f>IF(A171&amp;""="","",ROUND(K171-L171,2))</f>
        <v/>
      </c>
      <c r="N171" s="6">
        <f>IF(A171&amp;""="","",IF(AND(F171="جاهزة",M171&gt;0),"جاهزة ولم تُسدَّد",IF(AND(F171="سُلّمت",M171&gt;0),"سُلّمت وعليها متبقي","")))</f>
        <v/>
      </c>
    </row>
    <row r="172">
      <c r="A172" s="5" t="n"/>
      <c r="B172" s="16" t="n"/>
      <c r="C172" s="5" t="n"/>
      <c r="D172" s="5" t="n"/>
      <c r="E172" s="5" t="n"/>
      <c r="F172" s="5" t="n"/>
      <c r="G172" s="17" t="n"/>
      <c r="H172" s="17" t="n"/>
      <c r="I172" s="6">
        <f>IF(A172&amp;""="","",IFERROR(INDEX('العملاء'!$B$6:$B$205,MATCH(C172&amp;"",'العملاء'!$A$6:$A$205,0))&amp;"","كود غير موجود"))</f>
        <v/>
      </c>
      <c r="J172" s="15">
        <f>IF(A172&amp;""="","",SUMIFS('القطع'!$F$6:$F$2005,'القطع'!$A$6:$A$2005,A172&amp;""))</f>
        <v/>
      </c>
      <c r="K172" s="15">
        <f>IF(A172&amp;""="","",IF(F172="ملغي",0,ROUND(MAX(0,N(G172)+J172-N(H172)),2)))</f>
        <v/>
      </c>
      <c r="L172" s="15">
        <f>IF(A172&amp;""="","",SUMIFS('الدفعات'!$C$6:$C$2005,'الدفعات'!$B$6:$B$2005,A172&amp;""))</f>
        <v/>
      </c>
      <c r="M172" s="15">
        <f>IF(A172&amp;""="","",ROUND(K172-L172,2))</f>
        <v/>
      </c>
      <c r="N172" s="6">
        <f>IF(A172&amp;""="","",IF(AND(F172="جاهزة",M172&gt;0),"جاهزة ولم تُسدَّد",IF(AND(F172="سُلّمت",M172&gt;0),"سُلّمت وعليها متبقي","")))</f>
        <v/>
      </c>
    </row>
    <row r="173">
      <c r="A173" s="5" t="n"/>
      <c r="B173" s="16" t="n"/>
      <c r="C173" s="5" t="n"/>
      <c r="D173" s="5" t="n"/>
      <c r="E173" s="5" t="n"/>
      <c r="F173" s="5" t="n"/>
      <c r="G173" s="17" t="n"/>
      <c r="H173" s="17" t="n"/>
      <c r="I173" s="6">
        <f>IF(A173&amp;""="","",IFERROR(INDEX('العملاء'!$B$6:$B$205,MATCH(C173&amp;"",'العملاء'!$A$6:$A$205,0))&amp;"","كود غير موجود"))</f>
        <v/>
      </c>
      <c r="J173" s="15">
        <f>IF(A173&amp;""="","",SUMIFS('القطع'!$F$6:$F$2005,'القطع'!$A$6:$A$2005,A173&amp;""))</f>
        <v/>
      </c>
      <c r="K173" s="15">
        <f>IF(A173&amp;""="","",IF(F173="ملغي",0,ROUND(MAX(0,N(G173)+J173-N(H173)),2)))</f>
        <v/>
      </c>
      <c r="L173" s="15">
        <f>IF(A173&amp;""="","",SUMIFS('الدفعات'!$C$6:$C$2005,'الدفعات'!$B$6:$B$2005,A173&amp;""))</f>
        <v/>
      </c>
      <c r="M173" s="15">
        <f>IF(A173&amp;""="","",ROUND(K173-L173,2))</f>
        <v/>
      </c>
      <c r="N173" s="6">
        <f>IF(A173&amp;""="","",IF(AND(F173="جاهزة",M173&gt;0),"جاهزة ولم تُسدَّد",IF(AND(F173="سُلّمت",M173&gt;0),"سُلّمت وعليها متبقي","")))</f>
        <v/>
      </c>
    </row>
    <row r="174">
      <c r="A174" s="5" t="n"/>
      <c r="B174" s="16" t="n"/>
      <c r="C174" s="5" t="n"/>
      <c r="D174" s="5" t="n"/>
      <c r="E174" s="5" t="n"/>
      <c r="F174" s="5" t="n"/>
      <c r="G174" s="17" t="n"/>
      <c r="H174" s="17" t="n"/>
      <c r="I174" s="6">
        <f>IF(A174&amp;""="","",IFERROR(INDEX('العملاء'!$B$6:$B$205,MATCH(C174&amp;"",'العملاء'!$A$6:$A$205,0))&amp;"","كود غير موجود"))</f>
        <v/>
      </c>
      <c r="J174" s="15">
        <f>IF(A174&amp;""="","",SUMIFS('القطع'!$F$6:$F$2005,'القطع'!$A$6:$A$2005,A174&amp;""))</f>
        <v/>
      </c>
      <c r="K174" s="15">
        <f>IF(A174&amp;""="","",IF(F174="ملغي",0,ROUND(MAX(0,N(G174)+J174-N(H174)),2)))</f>
        <v/>
      </c>
      <c r="L174" s="15">
        <f>IF(A174&amp;""="","",SUMIFS('الدفعات'!$C$6:$C$2005,'الدفعات'!$B$6:$B$2005,A174&amp;""))</f>
        <v/>
      </c>
      <c r="M174" s="15">
        <f>IF(A174&amp;""="","",ROUND(K174-L174,2))</f>
        <v/>
      </c>
      <c r="N174" s="6">
        <f>IF(A174&amp;""="","",IF(AND(F174="جاهزة",M174&gt;0),"جاهزة ولم تُسدَّد",IF(AND(F174="سُلّمت",M174&gt;0),"سُلّمت وعليها متبقي","")))</f>
        <v/>
      </c>
    </row>
    <row r="175">
      <c r="A175" s="5" t="n"/>
      <c r="B175" s="16" t="n"/>
      <c r="C175" s="5" t="n"/>
      <c r="D175" s="5" t="n"/>
      <c r="E175" s="5" t="n"/>
      <c r="F175" s="5" t="n"/>
      <c r="G175" s="17" t="n"/>
      <c r="H175" s="17" t="n"/>
      <c r="I175" s="6">
        <f>IF(A175&amp;""="","",IFERROR(INDEX('العملاء'!$B$6:$B$205,MATCH(C175&amp;"",'العملاء'!$A$6:$A$205,0))&amp;"","كود غير موجود"))</f>
        <v/>
      </c>
      <c r="J175" s="15">
        <f>IF(A175&amp;""="","",SUMIFS('القطع'!$F$6:$F$2005,'القطع'!$A$6:$A$2005,A175&amp;""))</f>
        <v/>
      </c>
      <c r="K175" s="15">
        <f>IF(A175&amp;""="","",IF(F175="ملغي",0,ROUND(MAX(0,N(G175)+J175-N(H175)),2)))</f>
        <v/>
      </c>
      <c r="L175" s="15">
        <f>IF(A175&amp;""="","",SUMIFS('الدفعات'!$C$6:$C$2005,'الدفعات'!$B$6:$B$2005,A175&amp;""))</f>
        <v/>
      </c>
      <c r="M175" s="15">
        <f>IF(A175&amp;""="","",ROUND(K175-L175,2))</f>
        <v/>
      </c>
      <c r="N175" s="6">
        <f>IF(A175&amp;""="","",IF(AND(F175="جاهزة",M175&gt;0),"جاهزة ولم تُسدَّد",IF(AND(F175="سُلّمت",M175&gt;0),"سُلّمت وعليها متبقي","")))</f>
        <v/>
      </c>
    </row>
    <row r="176">
      <c r="A176" s="5" t="n"/>
      <c r="B176" s="16" t="n"/>
      <c r="C176" s="5" t="n"/>
      <c r="D176" s="5" t="n"/>
      <c r="E176" s="5" t="n"/>
      <c r="F176" s="5" t="n"/>
      <c r="G176" s="17" t="n"/>
      <c r="H176" s="17" t="n"/>
      <c r="I176" s="6">
        <f>IF(A176&amp;""="","",IFERROR(INDEX('العملاء'!$B$6:$B$205,MATCH(C176&amp;"",'العملاء'!$A$6:$A$205,0))&amp;"","كود غير موجود"))</f>
        <v/>
      </c>
      <c r="J176" s="15">
        <f>IF(A176&amp;""="","",SUMIFS('القطع'!$F$6:$F$2005,'القطع'!$A$6:$A$2005,A176&amp;""))</f>
        <v/>
      </c>
      <c r="K176" s="15">
        <f>IF(A176&amp;""="","",IF(F176="ملغي",0,ROUND(MAX(0,N(G176)+J176-N(H176)),2)))</f>
        <v/>
      </c>
      <c r="L176" s="15">
        <f>IF(A176&amp;""="","",SUMIFS('الدفعات'!$C$6:$C$2005,'الدفعات'!$B$6:$B$2005,A176&amp;""))</f>
        <v/>
      </c>
      <c r="M176" s="15">
        <f>IF(A176&amp;""="","",ROUND(K176-L176,2))</f>
        <v/>
      </c>
      <c r="N176" s="6">
        <f>IF(A176&amp;""="","",IF(AND(F176="جاهزة",M176&gt;0),"جاهزة ولم تُسدَّد",IF(AND(F176="سُلّمت",M176&gt;0),"سُلّمت وعليها متبقي","")))</f>
        <v/>
      </c>
    </row>
    <row r="177">
      <c r="A177" s="5" t="n"/>
      <c r="B177" s="16" t="n"/>
      <c r="C177" s="5" t="n"/>
      <c r="D177" s="5" t="n"/>
      <c r="E177" s="5" t="n"/>
      <c r="F177" s="5" t="n"/>
      <c r="G177" s="17" t="n"/>
      <c r="H177" s="17" t="n"/>
      <c r="I177" s="6">
        <f>IF(A177&amp;""="","",IFERROR(INDEX('العملاء'!$B$6:$B$205,MATCH(C177&amp;"",'العملاء'!$A$6:$A$205,0))&amp;"","كود غير موجود"))</f>
        <v/>
      </c>
      <c r="J177" s="15">
        <f>IF(A177&amp;""="","",SUMIFS('القطع'!$F$6:$F$2005,'القطع'!$A$6:$A$2005,A177&amp;""))</f>
        <v/>
      </c>
      <c r="K177" s="15">
        <f>IF(A177&amp;""="","",IF(F177="ملغي",0,ROUND(MAX(0,N(G177)+J177-N(H177)),2)))</f>
        <v/>
      </c>
      <c r="L177" s="15">
        <f>IF(A177&amp;""="","",SUMIFS('الدفعات'!$C$6:$C$2005,'الدفعات'!$B$6:$B$2005,A177&amp;""))</f>
        <v/>
      </c>
      <c r="M177" s="15">
        <f>IF(A177&amp;""="","",ROUND(K177-L177,2))</f>
        <v/>
      </c>
      <c r="N177" s="6">
        <f>IF(A177&amp;""="","",IF(AND(F177="جاهزة",M177&gt;0),"جاهزة ولم تُسدَّد",IF(AND(F177="سُلّمت",M177&gt;0),"سُلّمت وعليها متبقي","")))</f>
        <v/>
      </c>
    </row>
    <row r="178">
      <c r="A178" s="5" t="n"/>
      <c r="B178" s="16" t="n"/>
      <c r="C178" s="5" t="n"/>
      <c r="D178" s="5" t="n"/>
      <c r="E178" s="5" t="n"/>
      <c r="F178" s="5" t="n"/>
      <c r="G178" s="17" t="n"/>
      <c r="H178" s="17" t="n"/>
      <c r="I178" s="6">
        <f>IF(A178&amp;""="","",IFERROR(INDEX('العملاء'!$B$6:$B$205,MATCH(C178&amp;"",'العملاء'!$A$6:$A$205,0))&amp;"","كود غير موجود"))</f>
        <v/>
      </c>
      <c r="J178" s="15">
        <f>IF(A178&amp;""="","",SUMIFS('القطع'!$F$6:$F$2005,'القطع'!$A$6:$A$2005,A178&amp;""))</f>
        <v/>
      </c>
      <c r="K178" s="15">
        <f>IF(A178&amp;""="","",IF(F178="ملغي",0,ROUND(MAX(0,N(G178)+J178-N(H178)),2)))</f>
        <v/>
      </c>
      <c r="L178" s="15">
        <f>IF(A178&amp;""="","",SUMIFS('الدفعات'!$C$6:$C$2005,'الدفعات'!$B$6:$B$2005,A178&amp;""))</f>
        <v/>
      </c>
      <c r="M178" s="15">
        <f>IF(A178&amp;""="","",ROUND(K178-L178,2))</f>
        <v/>
      </c>
      <c r="N178" s="6">
        <f>IF(A178&amp;""="","",IF(AND(F178="جاهزة",M178&gt;0),"جاهزة ولم تُسدَّد",IF(AND(F178="سُلّمت",M178&gt;0),"سُلّمت وعليها متبقي","")))</f>
        <v/>
      </c>
    </row>
    <row r="179">
      <c r="A179" s="5" t="n"/>
      <c r="B179" s="16" t="n"/>
      <c r="C179" s="5" t="n"/>
      <c r="D179" s="5" t="n"/>
      <c r="E179" s="5" t="n"/>
      <c r="F179" s="5" t="n"/>
      <c r="G179" s="17" t="n"/>
      <c r="H179" s="17" t="n"/>
      <c r="I179" s="6">
        <f>IF(A179&amp;""="","",IFERROR(INDEX('العملاء'!$B$6:$B$205,MATCH(C179&amp;"",'العملاء'!$A$6:$A$205,0))&amp;"","كود غير موجود"))</f>
        <v/>
      </c>
      <c r="J179" s="15">
        <f>IF(A179&amp;""="","",SUMIFS('القطع'!$F$6:$F$2005,'القطع'!$A$6:$A$2005,A179&amp;""))</f>
        <v/>
      </c>
      <c r="K179" s="15">
        <f>IF(A179&amp;""="","",IF(F179="ملغي",0,ROUND(MAX(0,N(G179)+J179-N(H179)),2)))</f>
        <v/>
      </c>
      <c r="L179" s="15">
        <f>IF(A179&amp;""="","",SUMIFS('الدفعات'!$C$6:$C$2005,'الدفعات'!$B$6:$B$2005,A179&amp;""))</f>
        <v/>
      </c>
      <c r="M179" s="15">
        <f>IF(A179&amp;""="","",ROUND(K179-L179,2))</f>
        <v/>
      </c>
      <c r="N179" s="6">
        <f>IF(A179&amp;""="","",IF(AND(F179="جاهزة",M179&gt;0),"جاهزة ولم تُسدَّد",IF(AND(F179="سُلّمت",M179&gt;0),"سُلّمت وعليها متبقي","")))</f>
        <v/>
      </c>
    </row>
    <row r="180">
      <c r="A180" s="5" t="n"/>
      <c r="B180" s="16" t="n"/>
      <c r="C180" s="5" t="n"/>
      <c r="D180" s="5" t="n"/>
      <c r="E180" s="5" t="n"/>
      <c r="F180" s="5" t="n"/>
      <c r="G180" s="17" t="n"/>
      <c r="H180" s="17" t="n"/>
      <c r="I180" s="6">
        <f>IF(A180&amp;""="","",IFERROR(INDEX('العملاء'!$B$6:$B$205,MATCH(C180&amp;"",'العملاء'!$A$6:$A$205,0))&amp;"","كود غير موجود"))</f>
        <v/>
      </c>
      <c r="J180" s="15">
        <f>IF(A180&amp;""="","",SUMIFS('القطع'!$F$6:$F$2005,'القطع'!$A$6:$A$2005,A180&amp;""))</f>
        <v/>
      </c>
      <c r="K180" s="15">
        <f>IF(A180&amp;""="","",IF(F180="ملغي",0,ROUND(MAX(0,N(G180)+J180-N(H180)),2)))</f>
        <v/>
      </c>
      <c r="L180" s="15">
        <f>IF(A180&amp;""="","",SUMIFS('الدفعات'!$C$6:$C$2005,'الدفعات'!$B$6:$B$2005,A180&amp;""))</f>
        <v/>
      </c>
      <c r="M180" s="15">
        <f>IF(A180&amp;""="","",ROUND(K180-L180,2))</f>
        <v/>
      </c>
      <c r="N180" s="6">
        <f>IF(A180&amp;""="","",IF(AND(F180="جاهزة",M180&gt;0),"جاهزة ولم تُسدَّد",IF(AND(F180="سُلّمت",M180&gt;0),"سُلّمت وعليها متبقي","")))</f>
        <v/>
      </c>
    </row>
    <row r="181">
      <c r="A181" s="5" t="n"/>
      <c r="B181" s="16" t="n"/>
      <c r="C181" s="5" t="n"/>
      <c r="D181" s="5" t="n"/>
      <c r="E181" s="5" t="n"/>
      <c r="F181" s="5" t="n"/>
      <c r="G181" s="17" t="n"/>
      <c r="H181" s="17" t="n"/>
      <c r="I181" s="6">
        <f>IF(A181&amp;""="","",IFERROR(INDEX('العملاء'!$B$6:$B$205,MATCH(C181&amp;"",'العملاء'!$A$6:$A$205,0))&amp;"","كود غير موجود"))</f>
        <v/>
      </c>
      <c r="J181" s="15">
        <f>IF(A181&amp;""="","",SUMIFS('القطع'!$F$6:$F$2005,'القطع'!$A$6:$A$2005,A181&amp;""))</f>
        <v/>
      </c>
      <c r="K181" s="15">
        <f>IF(A181&amp;""="","",IF(F181="ملغي",0,ROUND(MAX(0,N(G181)+J181-N(H181)),2)))</f>
        <v/>
      </c>
      <c r="L181" s="15">
        <f>IF(A181&amp;""="","",SUMIFS('الدفعات'!$C$6:$C$2005,'الدفعات'!$B$6:$B$2005,A181&amp;""))</f>
        <v/>
      </c>
      <c r="M181" s="15">
        <f>IF(A181&amp;""="","",ROUND(K181-L181,2))</f>
        <v/>
      </c>
      <c r="N181" s="6">
        <f>IF(A181&amp;""="","",IF(AND(F181="جاهزة",M181&gt;0),"جاهزة ولم تُسدَّد",IF(AND(F181="سُلّمت",M181&gt;0),"سُلّمت وعليها متبقي","")))</f>
        <v/>
      </c>
    </row>
    <row r="182">
      <c r="A182" s="5" t="n"/>
      <c r="B182" s="16" t="n"/>
      <c r="C182" s="5" t="n"/>
      <c r="D182" s="5" t="n"/>
      <c r="E182" s="5" t="n"/>
      <c r="F182" s="5" t="n"/>
      <c r="G182" s="17" t="n"/>
      <c r="H182" s="17" t="n"/>
      <c r="I182" s="6">
        <f>IF(A182&amp;""="","",IFERROR(INDEX('العملاء'!$B$6:$B$205,MATCH(C182&amp;"",'العملاء'!$A$6:$A$205,0))&amp;"","كود غير موجود"))</f>
        <v/>
      </c>
      <c r="J182" s="15">
        <f>IF(A182&amp;""="","",SUMIFS('القطع'!$F$6:$F$2005,'القطع'!$A$6:$A$2005,A182&amp;""))</f>
        <v/>
      </c>
      <c r="K182" s="15">
        <f>IF(A182&amp;""="","",IF(F182="ملغي",0,ROUND(MAX(0,N(G182)+J182-N(H182)),2)))</f>
        <v/>
      </c>
      <c r="L182" s="15">
        <f>IF(A182&amp;""="","",SUMIFS('الدفعات'!$C$6:$C$2005,'الدفعات'!$B$6:$B$2005,A182&amp;""))</f>
        <v/>
      </c>
      <c r="M182" s="15">
        <f>IF(A182&amp;""="","",ROUND(K182-L182,2))</f>
        <v/>
      </c>
      <c r="N182" s="6">
        <f>IF(A182&amp;""="","",IF(AND(F182="جاهزة",M182&gt;0),"جاهزة ولم تُسدَّد",IF(AND(F182="سُلّمت",M182&gt;0),"سُلّمت وعليها متبقي","")))</f>
        <v/>
      </c>
    </row>
    <row r="183">
      <c r="A183" s="5" t="n"/>
      <c r="B183" s="16" t="n"/>
      <c r="C183" s="5" t="n"/>
      <c r="D183" s="5" t="n"/>
      <c r="E183" s="5" t="n"/>
      <c r="F183" s="5" t="n"/>
      <c r="G183" s="17" t="n"/>
      <c r="H183" s="17" t="n"/>
      <c r="I183" s="6">
        <f>IF(A183&amp;""="","",IFERROR(INDEX('العملاء'!$B$6:$B$205,MATCH(C183&amp;"",'العملاء'!$A$6:$A$205,0))&amp;"","كود غير موجود"))</f>
        <v/>
      </c>
      <c r="J183" s="15">
        <f>IF(A183&amp;""="","",SUMIFS('القطع'!$F$6:$F$2005,'القطع'!$A$6:$A$2005,A183&amp;""))</f>
        <v/>
      </c>
      <c r="K183" s="15">
        <f>IF(A183&amp;""="","",IF(F183="ملغي",0,ROUND(MAX(0,N(G183)+J183-N(H183)),2)))</f>
        <v/>
      </c>
      <c r="L183" s="15">
        <f>IF(A183&amp;""="","",SUMIFS('الدفعات'!$C$6:$C$2005,'الدفعات'!$B$6:$B$2005,A183&amp;""))</f>
        <v/>
      </c>
      <c r="M183" s="15">
        <f>IF(A183&amp;""="","",ROUND(K183-L183,2))</f>
        <v/>
      </c>
      <c r="N183" s="6">
        <f>IF(A183&amp;""="","",IF(AND(F183="جاهزة",M183&gt;0),"جاهزة ولم تُسدَّد",IF(AND(F183="سُلّمت",M183&gt;0),"سُلّمت وعليها متبقي","")))</f>
        <v/>
      </c>
    </row>
    <row r="184">
      <c r="A184" s="5" t="n"/>
      <c r="B184" s="16" t="n"/>
      <c r="C184" s="5" t="n"/>
      <c r="D184" s="5" t="n"/>
      <c r="E184" s="5" t="n"/>
      <c r="F184" s="5" t="n"/>
      <c r="G184" s="17" t="n"/>
      <c r="H184" s="17" t="n"/>
      <c r="I184" s="6">
        <f>IF(A184&amp;""="","",IFERROR(INDEX('العملاء'!$B$6:$B$205,MATCH(C184&amp;"",'العملاء'!$A$6:$A$205,0))&amp;"","كود غير موجود"))</f>
        <v/>
      </c>
      <c r="J184" s="15">
        <f>IF(A184&amp;""="","",SUMIFS('القطع'!$F$6:$F$2005,'القطع'!$A$6:$A$2005,A184&amp;""))</f>
        <v/>
      </c>
      <c r="K184" s="15">
        <f>IF(A184&amp;""="","",IF(F184="ملغي",0,ROUND(MAX(0,N(G184)+J184-N(H184)),2)))</f>
        <v/>
      </c>
      <c r="L184" s="15">
        <f>IF(A184&amp;""="","",SUMIFS('الدفعات'!$C$6:$C$2005,'الدفعات'!$B$6:$B$2005,A184&amp;""))</f>
        <v/>
      </c>
      <c r="M184" s="15">
        <f>IF(A184&amp;""="","",ROUND(K184-L184,2))</f>
        <v/>
      </c>
      <c r="N184" s="6">
        <f>IF(A184&amp;""="","",IF(AND(F184="جاهزة",M184&gt;0),"جاهزة ولم تُسدَّد",IF(AND(F184="سُلّمت",M184&gt;0),"سُلّمت وعليها متبقي","")))</f>
        <v/>
      </c>
    </row>
    <row r="185">
      <c r="A185" s="5" t="n"/>
      <c r="B185" s="16" t="n"/>
      <c r="C185" s="5" t="n"/>
      <c r="D185" s="5" t="n"/>
      <c r="E185" s="5" t="n"/>
      <c r="F185" s="5" t="n"/>
      <c r="G185" s="17" t="n"/>
      <c r="H185" s="17" t="n"/>
      <c r="I185" s="6">
        <f>IF(A185&amp;""="","",IFERROR(INDEX('العملاء'!$B$6:$B$205,MATCH(C185&amp;"",'العملاء'!$A$6:$A$205,0))&amp;"","كود غير موجود"))</f>
        <v/>
      </c>
      <c r="J185" s="15">
        <f>IF(A185&amp;""="","",SUMIFS('القطع'!$F$6:$F$2005,'القطع'!$A$6:$A$2005,A185&amp;""))</f>
        <v/>
      </c>
      <c r="K185" s="15">
        <f>IF(A185&amp;""="","",IF(F185="ملغي",0,ROUND(MAX(0,N(G185)+J185-N(H185)),2)))</f>
        <v/>
      </c>
      <c r="L185" s="15">
        <f>IF(A185&amp;""="","",SUMIFS('الدفعات'!$C$6:$C$2005,'الدفعات'!$B$6:$B$2005,A185&amp;""))</f>
        <v/>
      </c>
      <c r="M185" s="15">
        <f>IF(A185&amp;""="","",ROUND(K185-L185,2))</f>
        <v/>
      </c>
      <c r="N185" s="6">
        <f>IF(A185&amp;""="","",IF(AND(F185="جاهزة",M185&gt;0),"جاهزة ولم تُسدَّد",IF(AND(F185="سُلّمت",M185&gt;0),"سُلّمت وعليها متبقي","")))</f>
        <v/>
      </c>
    </row>
    <row r="186">
      <c r="A186" s="5" t="n"/>
      <c r="B186" s="16" t="n"/>
      <c r="C186" s="5" t="n"/>
      <c r="D186" s="5" t="n"/>
      <c r="E186" s="5" t="n"/>
      <c r="F186" s="5" t="n"/>
      <c r="G186" s="17" t="n"/>
      <c r="H186" s="17" t="n"/>
      <c r="I186" s="6">
        <f>IF(A186&amp;""="","",IFERROR(INDEX('العملاء'!$B$6:$B$205,MATCH(C186&amp;"",'العملاء'!$A$6:$A$205,0))&amp;"","كود غير موجود"))</f>
        <v/>
      </c>
      <c r="J186" s="15">
        <f>IF(A186&amp;""="","",SUMIFS('القطع'!$F$6:$F$2005,'القطع'!$A$6:$A$2005,A186&amp;""))</f>
        <v/>
      </c>
      <c r="K186" s="15">
        <f>IF(A186&amp;""="","",IF(F186="ملغي",0,ROUND(MAX(0,N(G186)+J186-N(H186)),2)))</f>
        <v/>
      </c>
      <c r="L186" s="15">
        <f>IF(A186&amp;""="","",SUMIFS('الدفعات'!$C$6:$C$2005,'الدفعات'!$B$6:$B$2005,A186&amp;""))</f>
        <v/>
      </c>
      <c r="M186" s="15">
        <f>IF(A186&amp;""="","",ROUND(K186-L186,2))</f>
        <v/>
      </c>
      <c r="N186" s="6">
        <f>IF(A186&amp;""="","",IF(AND(F186="جاهزة",M186&gt;0),"جاهزة ولم تُسدَّد",IF(AND(F186="سُلّمت",M186&gt;0),"سُلّمت وعليها متبقي","")))</f>
        <v/>
      </c>
    </row>
    <row r="187">
      <c r="A187" s="5" t="n"/>
      <c r="B187" s="16" t="n"/>
      <c r="C187" s="5" t="n"/>
      <c r="D187" s="5" t="n"/>
      <c r="E187" s="5" t="n"/>
      <c r="F187" s="5" t="n"/>
      <c r="G187" s="17" t="n"/>
      <c r="H187" s="17" t="n"/>
      <c r="I187" s="6">
        <f>IF(A187&amp;""="","",IFERROR(INDEX('العملاء'!$B$6:$B$205,MATCH(C187&amp;"",'العملاء'!$A$6:$A$205,0))&amp;"","كود غير موجود"))</f>
        <v/>
      </c>
      <c r="J187" s="15">
        <f>IF(A187&amp;""="","",SUMIFS('القطع'!$F$6:$F$2005,'القطع'!$A$6:$A$2005,A187&amp;""))</f>
        <v/>
      </c>
      <c r="K187" s="15">
        <f>IF(A187&amp;""="","",IF(F187="ملغي",0,ROUND(MAX(0,N(G187)+J187-N(H187)),2)))</f>
        <v/>
      </c>
      <c r="L187" s="15">
        <f>IF(A187&amp;""="","",SUMIFS('الدفعات'!$C$6:$C$2005,'الدفعات'!$B$6:$B$2005,A187&amp;""))</f>
        <v/>
      </c>
      <c r="M187" s="15">
        <f>IF(A187&amp;""="","",ROUND(K187-L187,2))</f>
        <v/>
      </c>
      <c r="N187" s="6">
        <f>IF(A187&amp;""="","",IF(AND(F187="جاهزة",M187&gt;0),"جاهزة ولم تُسدَّد",IF(AND(F187="سُلّمت",M187&gt;0),"سُلّمت وعليها متبقي","")))</f>
        <v/>
      </c>
    </row>
    <row r="188">
      <c r="A188" s="5" t="n"/>
      <c r="B188" s="16" t="n"/>
      <c r="C188" s="5" t="n"/>
      <c r="D188" s="5" t="n"/>
      <c r="E188" s="5" t="n"/>
      <c r="F188" s="5" t="n"/>
      <c r="G188" s="17" t="n"/>
      <c r="H188" s="17" t="n"/>
      <c r="I188" s="6">
        <f>IF(A188&amp;""="","",IFERROR(INDEX('العملاء'!$B$6:$B$205,MATCH(C188&amp;"",'العملاء'!$A$6:$A$205,0))&amp;"","كود غير موجود"))</f>
        <v/>
      </c>
      <c r="J188" s="15">
        <f>IF(A188&amp;""="","",SUMIFS('القطع'!$F$6:$F$2005,'القطع'!$A$6:$A$2005,A188&amp;""))</f>
        <v/>
      </c>
      <c r="K188" s="15">
        <f>IF(A188&amp;""="","",IF(F188="ملغي",0,ROUND(MAX(0,N(G188)+J188-N(H188)),2)))</f>
        <v/>
      </c>
      <c r="L188" s="15">
        <f>IF(A188&amp;""="","",SUMIFS('الدفعات'!$C$6:$C$2005,'الدفعات'!$B$6:$B$2005,A188&amp;""))</f>
        <v/>
      </c>
      <c r="M188" s="15">
        <f>IF(A188&amp;""="","",ROUND(K188-L188,2))</f>
        <v/>
      </c>
      <c r="N188" s="6">
        <f>IF(A188&amp;""="","",IF(AND(F188="جاهزة",M188&gt;0),"جاهزة ولم تُسدَّد",IF(AND(F188="سُلّمت",M188&gt;0),"سُلّمت وعليها متبقي","")))</f>
        <v/>
      </c>
    </row>
    <row r="189">
      <c r="A189" s="5" t="n"/>
      <c r="B189" s="16" t="n"/>
      <c r="C189" s="5" t="n"/>
      <c r="D189" s="5" t="n"/>
      <c r="E189" s="5" t="n"/>
      <c r="F189" s="5" t="n"/>
      <c r="G189" s="17" t="n"/>
      <c r="H189" s="17" t="n"/>
      <c r="I189" s="6">
        <f>IF(A189&amp;""="","",IFERROR(INDEX('العملاء'!$B$6:$B$205,MATCH(C189&amp;"",'العملاء'!$A$6:$A$205,0))&amp;"","كود غير موجود"))</f>
        <v/>
      </c>
      <c r="J189" s="15">
        <f>IF(A189&amp;""="","",SUMIFS('القطع'!$F$6:$F$2005,'القطع'!$A$6:$A$2005,A189&amp;""))</f>
        <v/>
      </c>
      <c r="K189" s="15">
        <f>IF(A189&amp;""="","",IF(F189="ملغي",0,ROUND(MAX(0,N(G189)+J189-N(H189)),2)))</f>
        <v/>
      </c>
      <c r="L189" s="15">
        <f>IF(A189&amp;""="","",SUMIFS('الدفعات'!$C$6:$C$2005,'الدفعات'!$B$6:$B$2005,A189&amp;""))</f>
        <v/>
      </c>
      <c r="M189" s="15">
        <f>IF(A189&amp;""="","",ROUND(K189-L189,2))</f>
        <v/>
      </c>
      <c r="N189" s="6">
        <f>IF(A189&amp;""="","",IF(AND(F189="جاهزة",M189&gt;0),"جاهزة ولم تُسدَّد",IF(AND(F189="سُلّمت",M189&gt;0),"سُلّمت وعليها متبقي","")))</f>
        <v/>
      </c>
    </row>
    <row r="190">
      <c r="A190" s="5" t="n"/>
      <c r="B190" s="16" t="n"/>
      <c r="C190" s="5" t="n"/>
      <c r="D190" s="5" t="n"/>
      <c r="E190" s="5" t="n"/>
      <c r="F190" s="5" t="n"/>
      <c r="G190" s="17" t="n"/>
      <c r="H190" s="17" t="n"/>
      <c r="I190" s="6">
        <f>IF(A190&amp;""="","",IFERROR(INDEX('العملاء'!$B$6:$B$205,MATCH(C190&amp;"",'العملاء'!$A$6:$A$205,0))&amp;"","كود غير موجود"))</f>
        <v/>
      </c>
      <c r="J190" s="15">
        <f>IF(A190&amp;""="","",SUMIFS('القطع'!$F$6:$F$2005,'القطع'!$A$6:$A$2005,A190&amp;""))</f>
        <v/>
      </c>
      <c r="K190" s="15">
        <f>IF(A190&amp;""="","",IF(F190="ملغي",0,ROUND(MAX(0,N(G190)+J190-N(H190)),2)))</f>
        <v/>
      </c>
      <c r="L190" s="15">
        <f>IF(A190&amp;""="","",SUMIFS('الدفعات'!$C$6:$C$2005,'الدفعات'!$B$6:$B$2005,A190&amp;""))</f>
        <v/>
      </c>
      <c r="M190" s="15">
        <f>IF(A190&amp;""="","",ROUND(K190-L190,2))</f>
        <v/>
      </c>
      <c r="N190" s="6">
        <f>IF(A190&amp;""="","",IF(AND(F190="جاهزة",M190&gt;0),"جاهزة ولم تُسدَّد",IF(AND(F190="سُلّمت",M190&gt;0),"سُلّمت وعليها متبقي","")))</f>
        <v/>
      </c>
    </row>
    <row r="191">
      <c r="A191" s="5" t="n"/>
      <c r="B191" s="16" t="n"/>
      <c r="C191" s="5" t="n"/>
      <c r="D191" s="5" t="n"/>
      <c r="E191" s="5" t="n"/>
      <c r="F191" s="5" t="n"/>
      <c r="G191" s="17" t="n"/>
      <c r="H191" s="17" t="n"/>
      <c r="I191" s="6">
        <f>IF(A191&amp;""="","",IFERROR(INDEX('العملاء'!$B$6:$B$205,MATCH(C191&amp;"",'العملاء'!$A$6:$A$205,0))&amp;"","كود غير موجود"))</f>
        <v/>
      </c>
      <c r="J191" s="15">
        <f>IF(A191&amp;""="","",SUMIFS('القطع'!$F$6:$F$2005,'القطع'!$A$6:$A$2005,A191&amp;""))</f>
        <v/>
      </c>
      <c r="K191" s="15">
        <f>IF(A191&amp;""="","",IF(F191="ملغي",0,ROUND(MAX(0,N(G191)+J191-N(H191)),2)))</f>
        <v/>
      </c>
      <c r="L191" s="15">
        <f>IF(A191&amp;""="","",SUMIFS('الدفعات'!$C$6:$C$2005,'الدفعات'!$B$6:$B$2005,A191&amp;""))</f>
        <v/>
      </c>
      <c r="M191" s="15">
        <f>IF(A191&amp;""="","",ROUND(K191-L191,2))</f>
        <v/>
      </c>
      <c r="N191" s="6">
        <f>IF(A191&amp;""="","",IF(AND(F191="جاهزة",M191&gt;0),"جاهزة ولم تُسدَّد",IF(AND(F191="سُلّمت",M191&gt;0),"سُلّمت وعليها متبقي","")))</f>
        <v/>
      </c>
    </row>
    <row r="192">
      <c r="A192" s="5" t="n"/>
      <c r="B192" s="16" t="n"/>
      <c r="C192" s="5" t="n"/>
      <c r="D192" s="5" t="n"/>
      <c r="E192" s="5" t="n"/>
      <c r="F192" s="5" t="n"/>
      <c r="G192" s="17" t="n"/>
      <c r="H192" s="17" t="n"/>
      <c r="I192" s="6">
        <f>IF(A192&amp;""="","",IFERROR(INDEX('العملاء'!$B$6:$B$205,MATCH(C192&amp;"",'العملاء'!$A$6:$A$205,0))&amp;"","كود غير موجود"))</f>
        <v/>
      </c>
      <c r="J192" s="15">
        <f>IF(A192&amp;""="","",SUMIFS('القطع'!$F$6:$F$2005,'القطع'!$A$6:$A$2005,A192&amp;""))</f>
        <v/>
      </c>
      <c r="K192" s="15">
        <f>IF(A192&amp;""="","",IF(F192="ملغي",0,ROUND(MAX(0,N(G192)+J192-N(H192)),2)))</f>
        <v/>
      </c>
      <c r="L192" s="15">
        <f>IF(A192&amp;""="","",SUMIFS('الدفعات'!$C$6:$C$2005,'الدفعات'!$B$6:$B$2005,A192&amp;""))</f>
        <v/>
      </c>
      <c r="M192" s="15">
        <f>IF(A192&amp;""="","",ROUND(K192-L192,2))</f>
        <v/>
      </c>
      <c r="N192" s="6">
        <f>IF(A192&amp;""="","",IF(AND(F192="جاهزة",M192&gt;0),"جاهزة ولم تُسدَّد",IF(AND(F192="سُلّمت",M192&gt;0),"سُلّمت وعليها متبقي","")))</f>
        <v/>
      </c>
    </row>
    <row r="193">
      <c r="A193" s="5" t="n"/>
      <c r="B193" s="16" t="n"/>
      <c r="C193" s="5" t="n"/>
      <c r="D193" s="5" t="n"/>
      <c r="E193" s="5" t="n"/>
      <c r="F193" s="5" t="n"/>
      <c r="G193" s="17" t="n"/>
      <c r="H193" s="17" t="n"/>
      <c r="I193" s="6">
        <f>IF(A193&amp;""="","",IFERROR(INDEX('العملاء'!$B$6:$B$205,MATCH(C193&amp;"",'العملاء'!$A$6:$A$205,0))&amp;"","كود غير موجود"))</f>
        <v/>
      </c>
      <c r="J193" s="15">
        <f>IF(A193&amp;""="","",SUMIFS('القطع'!$F$6:$F$2005,'القطع'!$A$6:$A$2005,A193&amp;""))</f>
        <v/>
      </c>
      <c r="K193" s="15">
        <f>IF(A193&amp;""="","",IF(F193="ملغي",0,ROUND(MAX(0,N(G193)+J193-N(H193)),2)))</f>
        <v/>
      </c>
      <c r="L193" s="15">
        <f>IF(A193&amp;""="","",SUMIFS('الدفعات'!$C$6:$C$2005,'الدفعات'!$B$6:$B$2005,A193&amp;""))</f>
        <v/>
      </c>
      <c r="M193" s="15">
        <f>IF(A193&amp;""="","",ROUND(K193-L193,2))</f>
        <v/>
      </c>
      <c r="N193" s="6">
        <f>IF(A193&amp;""="","",IF(AND(F193="جاهزة",M193&gt;0),"جاهزة ولم تُسدَّد",IF(AND(F193="سُلّمت",M193&gt;0),"سُلّمت وعليها متبقي","")))</f>
        <v/>
      </c>
    </row>
    <row r="194">
      <c r="A194" s="5" t="n"/>
      <c r="B194" s="16" t="n"/>
      <c r="C194" s="5" t="n"/>
      <c r="D194" s="5" t="n"/>
      <c r="E194" s="5" t="n"/>
      <c r="F194" s="5" t="n"/>
      <c r="G194" s="17" t="n"/>
      <c r="H194" s="17" t="n"/>
      <c r="I194" s="6">
        <f>IF(A194&amp;""="","",IFERROR(INDEX('العملاء'!$B$6:$B$205,MATCH(C194&amp;"",'العملاء'!$A$6:$A$205,0))&amp;"","كود غير موجود"))</f>
        <v/>
      </c>
      <c r="J194" s="15">
        <f>IF(A194&amp;""="","",SUMIFS('القطع'!$F$6:$F$2005,'القطع'!$A$6:$A$2005,A194&amp;""))</f>
        <v/>
      </c>
      <c r="K194" s="15">
        <f>IF(A194&amp;""="","",IF(F194="ملغي",0,ROUND(MAX(0,N(G194)+J194-N(H194)),2)))</f>
        <v/>
      </c>
      <c r="L194" s="15">
        <f>IF(A194&amp;""="","",SUMIFS('الدفعات'!$C$6:$C$2005,'الدفعات'!$B$6:$B$2005,A194&amp;""))</f>
        <v/>
      </c>
      <c r="M194" s="15">
        <f>IF(A194&amp;""="","",ROUND(K194-L194,2))</f>
        <v/>
      </c>
      <c r="N194" s="6">
        <f>IF(A194&amp;""="","",IF(AND(F194="جاهزة",M194&gt;0),"جاهزة ولم تُسدَّد",IF(AND(F194="سُلّمت",M194&gt;0),"سُلّمت وعليها متبقي","")))</f>
        <v/>
      </c>
    </row>
    <row r="195">
      <c r="A195" s="5" t="n"/>
      <c r="B195" s="16" t="n"/>
      <c r="C195" s="5" t="n"/>
      <c r="D195" s="5" t="n"/>
      <c r="E195" s="5" t="n"/>
      <c r="F195" s="5" t="n"/>
      <c r="G195" s="17" t="n"/>
      <c r="H195" s="17" t="n"/>
      <c r="I195" s="6">
        <f>IF(A195&amp;""="","",IFERROR(INDEX('العملاء'!$B$6:$B$205,MATCH(C195&amp;"",'العملاء'!$A$6:$A$205,0))&amp;"","كود غير موجود"))</f>
        <v/>
      </c>
      <c r="J195" s="15">
        <f>IF(A195&amp;""="","",SUMIFS('القطع'!$F$6:$F$2005,'القطع'!$A$6:$A$2005,A195&amp;""))</f>
        <v/>
      </c>
      <c r="K195" s="15">
        <f>IF(A195&amp;""="","",IF(F195="ملغي",0,ROUND(MAX(0,N(G195)+J195-N(H195)),2)))</f>
        <v/>
      </c>
      <c r="L195" s="15">
        <f>IF(A195&amp;""="","",SUMIFS('الدفعات'!$C$6:$C$2005,'الدفعات'!$B$6:$B$2005,A195&amp;""))</f>
        <v/>
      </c>
      <c r="M195" s="15">
        <f>IF(A195&amp;""="","",ROUND(K195-L195,2))</f>
        <v/>
      </c>
      <c r="N195" s="6">
        <f>IF(A195&amp;""="","",IF(AND(F195="جاهزة",M195&gt;0),"جاهزة ولم تُسدَّد",IF(AND(F195="سُلّمت",M195&gt;0),"سُلّمت وعليها متبقي","")))</f>
        <v/>
      </c>
    </row>
    <row r="196">
      <c r="A196" s="5" t="n"/>
      <c r="B196" s="16" t="n"/>
      <c r="C196" s="5" t="n"/>
      <c r="D196" s="5" t="n"/>
      <c r="E196" s="5" t="n"/>
      <c r="F196" s="5" t="n"/>
      <c r="G196" s="17" t="n"/>
      <c r="H196" s="17" t="n"/>
      <c r="I196" s="6">
        <f>IF(A196&amp;""="","",IFERROR(INDEX('العملاء'!$B$6:$B$205,MATCH(C196&amp;"",'العملاء'!$A$6:$A$205,0))&amp;"","كود غير موجود"))</f>
        <v/>
      </c>
      <c r="J196" s="15">
        <f>IF(A196&amp;""="","",SUMIFS('القطع'!$F$6:$F$2005,'القطع'!$A$6:$A$2005,A196&amp;""))</f>
        <v/>
      </c>
      <c r="K196" s="15">
        <f>IF(A196&amp;""="","",IF(F196="ملغي",0,ROUND(MAX(0,N(G196)+J196-N(H196)),2)))</f>
        <v/>
      </c>
      <c r="L196" s="15">
        <f>IF(A196&amp;""="","",SUMIFS('الدفعات'!$C$6:$C$2005,'الدفعات'!$B$6:$B$2005,A196&amp;""))</f>
        <v/>
      </c>
      <c r="M196" s="15">
        <f>IF(A196&amp;""="","",ROUND(K196-L196,2))</f>
        <v/>
      </c>
      <c r="N196" s="6">
        <f>IF(A196&amp;""="","",IF(AND(F196="جاهزة",M196&gt;0),"جاهزة ولم تُسدَّد",IF(AND(F196="سُلّمت",M196&gt;0),"سُلّمت وعليها متبقي","")))</f>
        <v/>
      </c>
    </row>
    <row r="197">
      <c r="A197" s="5" t="n"/>
      <c r="B197" s="16" t="n"/>
      <c r="C197" s="5" t="n"/>
      <c r="D197" s="5" t="n"/>
      <c r="E197" s="5" t="n"/>
      <c r="F197" s="5" t="n"/>
      <c r="G197" s="17" t="n"/>
      <c r="H197" s="17" t="n"/>
      <c r="I197" s="6">
        <f>IF(A197&amp;""="","",IFERROR(INDEX('العملاء'!$B$6:$B$205,MATCH(C197&amp;"",'العملاء'!$A$6:$A$205,0))&amp;"","كود غير موجود"))</f>
        <v/>
      </c>
      <c r="J197" s="15">
        <f>IF(A197&amp;""="","",SUMIFS('القطع'!$F$6:$F$2005,'القطع'!$A$6:$A$2005,A197&amp;""))</f>
        <v/>
      </c>
      <c r="K197" s="15">
        <f>IF(A197&amp;""="","",IF(F197="ملغي",0,ROUND(MAX(0,N(G197)+J197-N(H197)),2)))</f>
        <v/>
      </c>
      <c r="L197" s="15">
        <f>IF(A197&amp;""="","",SUMIFS('الدفعات'!$C$6:$C$2005,'الدفعات'!$B$6:$B$2005,A197&amp;""))</f>
        <v/>
      </c>
      <c r="M197" s="15">
        <f>IF(A197&amp;""="","",ROUND(K197-L197,2))</f>
        <v/>
      </c>
      <c r="N197" s="6">
        <f>IF(A197&amp;""="","",IF(AND(F197="جاهزة",M197&gt;0),"جاهزة ولم تُسدَّد",IF(AND(F197="سُلّمت",M197&gt;0),"سُلّمت وعليها متبقي","")))</f>
        <v/>
      </c>
    </row>
    <row r="198">
      <c r="A198" s="5" t="n"/>
      <c r="B198" s="16" t="n"/>
      <c r="C198" s="5" t="n"/>
      <c r="D198" s="5" t="n"/>
      <c r="E198" s="5" t="n"/>
      <c r="F198" s="5" t="n"/>
      <c r="G198" s="17" t="n"/>
      <c r="H198" s="17" t="n"/>
      <c r="I198" s="6">
        <f>IF(A198&amp;""="","",IFERROR(INDEX('العملاء'!$B$6:$B$205,MATCH(C198&amp;"",'العملاء'!$A$6:$A$205,0))&amp;"","كود غير موجود"))</f>
        <v/>
      </c>
      <c r="J198" s="15">
        <f>IF(A198&amp;""="","",SUMIFS('القطع'!$F$6:$F$2005,'القطع'!$A$6:$A$2005,A198&amp;""))</f>
        <v/>
      </c>
      <c r="K198" s="15">
        <f>IF(A198&amp;""="","",IF(F198="ملغي",0,ROUND(MAX(0,N(G198)+J198-N(H198)),2)))</f>
        <v/>
      </c>
      <c r="L198" s="15">
        <f>IF(A198&amp;""="","",SUMIFS('الدفعات'!$C$6:$C$2005,'الدفعات'!$B$6:$B$2005,A198&amp;""))</f>
        <v/>
      </c>
      <c r="M198" s="15">
        <f>IF(A198&amp;""="","",ROUND(K198-L198,2))</f>
        <v/>
      </c>
      <c r="N198" s="6">
        <f>IF(A198&amp;""="","",IF(AND(F198="جاهزة",M198&gt;0),"جاهزة ولم تُسدَّد",IF(AND(F198="سُلّمت",M198&gt;0),"سُلّمت وعليها متبقي","")))</f>
        <v/>
      </c>
    </row>
    <row r="199">
      <c r="A199" s="5" t="n"/>
      <c r="B199" s="16" t="n"/>
      <c r="C199" s="5" t="n"/>
      <c r="D199" s="5" t="n"/>
      <c r="E199" s="5" t="n"/>
      <c r="F199" s="5" t="n"/>
      <c r="G199" s="17" t="n"/>
      <c r="H199" s="17" t="n"/>
      <c r="I199" s="6">
        <f>IF(A199&amp;""="","",IFERROR(INDEX('العملاء'!$B$6:$B$205,MATCH(C199&amp;"",'العملاء'!$A$6:$A$205,0))&amp;"","كود غير موجود"))</f>
        <v/>
      </c>
      <c r="J199" s="15">
        <f>IF(A199&amp;""="","",SUMIFS('القطع'!$F$6:$F$2005,'القطع'!$A$6:$A$2005,A199&amp;""))</f>
        <v/>
      </c>
      <c r="K199" s="15">
        <f>IF(A199&amp;""="","",IF(F199="ملغي",0,ROUND(MAX(0,N(G199)+J199-N(H199)),2)))</f>
        <v/>
      </c>
      <c r="L199" s="15">
        <f>IF(A199&amp;""="","",SUMIFS('الدفعات'!$C$6:$C$2005,'الدفعات'!$B$6:$B$2005,A199&amp;""))</f>
        <v/>
      </c>
      <c r="M199" s="15">
        <f>IF(A199&amp;""="","",ROUND(K199-L199,2))</f>
        <v/>
      </c>
      <c r="N199" s="6">
        <f>IF(A199&amp;""="","",IF(AND(F199="جاهزة",M199&gt;0),"جاهزة ولم تُسدَّد",IF(AND(F199="سُلّمت",M199&gt;0),"سُلّمت وعليها متبقي","")))</f>
        <v/>
      </c>
    </row>
    <row r="200">
      <c r="A200" s="5" t="n"/>
      <c r="B200" s="16" t="n"/>
      <c r="C200" s="5" t="n"/>
      <c r="D200" s="5" t="n"/>
      <c r="E200" s="5" t="n"/>
      <c r="F200" s="5" t="n"/>
      <c r="G200" s="17" t="n"/>
      <c r="H200" s="17" t="n"/>
      <c r="I200" s="6">
        <f>IF(A200&amp;""="","",IFERROR(INDEX('العملاء'!$B$6:$B$205,MATCH(C200&amp;"",'العملاء'!$A$6:$A$205,0))&amp;"","كود غير موجود"))</f>
        <v/>
      </c>
      <c r="J200" s="15">
        <f>IF(A200&amp;""="","",SUMIFS('القطع'!$F$6:$F$2005,'القطع'!$A$6:$A$2005,A200&amp;""))</f>
        <v/>
      </c>
      <c r="K200" s="15">
        <f>IF(A200&amp;""="","",IF(F200="ملغي",0,ROUND(MAX(0,N(G200)+J200-N(H200)),2)))</f>
        <v/>
      </c>
      <c r="L200" s="15">
        <f>IF(A200&amp;""="","",SUMIFS('الدفعات'!$C$6:$C$2005,'الدفعات'!$B$6:$B$2005,A200&amp;""))</f>
        <v/>
      </c>
      <c r="M200" s="15">
        <f>IF(A200&amp;""="","",ROUND(K200-L200,2))</f>
        <v/>
      </c>
      <c r="N200" s="6">
        <f>IF(A200&amp;""="","",IF(AND(F200="جاهزة",M200&gt;0),"جاهزة ولم تُسدَّد",IF(AND(F200="سُلّمت",M200&gt;0),"سُلّمت وعليها متبقي","")))</f>
        <v/>
      </c>
    </row>
    <row r="201">
      <c r="A201" s="5" t="n"/>
      <c r="B201" s="16" t="n"/>
      <c r="C201" s="5" t="n"/>
      <c r="D201" s="5" t="n"/>
      <c r="E201" s="5" t="n"/>
      <c r="F201" s="5" t="n"/>
      <c r="G201" s="17" t="n"/>
      <c r="H201" s="17" t="n"/>
      <c r="I201" s="6">
        <f>IF(A201&amp;""="","",IFERROR(INDEX('العملاء'!$B$6:$B$205,MATCH(C201&amp;"",'العملاء'!$A$6:$A$205,0))&amp;"","كود غير موجود"))</f>
        <v/>
      </c>
      <c r="J201" s="15">
        <f>IF(A201&amp;""="","",SUMIFS('القطع'!$F$6:$F$2005,'القطع'!$A$6:$A$2005,A201&amp;""))</f>
        <v/>
      </c>
      <c r="K201" s="15">
        <f>IF(A201&amp;""="","",IF(F201="ملغي",0,ROUND(MAX(0,N(G201)+J201-N(H201)),2)))</f>
        <v/>
      </c>
      <c r="L201" s="15">
        <f>IF(A201&amp;""="","",SUMIFS('الدفعات'!$C$6:$C$2005,'الدفعات'!$B$6:$B$2005,A201&amp;""))</f>
        <v/>
      </c>
      <c r="M201" s="15">
        <f>IF(A201&amp;""="","",ROUND(K201-L201,2))</f>
        <v/>
      </c>
      <c r="N201" s="6">
        <f>IF(A201&amp;""="","",IF(AND(F201="جاهزة",M201&gt;0),"جاهزة ولم تُسدَّد",IF(AND(F201="سُلّمت",M201&gt;0),"سُلّمت وعليها متبقي","")))</f>
        <v/>
      </c>
    </row>
    <row r="202">
      <c r="A202" s="5" t="n"/>
      <c r="B202" s="16" t="n"/>
      <c r="C202" s="5" t="n"/>
      <c r="D202" s="5" t="n"/>
      <c r="E202" s="5" t="n"/>
      <c r="F202" s="5" t="n"/>
      <c r="G202" s="17" t="n"/>
      <c r="H202" s="17" t="n"/>
      <c r="I202" s="6">
        <f>IF(A202&amp;""="","",IFERROR(INDEX('العملاء'!$B$6:$B$205,MATCH(C202&amp;"",'العملاء'!$A$6:$A$205,0))&amp;"","كود غير موجود"))</f>
        <v/>
      </c>
      <c r="J202" s="15">
        <f>IF(A202&amp;""="","",SUMIFS('القطع'!$F$6:$F$2005,'القطع'!$A$6:$A$2005,A202&amp;""))</f>
        <v/>
      </c>
      <c r="K202" s="15">
        <f>IF(A202&amp;""="","",IF(F202="ملغي",0,ROUND(MAX(0,N(G202)+J202-N(H202)),2)))</f>
        <v/>
      </c>
      <c r="L202" s="15">
        <f>IF(A202&amp;""="","",SUMIFS('الدفعات'!$C$6:$C$2005,'الدفعات'!$B$6:$B$2005,A202&amp;""))</f>
        <v/>
      </c>
      <c r="M202" s="15">
        <f>IF(A202&amp;""="","",ROUND(K202-L202,2))</f>
        <v/>
      </c>
      <c r="N202" s="6">
        <f>IF(A202&amp;""="","",IF(AND(F202="جاهزة",M202&gt;0),"جاهزة ولم تُسدَّد",IF(AND(F202="سُلّمت",M202&gt;0),"سُلّمت وعليها متبقي","")))</f>
        <v/>
      </c>
    </row>
    <row r="203">
      <c r="A203" s="5" t="n"/>
      <c r="B203" s="16" t="n"/>
      <c r="C203" s="5" t="n"/>
      <c r="D203" s="5" t="n"/>
      <c r="E203" s="5" t="n"/>
      <c r="F203" s="5" t="n"/>
      <c r="G203" s="17" t="n"/>
      <c r="H203" s="17" t="n"/>
      <c r="I203" s="6">
        <f>IF(A203&amp;""="","",IFERROR(INDEX('العملاء'!$B$6:$B$205,MATCH(C203&amp;"",'العملاء'!$A$6:$A$205,0))&amp;"","كود غير موجود"))</f>
        <v/>
      </c>
      <c r="J203" s="15">
        <f>IF(A203&amp;""="","",SUMIFS('القطع'!$F$6:$F$2005,'القطع'!$A$6:$A$2005,A203&amp;""))</f>
        <v/>
      </c>
      <c r="K203" s="15">
        <f>IF(A203&amp;""="","",IF(F203="ملغي",0,ROUND(MAX(0,N(G203)+J203-N(H203)),2)))</f>
        <v/>
      </c>
      <c r="L203" s="15">
        <f>IF(A203&amp;""="","",SUMIFS('الدفعات'!$C$6:$C$2005,'الدفعات'!$B$6:$B$2005,A203&amp;""))</f>
        <v/>
      </c>
      <c r="M203" s="15">
        <f>IF(A203&amp;""="","",ROUND(K203-L203,2))</f>
        <v/>
      </c>
      <c r="N203" s="6">
        <f>IF(A203&amp;""="","",IF(AND(F203="جاهزة",M203&gt;0),"جاهزة ولم تُسدَّد",IF(AND(F203="سُلّمت",M203&gt;0),"سُلّمت وعليها متبقي","")))</f>
        <v/>
      </c>
    </row>
    <row r="204">
      <c r="A204" s="5" t="n"/>
      <c r="B204" s="16" t="n"/>
      <c r="C204" s="5" t="n"/>
      <c r="D204" s="5" t="n"/>
      <c r="E204" s="5" t="n"/>
      <c r="F204" s="5" t="n"/>
      <c r="G204" s="17" t="n"/>
      <c r="H204" s="17" t="n"/>
      <c r="I204" s="6">
        <f>IF(A204&amp;""="","",IFERROR(INDEX('العملاء'!$B$6:$B$205,MATCH(C204&amp;"",'العملاء'!$A$6:$A$205,0))&amp;"","كود غير موجود"))</f>
        <v/>
      </c>
      <c r="J204" s="15">
        <f>IF(A204&amp;""="","",SUMIFS('القطع'!$F$6:$F$2005,'القطع'!$A$6:$A$2005,A204&amp;""))</f>
        <v/>
      </c>
      <c r="K204" s="15">
        <f>IF(A204&amp;""="","",IF(F204="ملغي",0,ROUND(MAX(0,N(G204)+J204-N(H204)),2)))</f>
        <v/>
      </c>
      <c r="L204" s="15">
        <f>IF(A204&amp;""="","",SUMIFS('الدفعات'!$C$6:$C$2005,'الدفعات'!$B$6:$B$2005,A204&amp;""))</f>
        <v/>
      </c>
      <c r="M204" s="15">
        <f>IF(A204&amp;""="","",ROUND(K204-L204,2))</f>
        <v/>
      </c>
      <c r="N204" s="6">
        <f>IF(A204&amp;""="","",IF(AND(F204="جاهزة",M204&gt;0),"جاهزة ولم تُسدَّد",IF(AND(F204="سُلّمت",M204&gt;0),"سُلّمت وعليها متبقي","")))</f>
        <v/>
      </c>
    </row>
    <row r="205">
      <c r="A205" s="5" t="n"/>
      <c r="B205" s="16" t="n"/>
      <c r="C205" s="5" t="n"/>
      <c r="D205" s="5" t="n"/>
      <c r="E205" s="5" t="n"/>
      <c r="F205" s="5" t="n"/>
      <c r="G205" s="17" t="n"/>
      <c r="H205" s="17" t="n"/>
      <c r="I205" s="6">
        <f>IF(A205&amp;""="","",IFERROR(INDEX('العملاء'!$B$6:$B$205,MATCH(C205&amp;"",'العملاء'!$A$6:$A$205,0))&amp;"","كود غير موجود"))</f>
        <v/>
      </c>
      <c r="J205" s="15">
        <f>IF(A205&amp;""="","",SUMIFS('القطع'!$F$6:$F$2005,'القطع'!$A$6:$A$2005,A205&amp;""))</f>
        <v/>
      </c>
      <c r="K205" s="15">
        <f>IF(A205&amp;""="","",IF(F205="ملغي",0,ROUND(MAX(0,N(G205)+J205-N(H205)),2)))</f>
        <v/>
      </c>
      <c r="L205" s="15">
        <f>IF(A205&amp;""="","",SUMIFS('الدفعات'!$C$6:$C$2005,'الدفعات'!$B$6:$B$2005,A205&amp;""))</f>
        <v/>
      </c>
      <c r="M205" s="15">
        <f>IF(A205&amp;""="","",ROUND(K205-L205,2))</f>
        <v/>
      </c>
      <c r="N205" s="6">
        <f>IF(A205&amp;""="","",IF(AND(F205="جاهزة",M205&gt;0),"جاهزة ولم تُسدَّد",IF(AND(F205="سُلّمت",M205&gt;0),"سُلّمت وعليها متبقي","")))</f>
        <v/>
      </c>
    </row>
    <row r="206">
      <c r="A206" s="5" t="n"/>
      <c r="B206" s="16" t="n"/>
      <c r="C206" s="5" t="n"/>
      <c r="D206" s="5" t="n"/>
      <c r="E206" s="5" t="n"/>
      <c r="F206" s="5" t="n"/>
      <c r="G206" s="17" t="n"/>
      <c r="H206" s="17" t="n"/>
      <c r="I206" s="6">
        <f>IF(A206&amp;""="","",IFERROR(INDEX('العملاء'!$B$6:$B$205,MATCH(C206&amp;"",'العملاء'!$A$6:$A$205,0))&amp;"","كود غير موجود"))</f>
        <v/>
      </c>
      <c r="J206" s="15">
        <f>IF(A206&amp;""="","",SUMIFS('القطع'!$F$6:$F$2005,'القطع'!$A$6:$A$2005,A206&amp;""))</f>
        <v/>
      </c>
      <c r="K206" s="15">
        <f>IF(A206&amp;""="","",IF(F206="ملغي",0,ROUND(MAX(0,N(G206)+J206-N(H206)),2)))</f>
        <v/>
      </c>
      <c r="L206" s="15">
        <f>IF(A206&amp;""="","",SUMIFS('الدفعات'!$C$6:$C$2005,'الدفعات'!$B$6:$B$2005,A206&amp;""))</f>
        <v/>
      </c>
      <c r="M206" s="15">
        <f>IF(A206&amp;""="","",ROUND(K206-L206,2))</f>
        <v/>
      </c>
      <c r="N206" s="6">
        <f>IF(A206&amp;""="","",IF(AND(F206="جاهزة",M206&gt;0),"جاهزة ولم تُسدَّد",IF(AND(F206="سُلّمت",M206&gt;0),"سُلّمت وعليها متبقي","")))</f>
        <v/>
      </c>
    </row>
    <row r="207">
      <c r="A207" s="5" t="n"/>
      <c r="B207" s="16" t="n"/>
      <c r="C207" s="5" t="n"/>
      <c r="D207" s="5" t="n"/>
      <c r="E207" s="5" t="n"/>
      <c r="F207" s="5" t="n"/>
      <c r="G207" s="17" t="n"/>
      <c r="H207" s="17" t="n"/>
      <c r="I207" s="6">
        <f>IF(A207&amp;""="","",IFERROR(INDEX('العملاء'!$B$6:$B$205,MATCH(C207&amp;"",'العملاء'!$A$6:$A$205,0))&amp;"","كود غير موجود"))</f>
        <v/>
      </c>
      <c r="J207" s="15">
        <f>IF(A207&amp;""="","",SUMIFS('القطع'!$F$6:$F$2005,'القطع'!$A$6:$A$2005,A207&amp;""))</f>
        <v/>
      </c>
      <c r="K207" s="15">
        <f>IF(A207&amp;""="","",IF(F207="ملغي",0,ROUND(MAX(0,N(G207)+J207-N(H207)),2)))</f>
        <v/>
      </c>
      <c r="L207" s="15">
        <f>IF(A207&amp;""="","",SUMIFS('الدفعات'!$C$6:$C$2005,'الدفعات'!$B$6:$B$2005,A207&amp;""))</f>
        <v/>
      </c>
      <c r="M207" s="15">
        <f>IF(A207&amp;""="","",ROUND(K207-L207,2))</f>
        <v/>
      </c>
      <c r="N207" s="6">
        <f>IF(A207&amp;""="","",IF(AND(F207="جاهزة",M207&gt;0),"جاهزة ولم تُسدَّد",IF(AND(F207="سُلّمت",M207&gt;0),"سُلّمت وعليها متبقي","")))</f>
        <v/>
      </c>
    </row>
    <row r="208">
      <c r="A208" s="5" t="n"/>
      <c r="B208" s="16" t="n"/>
      <c r="C208" s="5" t="n"/>
      <c r="D208" s="5" t="n"/>
      <c r="E208" s="5" t="n"/>
      <c r="F208" s="5" t="n"/>
      <c r="G208" s="17" t="n"/>
      <c r="H208" s="17" t="n"/>
      <c r="I208" s="6">
        <f>IF(A208&amp;""="","",IFERROR(INDEX('العملاء'!$B$6:$B$205,MATCH(C208&amp;"",'العملاء'!$A$6:$A$205,0))&amp;"","كود غير موجود"))</f>
        <v/>
      </c>
      <c r="J208" s="15">
        <f>IF(A208&amp;""="","",SUMIFS('القطع'!$F$6:$F$2005,'القطع'!$A$6:$A$2005,A208&amp;""))</f>
        <v/>
      </c>
      <c r="K208" s="15">
        <f>IF(A208&amp;""="","",IF(F208="ملغي",0,ROUND(MAX(0,N(G208)+J208-N(H208)),2)))</f>
        <v/>
      </c>
      <c r="L208" s="15">
        <f>IF(A208&amp;""="","",SUMIFS('الدفعات'!$C$6:$C$2005,'الدفعات'!$B$6:$B$2005,A208&amp;""))</f>
        <v/>
      </c>
      <c r="M208" s="15">
        <f>IF(A208&amp;""="","",ROUND(K208-L208,2))</f>
        <v/>
      </c>
      <c r="N208" s="6">
        <f>IF(A208&amp;""="","",IF(AND(F208="جاهزة",M208&gt;0),"جاهزة ولم تُسدَّد",IF(AND(F208="سُلّمت",M208&gt;0),"سُلّمت وعليها متبقي","")))</f>
        <v/>
      </c>
    </row>
    <row r="209">
      <c r="A209" s="5" t="n"/>
      <c r="B209" s="16" t="n"/>
      <c r="C209" s="5" t="n"/>
      <c r="D209" s="5" t="n"/>
      <c r="E209" s="5" t="n"/>
      <c r="F209" s="5" t="n"/>
      <c r="G209" s="17" t="n"/>
      <c r="H209" s="17" t="n"/>
      <c r="I209" s="6">
        <f>IF(A209&amp;""="","",IFERROR(INDEX('العملاء'!$B$6:$B$205,MATCH(C209&amp;"",'العملاء'!$A$6:$A$205,0))&amp;"","كود غير موجود"))</f>
        <v/>
      </c>
      <c r="J209" s="15">
        <f>IF(A209&amp;""="","",SUMIFS('القطع'!$F$6:$F$2005,'القطع'!$A$6:$A$2005,A209&amp;""))</f>
        <v/>
      </c>
      <c r="K209" s="15">
        <f>IF(A209&amp;""="","",IF(F209="ملغي",0,ROUND(MAX(0,N(G209)+J209-N(H209)),2)))</f>
        <v/>
      </c>
      <c r="L209" s="15">
        <f>IF(A209&amp;""="","",SUMIFS('الدفعات'!$C$6:$C$2005,'الدفعات'!$B$6:$B$2005,A209&amp;""))</f>
        <v/>
      </c>
      <c r="M209" s="15">
        <f>IF(A209&amp;""="","",ROUND(K209-L209,2))</f>
        <v/>
      </c>
      <c r="N209" s="6">
        <f>IF(A209&amp;""="","",IF(AND(F209="جاهزة",M209&gt;0),"جاهزة ولم تُسدَّد",IF(AND(F209="سُلّمت",M209&gt;0),"سُلّمت وعليها متبقي","")))</f>
        <v/>
      </c>
    </row>
    <row r="210">
      <c r="A210" s="5" t="n"/>
      <c r="B210" s="16" t="n"/>
      <c r="C210" s="5" t="n"/>
      <c r="D210" s="5" t="n"/>
      <c r="E210" s="5" t="n"/>
      <c r="F210" s="5" t="n"/>
      <c r="G210" s="17" t="n"/>
      <c r="H210" s="17" t="n"/>
      <c r="I210" s="6">
        <f>IF(A210&amp;""="","",IFERROR(INDEX('العملاء'!$B$6:$B$205,MATCH(C210&amp;"",'العملاء'!$A$6:$A$205,0))&amp;"","كود غير موجود"))</f>
        <v/>
      </c>
      <c r="J210" s="15">
        <f>IF(A210&amp;""="","",SUMIFS('القطع'!$F$6:$F$2005,'القطع'!$A$6:$A$2005,A210&amp;""))</f>
        <v/>
      </c>
      <c r="K210" s="15">
        <f>IF(A210&amp;""="","",IF(F210="ملغي",0,ROUND(MAX(0,N(G210)+J210-N(H210)),2)))</f>
        <v/>
      </c>
      <c r="L210" s="15">
        <f>IF(A210&amp;""="","",SUMIFS('الدفعات'!$C$6:$C$2005,'الدفعات'!$B$6:$B$2005,A210&amp;""))</f>
        <v/>
      </c>
      <c r="M210" s="15">
        <f>IF(A210&amp;""="","",ROUND(K210-L210,2))</f>
        <v/>
      </c>
      <c r="N210" s="6">
        <f>IF(A210&amp;""="","",IF(AND(F210="جاهزة",M210&gt;0),"جاهزة ولم تُسدَّد",IF(AND(F210="سُلّمت",M210&gt;0),"سُلّمت وعليها متبقي","")))</f>
        <v/>
      </c>
    </row>
    <row r="211">
      <c r="A211" s="5" t="n"/>
      <c r="B211" s="16" t="n"/>
      <c r="C211" s="5" t="n"/>
      <c r="D211" s="5" t="n"/>
      <c r="E211" s="5" t="n"/>
      <c r="F211" s="5" t="n"/>
      <c r="G211" s="17" t="n"/>
      <c r="H211" s="17" t="n"/>
      <c r="I211" s="6">
        <f>IF(A211&amp;""="","",IFERROR(INDEX('العملاء'!$B$6:$B$205,MATCH(C211&amp;"",'العملاء'!$A$6:$A$205,0))&amp;"","كود غير موجود"))</f>
        <v/>
      </c>
      <c r="J211" s="15">
        <f>IF(A211&amp;""="","",SUMIFS('القطع'!$F$6:$F$2005,'القطع'!$A$6:$A$2005,A211&amp;""))</f>
        <v/>
      </c>
      <c r="K211" s="15">
        <f>IF(A211&amp;""="","",IF(F211="ملغي",0,ROUND(MAX(0,N(G211)+J211-N(H211)),2)))</f>
        <v/>
      </c>
      <c r="L211" s="15">
        <f>IF(A211&amp;""="","",SUMIFS('الدفعات'!$C$6:$C$2005,'الدفعات'!$B$6:$B$2005,A211&amp;""))</f>
        <v/>
      </c>
      <c r="M211" s="15">
        <f>IF(A211&amp;""="","",ROUND(K211-L211,2))</f>
        <v/>
      </c>
      <c r="N211" s="6">
        <f>IF(A211&amp;""="","",IF(AND(F211="جاهزة",M211&gt;0),"جاهزة ولم تُسدَّد",IF(AND(F211="سُلّمت",M211&gt;0),"سُلّمت وعليها متبقي","")))</f>
        <v/>
      </c>
    </row>
    <row r="212">
      <c r="A212" s="5" t="n"/>
      <c r="B212" s="16" t="n"/>
      <c r="C212" s="5" t="n"/>
      <c r="D212" s="5" t="n"/>
      <c r="E212" s="5" t="n"/>
      <c r="F212" s="5" t="n"/>
      <c r="G212" s="17" t="n"/>
      <c r="H212" s="17" t="n"/>
      <c r="I212" s="6">
        <f>IF(A212&amp;""="","",IFERROR(INDEX('العملاء'!$B$6:$B$205,MATCH(C212&amp;"",'العملاء'!$A$6:$A$205,0))&amp;"","كود غير موجود"))</f>
        <v/>
      </c>
      <c r="J212" s="15">
        <f>IF(A212&amp;""="","",SUMIFS('القطع'!$F$6:$F$2005,'القطع'!$A$6:$A$2005,A212&amp;""))</f>
        <v/>
      </c>
      <c r="K212" s="15">
        <f>IF(A212&amp;""="","",IF(F212="ملغي",0,ROUND(MAX(0,N(G212)+J212-N(H212)),2)))</f>
        <v/>
      </c>
      <c r="L212" s="15">
        <f>IF(A212&amp;""="","",SUMIFS('الدفعات'!$C$6:$C$2005,'الدفعات'!$B$6:$B$2005,A212&amp;""))</f>
        <v/>
      </c>
      <c r="M212" s="15">
        <f>IF(A212&amp;""="","",ROUND(K212-L212,2))</f>
        <v/>
      </c>
      <c r="N212" s="6">
        <f>IF(A212&amp;""="","",IF(AND(F212="جاهزة",M212&gt;0),"جاهزة ولم تُسدَّد",IF(AND(F212="سُلّمت",M212&gt;0),"سُلّمت وعليها متبقي","")))</f>
        <v/>
      </c>
    </row>
    <row r="213">
      <c r="A213" s="5" t="n"/>
      <c r="B213" s="16" t="n"/>
      <c r="C213" s="5" t="n"/>
      <c r="D213" s="5" t="n"/>
      <c r="E213" s="5" t="n"/>
      <c r="F213" s="5" t="n"/>
      <c r="G213" s="17" t="n"/>
      <c r="H213" s="17" t="n"/>
      <c r="I213" s="6">
        <f>IF(A213&amp;""="","",IFERROR(INDEX('العملاء'!$B$6:$B$205,MATCH(C213&amp;"",'العملاء'!$A$6:$A$205,0))&amp;"","كود غير موجود"))</f>
        <v/>
      </c>
      <c r="J213" s="15">
        <f>IF(A213&amp;""="","",SUMIFS('القطع'!$F$6:$F$2005,'القطع'!$A$6:$A$2005,A213&amp;""))</f>
        <v/>
      </c>
      <c r="K213" s="15">
        <f>IF(A213&amp;""="","",IF(F213="ملغي",0,ROUND(MAX(0,N(G213)+J213-N(H213)),2)))</f>
        <v/>
      </c>
      <c r="L213" s="15">
        <f>IF(A213&amp;""="","",SUMIFS('الدفعات'!$C$6:$C$2005,'الدفعات'!$B$6:$B$2005,A213&amp;""))</f>
        <v/>
      </c>
      <c r="M213" s="15">
        <f>IF(A213&amp;""="","",ROUND(K213-L213,2))</f>
        <v/>
      </c>
      <c r="N213" s="6">
        <f>IF(A213&amp;""="","",IF(AND(F213="جاهزة",M213&gt;0),"جاهزة ولم تُسدَّد",IF(AND(F213="سُلّمت",M213&gt;0),"سُلّمت وعليها متبقي","")))</f>
        <v/>
      </c>
    </row>
    <row r="214">
      <c r="A214" s="5" t="n"/>
      <c r="B214" s="16" t="n"/>
      <c r="C214" s="5" t="n"/>
      <c r="D214" s="5" t="n"/>
      <c r="E214" s="5" t="n"/>
      <c r="F214" s="5" t="n"/>
      <c r="G214" s="17" t="n"/>
      <c r="H214" s="17" t="n"/>
      <c r="I214" s="6">
        <f>IF(A214&amp;""="","",IFERROR(INDEX('العملاء'!$B$6:$B$205,MATCH(C214&amp;"",'العملاء'!$A$6:$A$205,0))&amp;"","كود غير موجود"))</f>
        <v/>
      </c>
      <c r="J214" s="15">
        <f>IF(A214&amp;""="","",SUMIFS('القطع'!$F$6:$F$2005,'القطع'!$A$6:$A$2005,A214&amp;""))</f>
        <v/>
      </c>
      <c r="K214" s="15">
        <f>IF(A214&amp;""="","",IF(F214="ملغي",0,ROUND(MAX(0,N(G214)+J214-N(H214)),2)))</f>
        <v/>
      </c>
      <c r="L214" s="15">
        <f>IF(A214&amp;""="","",SUMIFS('الدفعات'!$C$6:$C$2005,'الدفعات'!$B$6:$B$2005,A214&amp;""))</f>
        <v/>
      </c>
      <c r="M214" s="15">
        <f>IF(A214&amp;""="","",ROUND(K214-L214,2))</f>
        <v/>
      </c>
      <c r="N214" s="6">
        <f>IF(A214&amp;""="","",IF(AND(F214="جاهزة",M214&gt;0),"جاهزة ولم تُسدَّد",IF(AND(F214="سُلّمت",M214&gt;0),"سُلّمت وعليها متبقي","")))</f>
        <v/>
      </c>
    </row>
    <row r="215">
      <c r="A215" s="5" t="n"/>
      <c r="B215" s="16" t="n"/>
      <c r="C215" s="5" t="n"/>
      <c r="D215" s="5" t="n"/>
      <c r="E215" s="5" t="n"/>
      <c r="F215" s="5" t="n"/>
      <c r="G215" s="17" t="n"/>
      <c r="H215" s="17" t="n"/>
      <c r="I215" s="6">
        <f>IF(A215&amp;""="","",IFERROR(INDEX('العملاء'!$B$6:$B$205,MATCH(C215&amp;"",'العملاء'!$A$6:$A$205,0))&amp;"","كود غير موجود"))</f>
        <v/>
      </c>
      <c r="J215" s="15">
        <f>IF(A215&amp;""="","",SUMIFS('القطع'!$F$6:$F$2005,'القطع'!$A$6:$A$2005,A215&amp;""))</f>
        <v/>
      </c>
      <c r="K215" s="15">
        <f>IF(A215&amp;""="","",IF(F215="ملغي",0,ROUND(MAX(0,N(G215)+J215-N(H215)),2)))</f>
        <v/>
      </c>
      <c r="L215" s="15">
        <f>IF(A215&amp;""="","",SUMIFS('الدفعات'!$C$6:$C$2005,'الدفعات'!$B$6:$B$2005,A215&amp;""))</f>
        <v/>
      </c>
      <c r="M215" s="15">
        <f>IF(A215&amp;""="","",ROUND(K215-L215,2))</f>
        <v/>
      </c>
      <c r="N215" s="6">
        <f>IF(A215&amp;""="","",IF(AND(F215="جاهزة",M215&gt;0),"جاهزة ولم تُسدَّد",IF(AND(F215="سُلّمت",M215&gt;0),"سُلّمت وعليها متبقي","")))</f>
        <v/>
      </c>
    </row>
    <row r="216">
      <c r="A216" s="5" t="n"/>
      <c r="B216" s="16" t="n"/>
      <c r="C216" s="5" t="n"/>
      <c r="D216" s="5" t="n"/>
      <c r="E216" s="5" t="n"/>
      <c r="F216" s="5" t="n"/>
      <c r="G216" s="17" t="n"/>
      <c r="H216" s="17" t="n"/>
      <c r="I216" s="6">
        <f>IF(A216&amp;""="","",IFERROR(INDEX('العملاء'!$B$6:$B$205,MATCH(C216&amp;"",'العملاء'!$A$6:$A$205,0))&amp;"","كود غير موجود"))</f>
        <v/>
      </c>
      <c r="J216" s="15">
        <f>IF(A216&amp;""="","",SUMIFS('القطع'!$F$6:$F$2005,'القطع'!$A$6:$A$2005,A216&amp;""))</f>
        <v/>
      </c>
      <c r="K216" s="15">
        <f>IF(A216&amp;""="","",IF(F216="ملغي",0,ROUND(MAX(0,N(G216)+J216-N(H216)),2)))</f>
        <v/>
      </c>
      <c r="L216" s="15">
        <f>IF(A216&amp;""="","",SUMIFS('الدفعات'!$C$6:$C$2005,'الدفعات'!$B$6:$B$2005,A216&amp;""))</f>
        <v/>
      </c>
      <c r="M216" s="15">
        <f>IF(A216&amp;""="","",ROUND(K216-L216,2))</f>
        <v/>
      </c>
      <c r="N216" s="6">
        <f>IF(A216&amp;""="","",IF(AND(F216="جاهزة",M216&gt;0),"جاهزة ولم تُسدَّد",IF(AND(F216="سُلّمت",M216&gt;0),"سُلّمت وعليها متبقي","")))</f>
        <v/>
      </c>
    </row>
    <row r="217">
      <c r="A217" s="5" t="n"/>
      <c r="B217" s="16" t="n"/>
      <c r="C217" s="5" t="n"/>
      <c r="D217" s="5" t="n"/>
      <c r="E217" s="5" t="n"/>
      <c r="F217" s="5" t="n"/>
      <c r="G217" s="17" t="n"/>
      <c r="H217" s="17" t="n"/>
      <c r="I217" s="6">
        <f>IF(A217&amp;""="","",IFERROR(INDEX('العملاء'!$B$6:$B$205,MATCH(C217&amp;"",'العملاء'!$A$6:$A$205,0))&amp;"","كود غير موجود"))</f>
        <v/>
      </c>
      <c r="J217" s="15">
        <f>IF(A217&amp;""="","",SUMIFS('القطع'!$F$6:$F$2005,'القطع'!$A$6:$A$2005,A217&amp;""))</f>
        <v/>
      </c>
      <c r="K217" s="15">
        <f>IF(A217&amp;""="","",IF(F217="ملغي",0,ROUND(MAX(0,N(G217)+J217-N(H217)),2)))</f>
        <v/>
      </c>
      <c r="L217" s="15">
        <f>IF(A217&amp;""="","",SUMIFS('الدفعات'!$C$6:$C$2005,'الدفعات'!$B$6:$B$2005,A217&amp;""))</f>
        <v/>
      </c>
      <c r="M217" s="15">
        <f>IF(A217&amp;""="","",ROUND(K217-L217,2))</f>
        <v/>
      </c>
      <c r="N217" s="6">
        <f>IF(A217&amp;""="","",IF(AND(F217="جاهزة",M217&gt;0),"جاهزة ولم تُسدَّد",IF(AND(F217="سُلّمت",M217&gt;0),"سُلّمت وعليها متبقي","")))</f>
        <v/>
      </c>
    </row>
    <row r="218">
      <c r="A218" s="5" t="n"/>
      <c r="B218" s="16" t="n"/>
      <c r="C218" s="5" t="n"/>
      <c r="D218" s="5" t="n"/>
      <c r="E218" s="5" t="n"/>
      <c r="F218" s="5" t="n"/>
      <c r="G218" s="17" t="n"/>
      <c r="H218" s="17" t="n"/>
      <c r="I218" s="6">
        <f>IF(A218&amp;""="","",IFERROR(INDEX('العملاء'!$B$6:$B$205,MATCH(C218&amp;"",'العملاء'!$A$6:$A$205,0))&amp;"","كود غير موجود"))</f>
        <v/>
      </c>
      <c r="J218" s="15">
        <f>IF(A218&amp;""="","",SUMIFS('القطع'!$F$6:$F$2005,'القطع'!$A$6:$A$2005,A218&amp;""))</f>
        <v/>
      </c>
      <c r="K218" s="15">
        <f>IF(A218&amp;""="","",IF(F218="ملغي",0,ROUND(MAX(0,N(G218)+J218-N(H218)),2)))</f>
        <v/>
      </c>
      <c r="L218" s="15">
        <f>IF(A218&amp;""="","",SUMIFS('الدفعات'!$C$6:$C$2005,'الدفعات'!$B$6:$B$2005,A218&amp;""))</f>
        <v/>
      </c>
      <c r="M218" s="15">
        <f>IF(A218&amp;""="","",ROUND(K218-L218,2))</f>
        <v/>
      </c>
      <c r="N218" s="6">
        <f>IF(A218&amp;""="","",IF(AND(F218="جاهزة",M218&gt;0),"جاهزة ولم تُسدَّد",IF(AND(F218="سُلّمت",M218&gt;0),"سُلّمت وعليها متبقي","")))</f>
        <v/>
      </c>
    </row>
    <row r="219">
      <c r="A219" s="5" t="n"/>
      <c r="B219" s="16" t="n"/>
      <c r="C219" s="5" t="n"/>
      <c r="D219" s="5" t="n"/>
      <c r="E219" s="5" t="n"/>
      <c r="F219" s="5" t="n"/>
      <c r="G219" s="17" t="n"/>
      <c r="H219" s="17" t="n"/>
      <c r="I219" s="6">
        <f>IF(A219&amp;""="","",IFERROR(INDEX('العملاء'!$B$6:$B$205,MATCH(C219&amp;"",'العملاء'!$A$6:$A$205,0))&amp;"","كود غير موجود"))</f>
        <v/>
      </c>
      <c r="J219" s="15">
        <f>IF(A219&amp;""="","",SUMIFS('القطع'!$F$6:$F$2005,'القطع'!$A$6:$A$2005,A219&amp;""))</f>
        <v/>
      </c>
      <c r="K219" s="15">
        <f>IF(A219&amp;""="","",IF(F219="ملغي",0,ROUND(MAX(0,N(G219)+J219-N(H219)),2)))</f>
        <v/>
      </c>
      <c r="L219" s="15">
        <f>IF(A219&amp;""="","",SUMIFS('الدفعات'!$C$6:$C$2005,'الدفعات'!$B$6:$B$2005,A219&amp;""))</f>
        <v/>
      </c>
      <c r="M219" s="15">
        <f>IF(A219&amp;""="","",ROUND(K219-L219,2))</f>
        <v/>
      </c>
      <c r="N219" s="6">
        <f>IF(A219&amp;""="","",IF(AND(F219="جاهزة",M219&gt;0),"جاهزة ولم تُسدَّد",IF(AND(F219="سُلّمت",M219&gt;0),"سُلّمت وعليها متبقي","")))</f>
        <v/>
      </c>
    </row>
    <row r="220">
      <c r="A220" s="5" t="n"/>
      <c r="B220" s="16" t="n"/>
      <c r="C220" s="5" t="n"/>
      <c r="D220" s="5" t="n"/>
      <c r="E220" s="5" t="n"/>
      <c r="F220" s="5" t="n"/>
      <c r="G220" s="17" t="n"/>
      <c r="H220" s="17" t="n"/>
      <c r="I220" s="6">
        <f>IF(A220&amp;""="","",IFERROR(INDEX('العملاء'!$B$6:$B$205,MATCH(C220&amp;"",'العملاء'!$A$6:$A$205,0))&amp;"","كود غير موجود"))</f>
        <v/>
      </c>
      <c r="J220" s="15">
        <f>IF(A220&amp;""="","",SUMIFS('القطع'!$F$6:$F$2005,'القطع'!$A$6:$A$2005,A220&amp;""))</f>
        <v/>
      </c>
      <c r="K220" s="15">
        <f>IF(A220&amp;""="","",IF(F220="ملغي",0,ROUND(MAX(0,N(G220)+J220-N(H220)),2)))</f>
        <v/>
      </c>
      <c r="L220" s="15">
        <f>IF(A220&amp;""="","",SUMIFS('الدفعات'!$C$6:$C$2005,'الدفعات'!$B$6:$B$2005,A220&amp;""))</f>
        <v/>
      </c>
      <c r="M220" s="15">
        <f>IF(A220&amp;""="","",ROUND(K220-L220,2))</f>
        <v/>
      </c>
      <c r="N220" s="6">
        <f>IF(A220&amp;""="","",IF(AND(F220="جاهزة",M220&gt;0),"جاهزة ولم تُسدَّد",IF(AND(F220="سُلّمت",M220&gt;0),"سُلّمت وعليها متبقي","")))</f>
        <v/>
      </c>
    </row>
    <row r="221">
      <c r="A221" s="5" t="n"/>
      <c r="B221" s="16" t="n"/>
      <c r="C221" s="5" t="n"/>
      <c r="D221" s="5" t="n"/>
      <c r="E221" s="5" t="n"/>
      <c r="F221" s="5" t="n"/>
      <c r="G221" s="17" t="n"/>
      <c r="H221" s="17" t="n"/>
      <c r="I221" s="6">
        <f>IF(A221&amp;""="","",IFERROR(INDEX('العملاء'!$B$6:$B$205,MATCH(C221&amp;"",'العملاء'!$A$6:$A$205,0))&amp;"","كود غير موجود"))</f>
        <v/>
      </c>
      <c r="J221" s="15">
        <f>IF(A221&amp;""="","",SUMIFS('القطع'!$F$6:$F$2005,'القطع'!$A$6:$A$2005,A221&amp;""))</f>
        <v/>
      </c>
      <c r="K221" s="15">
        <f>IF(A221&amp;""="","",IF(F221="ملغي",0,ROUND(MAX(0,N(G221)+J221-N(H221)),2)))</f>
        <v/>
      </c>
      <c r="L221" s="15">
        <f>IF(A221&amp;""="","",SUMIFS('الدفعات'!$C$6:$C$2005,'الدفعات'!$B$6:$B$2005,A221&amp;""))</f>
        <v/>
      </c>
      <c r="M221" s="15">
        <f>IF(A221&amp;""="","",ROUND(K221-L221,2))</f>
        <v/>
      </c>
      <c r="N221" s="6">
        <f>IF(A221&amp;""="","",IF(AND(F221="جاهزة",M221&gt;0),"جاهزة ولم تُسدَّد",IF(AND(F221="سُلّمت",M221&gt;0),"سُلّمت وعليها متبقي","")))</f>
        <v/>
      </c>
    </row>
    <row r="222">
      <c r="A222" s="5" t="n"/>
      <c r="B222" s="16" t="n"/>
      <c r="C222" s="5" t="n"/>
      <c r="D222" s="5" t="n"/>
      <c r="E222" s="5" t="n"/>
      <c r="F222" s="5" t="n"/>
      <c r="G222" s="17" t="n"/>
      <c r="H222" s="17" t="n"/>
      <c r="I222" s="6">
        <f>IF(A222&amp;""="","",IFERROR(INDEX('العملاء'!$B$6:$B$205,MATCH(C222&amp;"",'العملاء'!$A$6:$A$205,0))&amp;"","كود غير موجود"))</f>
        <v/>
      </c>
      <c r="J222" s="15">
        <f>IF(A222&amp;""="","",SUMIFS('القطع'!$F$6:$F$2005,'القطع'!$A$6:$A$2005,A222&amp;""))</f>
        <v/>
      </c>
      <c r="K222" s="15">
        <f>IF(A222&amp;""="","",IF(F222="ملغي",0,ROUND(MAX(0,N(G222)+J222-N(H222)),2)))</f>
        <v/>
      </c>
      <c r="L222" s="15">
        <f>IF(A222&amp;""="","",SUMIFS('الدفعات'!$C$6:$C$2005,'الدفعات'!$B$6:$B$2005,A222&amp;""))</f>
        <v/>
      </c>
      <c r="M222" s="15">
        <f>IF(A222&amp;""="","",ROUND(K222-L222,2))</f>
        <v/>
      </c>
      <c r="N222" s="6">
        <f>IF(A222&amp;""="","",IF(AND(F222="جاهزة",M222&gt;0),"جاهزة ولم تُسدَّد",IF(AND(F222="سُلّمت",M222&gt;0),"سُلّمت وعليها متبقي","")))</f>
        <v/>
      </c>
    </row>
    <row r="223">
      <c r="A223" s="5" t="n"/>
      <c r="B223" s="16" t="n"/>
      <c r="C223" s="5" t="n"/>
      <c r="D223" s="5" t="n"/>
      <c r="E223" s="5" t="n"/>
      <c r="F223" s="5" t="n"/>
      <c r="G223" s="17" t="n"/>
      <c r="H223" s="17" t="n"/>
      <c r="I223" s="6">
        <f>IF(A223&amp;""="","",IFERROR(INDEX('العملاء'!$B$6:$B$205,MATCH(C223&amp;"",'العملاء'!$A$6:$A$205,0))&amp;"","كود غير موجود"))</f>
        <v/>
      </c>
      <c r="J223" s="15">
        <f>IF(A223&amp;""="","",SUMIFS('القطع'!$F$6:$F$2005,'القطع'!$A$6:$A$2005,A223&amp;""))</f>
        <v/>
      </c>
      <c r="K223" s="15">
        <f>IF(A223&amp;""="","",IF(F223="ملغي",0,ROUND(MAX(0,N(G223)+J223-N(H223)),2)))</f>
        <v/>
      </c>
      <c r="L223" s="15">
        <f>IF(A223&amp;""="","",SUMIFS('الدفعات'!$C$6:$C$2005,'الدفعات'!$B$6:$B$2005,A223&amp;""))</f>
        <v/>
      </c>
      <c r="M223" s="15">
        <f>IF(A223&amp;""="","",ROUND(K223-L223,2))</f>
        <v/>
      </c>
      <c r="N223" s="6">
        <f>IF(A223&amp;""="","",IF(AND(F223="جاهزة",M223&gt;0),"جاهزة ولم تُسدَّد",IF(AND(F223="سُلّمت",M223&gt;0),"سُلّمت وعليها متبقي","")))</f>
        <v/>
      </c>
    </row>
    <row r="224">
      <c r="A224" s="5" t="n"/>
      <c r="B224" s="16" t="n"/>
      <c r="C224" s="5" t="n"/>
      <c r="D224" s="5" t="n"/>
      <c r="E224" s="5" t="n"/>
      <c r="F224" s="5" t="n"/>
      <c r="G224" s="17" t="n"/>
      <c r="H224" s="17" t="n"/>
      <c r="I224" s="6">
        <f>IF(A224&amp;""="","",IFERROR(INDEX('العملاء'!$B$6:$B$205,MATCH(C224&amp;"",'العملاء'!$A$6:$A$205,0))&amp;"","كود غير موجود"))</f>
        <v/>
      </c>
      <c r="J224" s="15">
        <f>IF(A224&amp;""="","",SUMIFS('القطع'!$F$6:$F$2005,'القطع'!$A$6:$A$2005,A224&amp;""))</f>
        <v/>
      </c>
      <c r="K224" s="15">
        <f>IF(A224&amp;""="","",IF(F224="ملغي",0,ROUND(MAX(0,N(G224)+J224-N(H224)),2)))</f>
        <v/>
      </c>
      <c r="L224" s="15">
        <f>IF(A224&amp;""="","",SUMIFS('الدفعات'!$C$6:$C$2005,'الدفعات'!$B$6:$B$2005,A224&amp;""))</f>
        <v/>
      </c>
      <c r="M224" s="15">
        <f>IF(A224&amp;""="","",ROUND(K224-L224,2))</f>
        <v/>
      </c>
      <c r="N224" s="6">
        <f>IF(A224&amp;""="","",IF(AND(F224="جاهزة",M224&gt;0),"جاهزة ولم تُسدَّد",IF(AND(F224="سُلّمت",M224&gt;0),"سُلّمت وعليها متبقي","")))</f>
        <v/>
      </c>
    </row>
    <row r="225">
      <c r="A225" s="5" t="n"/>
      <c r="B225" s="16" t="n"/>
      <c r="C225" s="5" t="n"/>
      <c r="D225" s="5" t="n"/>
      <c r="E225" s="5" t="n"/>
      <c r="F225" s="5" t="n"/>
      <c r="G225" s="17" t="n"/>
      <c r="H225" s="17" t="n"/>
      <c r="I225" s="6">
        <f>IF(A225&amp;""="","",IFERROR(INDEX('العملاء'!$B$6:$B$205,MATCH(C225&amp;"",'العملاء'!$A$6:$A$205,0))&amp;"","كود غير موجود"))</f>
        <v/>
      </c>
      <c r="J225" s="15">
        <f>IF(A225&amp;""="","",SUMIFS('القطع'!$F$6:$F$2005,'القطع'!$A$6:$A$2005,A225&amp;""))</f>
        <v/>
      </c>
      <c r="K225" s="15">
        <f>IF(A225&amp;""="","",IF(F225="ملغي",0,ROUND(MAX(0,N(G225)+J225-N(H225)),2)))</f>
        <v/>
      </c>
      <c r="L225" s="15">
        <f>IF(A225&amp;""="","",SUMIFS('الدفعات'!$C$6:$C$2005,'الدفعات'!$B$6:$B$2005,A225&amp;""))</f>
        <v/>
      </c>
      <c r="M225" s="15">
        <f>IF(A225&amp;""="","",ROUND(K225-L225,2))</f>
        <v/>
      </c>
      <c r="N225" s="6">
        <f>IF(A225&amp;""="","",IF(AND(F225="جاهزة",M225&gt;0),"جاهزة ولم تُسدَّد",IF(AND(F225="سُلّمت",M225&gt;0),"سُلّمت وعليها متبقي","")))</f>
        <v/>
      </c>
    </row>
    <row r="226">
      <c r="A226" s="5" t="n"/>
      <c r="B226" s="16" t="n"/>
      <c r="C226" s="5" t="n"/>
      <c r="D226" s="5" t="n"/>
      <c r="E226" s="5" t="n"/>
      <c r="F226" s="5" t="n"/>
      <c r="G226" s="17" t="n"/>
      <c r="H226" s="17" t="n"/>
      <c r="I226" s="6">
        <f>IF(A226&amp;""="","",IFERROR(INDEX('العملاء'!$B$6:$B$205,MATCH(C226&amp;"",'العملاء'!$A$6:$A$205,0))&amp;"","كود غير موجود"))</f>
        <v/>
      </c>
      <c r="J226" s="15">
        <f>IF(A226&amp;""="","",SUMIFS('القطع'!$F$6:$F$2005,'القطع'!$A$6:$A$2005,A226&amp;""))</f>
        <v/>
      </c>
      <c r="K226" s="15">
        <f>IF(A226&amp;""="","",IF(F226="ملغي",0,ROUND(MAX(0,N(G226)+J226-N(H226)),2)))</f>
        <v/>
      </c>
      <c r="L226" s="15">
        <f>IF(A226&amp;""="","",SUMIFS('الدفعات'!$C$6:$C$2005,'الدفعات'!$B$6:$B$2005,A226&amp;""))</f>
        <v/>
      </c>
      <c r="M226" s="15">
        <f>IF(A226&amp;""="","",ROUND(K226-L226,2))</f>
        <v/>
      </c>
      <c r="N226" s="6">
        <f>IF(A226&amp;""="","",IF(AND(F226="جاهزة",M226&gt;0),"جاهزة ولم تُسدَّد",IF(AND(F226="سُلّمت",M226&gt;0),"سُلّمت وعليها متبقي","")))</f>
        <v/>
      </c>
    </row>
    <row r="227">
      <c r="A227" s="5" t="n"/>
      <c r="B227" s="16" t="n"/>
      <c r="C227" s="5" t="n"/>
      <c r="D227" s="5" t="n"/>
      <c r="E227" s="5" t="n"/>
      <c r="F227" s="5" t="n"/>
      <c r="G227" s="17" t="n"/>
      <c r="H227" s="17" t="n"/>
      <c r="I227" s="6">
        <f>IF(A227&amp;""="","",IFERROR(INDEX('العملاء'!$B$6:$B$205,MATCH(C227&amp;"",'العملاء'!$A$6:$A$205,0))&amp;"","كود غير موجود"))</f>
        <v/>
      </c>
      <c r="J227" s="15">
        <f>IF(A227&amp;""="","",SUMIFS('القطع'!$F$6:$F$2005,'القطع'!$A$6:$A$2005,A227&amp;""))</f>
        <v/>
      </c>
      <c r="K227" s="15">
        <f>IF(A227&amp;""="","",IF(F227="ملغي",0,ROUND(MAX(0,N(G227)+J227-N(H227)),2)))</f>
        <v/>
      </c>
      <c r="L227" s="15">
        <f>IF(A227&amp;""="","",SUMIFS('الدفعات'!$C$6:$C$2005,'الدفعات'!$B$6:$B$2005,A227&amp;""))</f>
        <v/>
      </c>
      <c r="M227" s="15">
        <f>IF(A227&amp;""="","",ROUND(K227-L227,2))</f>
        <v/>
      </c>
      <c r="N227" s="6">
        <f>IF(A227&amp;""="","",IF(AND(F227="جاهزة",M227&gt;0),"جاهزة ولم تُسدَّد",IF(AND(F227="سُلّمت",M227&gt;0),"سُلّمت وعليها متبقي","")))</f>
        <v/>
      </c>
    </row>
    <row r="228">
      <c r="A228" s="5" t="n"/>
      <c r="B228" s="16" t="n"/>
      <c r="C228" s="5" t="n"/>
      <c r="D228" s="5" t="n"/>
      <c r="E228" s="5" t="n"/>
      <c r="F228" s="5" t="n"/>
      <c r="G228" s="17" t="n"/>
      <c r="H228" s="17" t="n"/>
      <c r="I228" s="6">
        <f>IF(A228&amp;""="","",IFERROR(INDEX('العملاء'!$B$6:$B$205,MATCH(C228&amp;"",'العملاء'!$A$6:$A$205,0))&amp;"","كود غير موجود"))</f>
        <v/>
      </c>
      <c r="J228" s="15">
        <f>IF(A228&amp;""="","",SUMIFS('القطع'!$F$6:$F$2005,'القطع'!$A$6:$A$2005,A228&amp;""))</f>
        <v/>
      </c>
      <c r="K228" s="15">
        <f>IF(A228&amp;""="","",IF(F228="ملغي",0,ROUND(MAX(0,N(G228)+J228-N(H228)),2)))</f>
        <v/>
      </c>
      <c r="L228" s="15">
        <f>IF(A228&amp;""="","",SUMIFS('الدفعات'!$C$6:$C$2005,'الدفعات'!$B$6:$B$2005,A228&amp;""))</f>
        <v/>
      </c>
      <c r="M228" s="15">
        <f>IF(A228&amp;""="","",ROUND(K228-L228,2))</f>
        <v/>
      </c>
      <c r="N228" s="6">
        <f>IF(A228&amp;""="","",IF(AND(F228="جاهزة",M228&gt;0),"جاهزة ولم تُسدَّد",IF(AND(F228="سُلّمت",M228&gt;0),"سُلّمت وعليها متبقي","")))</f>
        <v/>
      </c>
    </row>
    <row r="229">
      <c r="A229" s="5" t="n"/>
      <c r="B229" s="16" t="n"/>
      <c r="C229" s="5" t="n"/>
      <c r="D229" s="5" t="n"/>
      <c r="E229" s="5" t="n"/>
      <c r="F229" s="5" t="n"/>
      <c r="G229" s="17" t="n"/>
      <c r="H229" s="17" t="n"/>
      <c r="I229" s="6">
        <f>IF(A229&amp;""="","",IFERROR(INDEX('العملاء'!$B$6:$B$205,MATCH(C229&amp;"",'العملاء'!$A$6:$A$205,0))&amp;"","كود غير موجود"))</f>
        <v/>
      </c>
      <c r="J229" s="15">
        <f>IF(A229&amp;""="","",SUMIFS('القطع'!$F$6:$F$2005,'القطع'!$A$6:$A$2005,A229&amp;""))</f>
        <v/>
      </c>
      <c r="K229" s="15">
        <f>IF(A229&amp;""="","",IF(F229="ملغي",0,ROUND(MAX(0,N(G229)+J229-N(H229)),2)))</f>
        <v/>
      </c>
      <c r="L229" s="15">
        <f>IF(A229&amp;""="","",SUMIFS('الدفعات'!$C$6:$C$2005,'الدفعات'!$B$6:$B$2005,A229&amp;""))</f>
        <v/>
      </c>
      <c r="M229" s="15">
        <f>IF(A229&amp;""="","",ROUND(K229-L229,2))</f>
        <v/>
      </c>
      <c r="N229" s="6">
        <f>IF(A229&amp;""="","",IF(AND(F229="جاهزة",M229&gt;0),"جاهزة ولم تُسدَّد",IF(AND(F229="سُلّمت",M229&gt;0),"سُلّمت وعليها متبقي","")))</f>
        <v/>
      </c>
    </row>
    <row r="230">
      <c r="A230" s="5" t="n"/>
      <c r="B230" s="16" t="n"/>
      <c r="C230" s="5" t="n"/>
      <c r="D230" s="5" t="n"/>
      <c r="E230" s="5" t="n"/>
      <c r="F230" s="5" t="n"/>
      <c r="G230" s="17" t="n"/>
      <c r="H230" s="17" t="n"/>
      <c r="I230" s="6">
        <f>IF(A230&amp;""="","",IFERROR(INDEX('العملاء'!$B$6:$B$205,MATCH(C230&amp;"",'العملاء'!$A$6:$A$205,0))&amp;"","كود غير موجود"))</f>
        <v/>
      </c>
      <c r="J230" s="15">
        <f>IF(A230&amp;""="","",SUMIFS('القطع'!$F$6:$F$2005,'القطع'!$A$6:$A$2005,A230&amp;""))</f>
        <v/>
      </c>
      <c r="K230" s="15">
        <f>IF(A230&amp;""="","",IF(F230="ملغي",0,ROUND(MAX(0,N(G230)+J230-N(H230)),2)))</f>
        <v/>
      </c>
      <c r="L230" s="15">
        <f>IF(A230&amp;""="","",SUMIFS('الدفعات'!$C$6:$C$2005,'الدفعات'!$B$6:$B$2005,A230&amp;""))</f>
        <v/>
      </c>
      <c r="M230" s="15">
        <f>IF(A230&amp;""="","",ROUND(K230-L230,2))</f>
        <v/>
      </c>
      <c r="N230" s="6">
        <f>IF(A230&amp;""="","",IF(AND(F230="جاهزة",M230&gt;0),"جاهزة ولم تُسدَّد",IF(AND(F230="سُلّمت",M230&gt;0),"سُلّمت وعليها متبقي","")))</f>
        <v/>
      </c>
    </row>
    <row r="231">
      <c r="A231" s="5" t="n"/>
      <c r="B231" s="16" t="n"/>
      <c r="C231" s="5" t="n"/>
      <c r="D231" s="5" t="n"/>
      <c r="E231" s="5" t="n"/>
      <c r="F231" s="5" t="n"/>
      <c r="G231" s="17" t="n"/>
      <c r="H231" s="17" t="n"/>
      <c r="I231" s="6">
        <f>IF(A231&amp;""="","",IFERROR(INDEX('العملاء'!$B$6:$B$205,MATCH(C231&amp;"",'العملاء'!$A$6:$A$205,0))&amp;"","كود غير موجود"))</f>
        <v/>
      </c>
      <c r="J231" s="15">
        <f>IF(A231&amp;""="","",SUMIFS('القطع'!$F$6:$F$2005,'القطع'!$A$6:$A$2005,A231&amp;""))</f>
        <v/>
      </c>
      <c r="K231" s="15">
        <f>IF(A231&amp;""="","",IF(F231="ملغي",0,ROUND(MAX(0,N(G231)+J231-N(H231)),2)))</f>
        <v/>
      </c>
      <c r="L231" s="15">
        <f>IF(A231&amp;""="","",SUMIFS('الدفعات'!$C$6:$C$2005,'الدفعات'!$B$6:$B$2005,A231&amp;""))</f>
        <v/>
      </c>
      <c r="M231" s="15">
        <f>IF(A231&amp;""="","",ROUND(K231-L231,2))</f>
        <v/>
      </c>
      <c r="N231" s="6">
        <f>IF(A231&amp;""="","",IF(AND(F231="جاهزة",M231&gt;0),"جاهزة ولم تُسدَّد",IF(AND(F231="سُلّمت",M231&gt;0),"سُلّمت وعليها متبقي","")))</f>
        <v/>
      </c>
    </row>
    <row r="232">
      <c r="A232" s="5" t="n"/>
      <c r="B232" s="16" t="n"/>
      <c r="C232" s="5" t="n"/>
      <c r="D232" s="5" t="n"/>
      <c r="E232" s="5" t="n"/>
      <c r="F232" s="5" t="n"/>
      <c r="G232" s="17" t="n"/>
      <c r="H232" s="17" t="n"/>
      <c r="I232" s="6">
        <f>IF(A232&amp;""="","",IFERROR(INDEX('العملاء'!$B$6:$B$205,MATCH(C232&amp;"",'العملاء'!$A$6:$A$205,0))&amp;"","كود غير موجود"))</f>
        <v/>
      </c>
      <c r="J232" s="15">
        <f>IF(A232&amp;""="","",SUMIFS('القطع'!$F$6:$F$2005,'القطع'!$A$6:$A$2005,A232&amp;""))</f>
        <v/>
      </c>
      <c r="K232" s="15">
        <f>IF(A232&amp;""="","",IF(F232="ملغي",0,ROUND(MAX(0,N(G232)+J232-N(H232)),2)))</f>
        <v/>
      </c>
      <c r="L232" s="15">
        <f>IF(A232&amp;""="","",SUMIFS('الدفعات'!$C$6:$C$2005,'الدفعات'!$B$6:$B$2005,A232&amp;""))</f>
        <v/>
      </c>
      <c r="M232" s="15">
        <f>IF(A232&amp;""="","",ROUND(K232-L232,2))</f>
        <v/>
      </c>
      <c r="N232" s="6">
        <f>IF(A232&amp;""="","",IF(AND(F232="جاهزة",M232&gt;0),"جاهزة ولم تُسدَّد",IF(AND(F232="سُلّمت",M232&gt;0),"سُلّمت وعليها متبقي","")))</f>
        <v/>
      </c>
    </row>
    <row r="233">
      <c r="A233" s="5" t="n"/>
      <c r="B233" s="16" t="n"/>
      <c r="C233" s="5" t="n"/>
      <c r="D233" s="5" t="n"/>
      <c r="E233" s="5" t="n"/>
      <c r="F233" s="5" t="n"/>
      <c r="G233" s="17" t="n"/>
      <c r="H233" s="17" t="n"/>
      <c r="I233" s="6">
        <f>IF(A233&amp;""="","",IFERROR(INDEX('العملاء'!$B$6:$B$205,MATCH(C233&amp;"",'العملاء'!$A$6:$A$205,0))&amp;"","كود غير موجود"))</f>
        <v/>
      </c>
      <c r="J233" s="15">
        <f>IF(A233&amp;""="","",SUMIFS('القطع'!$F$6:$F$2005,'القطع'!$A$6:$A$2005,A233&amp;""))</f>
        <v/>
      </c>
      <c r="K233" s="15">
        <f>IF(A233&amp;""="","",IF(F233="ملغي",0,ROUND(MAX(0,N(G233)+J233-N(H233)),2)))</f>
        <v/>
      </c>
      <c r="L233" s="15">
        <f>IF(A233&amp;""="","",SUMIFS('الدفعات'!$C$6:$C$2005,'الدفعات'!$B$6:$B$2005,A233&amp;""))</f>
        <v/>
      </c>
      <c r="M233" s="15">
        <f>IF(A233&amp;""="","",ROUND(K233-L233,2))</f>
        <v/>
      </c>
      <c r="N233" s="6">
        <f>IF(A233&amp;""="","",IF(AND(F233="جاهزة",M233&gt;0),"جاهزة ولم تُسدَّد",IF(AND(F233="سُلّمت",M233&gt;0),"سُلّمت وعليها متبقي","")))</f>
        <v/>
      </c>
    </row>
    <row r="234">
      <c r="A234" s="5" t="n"/>
      <c r="B234" s="16" t="n"/>
      <c r="C234" s="5" t="n"/>
      <c r="D234" s="5" t="n"/>
      <c r="E234" s="5" t="n"/>
      <c r="F234" s="5" t="n"/>
      <c r="G234" s="17" t="n"/>
      <c r="H234" s="17" t="n"/>
      <c r="I234" s="6">
        <f>IF(A234&amp;""="","",IFERROR(INDEX('العملاء'!$B$6:$B$205,MATCH(C234&amp;"",'العملاء'!$A$6:$A$205,0))&amp;"","كود غير موجود"))</f>
        <v/>
      </c>
      <c r="J234" s="15">
        <f>IF(A234&amp;""="","",SUMIFS('القطع'!$F$6:$F$2005,'القطع'!$A$6:$A$2005,A234&amp;""))</f>
        <v/>
      </c>
      <c r="K234" s="15">
        <f>IF(A234&amp;""="","",IF(F234="ملغي",0,ROUND(MAX(0,N(G234)+J234-N(H234)),2)))</f>
        <v/>
      </c>
      <c r="L234" s="15">
        <f>IF(A234&amp;""="","",SUMIFS('الدفعات'!$C$6:$C$2005,'الدفعات'!$B$6:$B$2005,A234&amp;""))</f>
        <v/>
      </c>
      <c r="M234" s="15">
        <f>IF(A234&amp;""="","",ROUND(K234-L234,2))</f>
        <v/>
      </c>
      <c r="N234" s="6">
        <f>IF(A234&amp;""="","",IF(AND(F234="جاهزة",M234&gt;0),"جاهزة ولم تُسدَّد",IF(AND(F234="سُلّمت",M234&gt;0),"سُلّمت وعليها متبقي","")))</f>
        <v/>
      </c>
    </row>
    <row r="235">
      <c r="A235" s="5" t="n"/>
      <c r="B235" s="16" t="n"/>
      <c r="C235" s="5" t="n"/>
      <c r="D235" s="5" t="n"/>
      <c r="E235" s="5" t="n"/>
      <c r="F235" s="5" t="n"/>
      <c r="G235" s="17" t="n"/>
      <c r="H235" s="17" t="n"/>
      <c r="I235" s="6">
        <f>IF(A235&amp;""="","",IFERROR(INDEX('العملاء'!$B$6:$B$205,MATCH(C235&amp;"",'العملاء'!$A$6:$A$205,0))&amp;"","كود غير موجود"))</f>
        <v/>
      </c>
      <c r="J235" s="15">
        <f>IF(A235&amp;""="","",SUMIFS('القطع'!$F$6:$F$2005,'القطع'!$A$6:$A$2005,A235&amp;""))</f>
        <v/>
      </c>
      <c r="K235" s="15">
        <f>IF(A235&amp;""="","",IF(F235="ملغي",0,ROUND(MAX(0,N(G235)+J235-N(H235)),2)))</f>
        <v/>
      </c>
      <c r="L235" s="15">
        <f>IF(A235&amp;""="","",SUMIFS('الدفعات'!$C$6:$C$2005,'الدفعات'!$B$6:$B$2005,A235&amp;""))</f>
        <v/>
      </c>
      <c r="M235" s="15">
        <f>IF(A235&amp;""="","",ROUND(K235-L235,2))</f>
        <v/>
      </c>
      <c r="N235" s="6">
        <f>IF(A235&amp;""="","",IF(AND(F235="جاهزة",M235&gt;0),"جاهزة ولم تُسدَّد",IF(AND(F235="سُلّمت",M235&gt;0),"سُلّمت وعليها متبقي","")))</f>
        <v/>
      </c>
    </row>
    <row r="236">
      <c r="A236" s="5" t="n"/>
      <c r="B236" s="16" t="n"/>
      <c r="C236" s="5" t="n"/>
      <c r="D236" s="5" t="n"/>
      <c r="E236" s="5" t="n"/>
      <c r="F236" s="5" t="n"/>
      <c r="G236" s="17" t="n"/>
      <c r="H236" s="17" t="n"/>
      <c r="I236" s="6">
        <f>IF(A236&amp;""="","",IFERROR(INDEX('العملاء'!$B$6:$B$205,MATCH(C236&amp;"",'العملاء'!$A$6:$A$205,0))&amp;"","كود غير موجود"))</f>
        <v/>
      </c>
      <c r="J236" s="15">
        <f>IF(A236&amp;""="","",SUMIFS('القطع'!$F$6:$F$2005,'القطع'!$A$6:$A$2005,A236&amp;""))</f>
        <v/>
      </c>
      <c r="K236" s="15">
        <f>IF(A236&amp;""="","",IF(F236="ملغي",0,ROUND(MAX(0,N(G236)+J236-N(H236)),2)))</f>
        <v/>
      </c>
      <c r="L236" s="15">
        <f>IF(A236&amp;""="","",SUMIFS('الدفعات'!$C$6:$C$2005,'الدفعات'!$B$6:$B$2005,A236&amp;""))</f>
        <v/>
      </c>
      <c r="M236" s="15">
        <f>IF(A236&amp;""="","",ROUND(K236-L236,2))</f>
        <v/>
      </c>
      <c r="N236" s="6">
        <f>IF(A236&amp;""="","",IF(AND(F236="جاهزة",M236&gt;0),"جاهزة ولم تُسدَّد",IF(AND(F236="سُلّمت",M236&gt;0),"سُلّمت وعليها متبقي","")))</f>
        <v/>
      </c>
    </row>
    <row r="237">
      <c r="A237" s="5" t="n"/>
      <c r="B237" s="16" t="n"/>
      <c r="C237" s="5" t="n"/>
      <c r="D237" s="5" t="n"/>
      <c r="E237" s="5" t="n"/>
      <c r="F237" s="5" t="n"/>
      <c r="G237" s="17" t="n"/>
      <c r="H237" s="17" t="n"/>
      <c r="I237" s="6">
        <f>IF(A237&amp;""="","",IFERROR(INDEX('العملاء'!$B$6:$B$205,MATCH(C237&amp;"",'العملاء'!$A$6:$A$205,0))&amp;"","كود غير موجود"))</f>
        <v/>
      </c>
      <c r="J237" s="15">
        <f>IF(A237&amp;""="","",SUMIFS('القطع'!$F$6:$F$2005,'القطع'!$A$6:$A$2005,A237&amp;""))</f>
        <v/>
      </c>
      <c r="K237" s="15">
        <f>IF(A237&amp;""="","",IF(F237="ملغي",0,ROUND(MAX(0,N(G237)+J237-N(H237)),2)))</f>
        <v/>
      </c>
      <c r="L237" s="15">
        <f>IF(A237&amp;""="","",SUMIFS('الدفعات'!$C$6:$C$2005,'الدفعات'!$B$6:$B$2005,A237&amp;""))</f>
        <v/>
      </c>
      <c r="M237" s="15">
        <f>IF(A237&amp;""="","",ROUND(K237-L237,2))</f>
        <v/>
      </c>
      <c r="N237" s="6">
        <f>IF(A237&amp;""="","",IF(AND(F237="جاهزة",M237&gt;0),"جاهزة ولم تُسدَّد",IF(AND(F237="سُلّمت",M237&gt;0),"سُلّمت وعليها متبقي","")))</f>
        <v/>
      </c>
    </row>
    <row r="238">
      <c r="A238" s="5" t="n"/>
      <c r="B238" s="16" t="n"/>
      <c r="C238" s="5" t="n"/>
      <c r="D238" s="5" t="n"/>
      <c r="E238" s="5" t="n"/>
      <c r="F238" s="5" t="n"/>
      <c r="G238" s="17" t="n"/>
      <c r="H238" s="17" t="n"/>
      <c r="I238" s="6">
        <f>IF(A238&amp;""="","",IFERROR(INDEX('العملاء'!$B$6:$B$205,MATCH(C238&amp;"",'العملاء'!$A$6:$A$205,0))&amp;"","كود غير موجود"))</f>
        <v/>
      </c>
      <c r="J238" s="15">
        <f>IF(A238&amp;""="","",SUMIFS('القطع'!$F$6:$F$2005,'القطع'!$A$6:$A$2005,A238&amp;""))</f>
        <v/>
      </c>
      <c r="K238" s="15">
        <f>IF(A238&amp;""="","",IF(F238="ملغي",0,ROUND(MAX(0,N(G238)+J238-N(H238)),2)))</f>
        <v/>
      </c>
      <c r="L238" s="15">
        <f>IF(A238&amp;""="","",SUMIFS('الدفعات'!$C$6:$C$2005,'الدفعات'!$B$6:$B$2005,A238&amp;""))</f>
        <v/>
      </c>
      <c r="M238" s="15">
        <f>IF(A238&amp;""="","",ROUND(K238-L238,2))</f>
        <v/>
      </c>
      <c r="N238" s="6">
        <f>IF(A238&amp;""="","",IF(AND(F238="جاهزة",M238&gt;0),"جاهزة ولم تُسدَّد",IF(AND(F238="سُلّمت",M238&gt;0),"سُلّمت وعليها متبقي","")))</f>
        <v/>
      </c>
    </row>
    <row r="239">
      <c r="A239" s="5" t="n"/>
      <c r="B239" s="16" t="n"/>
      <c r="C239" s="5" t="n"/>
      <c r="D239" s="5" t="n"/>
      <c r="E239" s="5" t="n"/>
      <c r="F239" s="5" t="n"/>
      <c r="G239" s="17" t="n"/>
      <c r="H239" s="17" t="n"/>
      <c r="I239" s="6">
        <f>IF(A239&amp;""="","",IFERROR(INDEX('العملاء'!$B$6:$B$205,MATCH(C239&amp;"",'العملاء'!$A$6:$A$205,0))&amp;"","كود غير موجود"))</f>
        <v/>
      </c>
      <c r="J239" s="15">
        <f>IF(A239&amp;""="","",SUMIFS('القطع'!$F$6:$F$2005,'القطع'!$A$6:$A$2005,A239&amp;""))</f>
        <v/>
      </c>
      <c r="K239" s="15">
        <f>IF(A239&amp;""="","",IF(F239="ملغي",0,ROUND(MAX(0,N(G239)+J239-N(H239)),2)))</f>
        <v/>
      </c>
      <c r="L239" s="15">
        <f>IF(A239&amp;""="","",SUMIFS('الدفعات'!$C$6:$C$2005,'الدفعات'!$B$6:$B$2005,A239&amp;""))</f>
        <v/>
      </c>
      <c r="M239" s="15">
        <f>IF(A239&amp;""="","",ROUND(K239-L239,2))</f>
        <v/>
      </c>
      <c r="N239" s="6">
        <f>IF(A239&amp;""="","",IF(AND(F239="جاهزة",M239&gt;0),"جاهزة ولم تُسدَّد",IF(AND(F239="سُلّمت",M239&gt;0),"سُلّمت وعليها متبقي","")))</f>
        <v/>
      </c>
    </row>
    <row r="240">
      <c r="A240" s="5" t="n"/>
      <c r="B240" s="16" t="n"/>
      <c r="C240" s="5" t="n"/>
      <c r="D240" s="5" t="n"/>
      <c r="E240" s="5" t="n"/>
      <c r="F240" s="5" t="n"/>
      <c r="G240" s="17" t="n"/>
      <c r="H240" s="17" t="n"/>
      <c r="I240" s="6">
        <f>IF(A240&amp;""="","",IFERROR(INDEX('العملاء'!$B$6:$B$205,MATCH(C240&amp;"",'العملاء'!$A$6:$A$205,0))&amp;"","كود غير موجود"))</f>
        <v/>
      </c>
      <c r="J240" s="15">
        <f>IF(A240&amp;""="","",SUMIFS('القطع'!$F$6:$F$2005,'القطع'!$A$6:$A$2005,A240&amp;""))</f>
        <v/>
      </c>
      <c r="K240" s="15">
        <f>IF(A240&amp;""="","",IF(F240="ملغي",0,ROUND(MAX(0,N(G240)+J240-N(H240)),2)))</f>
        <v/>
      </c>
      <c r="L240" s="15">
        <f>IF(A240&amp;""="","",SUMIFS('الدفعات'!$C$6:$C$2005,'الدفعات'!$B$6:$B$2005,A240&amp;""))</f>
        <v/>
      </c>
      <c r="M240" s="15">
        <f>IF(A240&amp;""="","",ROUND(K240-L240,2))</f>
        <v/>
      </c>
      <c r="N240" s="6">
        <f>IF(A240&amp;""="","",IF(AND(F240="جاهزة",M240&gt;0),"جاهزة ولم تُسدَّد",IF(AND(F240="سُلّمت",M240&gt;0),"سُلّمت وعليها متبقي","")))</f>
        <v/>
      </c>
    </row>
    <row r="241">
      <c r="A241" s="5" t="n"/>
      <c r="B241" s="16" t="n"/>
      <c r="C241" s="5" t="n"/>
      <c r="D241" s="5" t="n"/>
      <c r="E241" s="5" t="n"/>
      <c r="F241" s="5" t="n"/>
      <c r="G241" s="17" t="n"/>
      <c r="H241" s="17" t="n"/>
      <c r="I241" s="6">
        <f>IF(A241&amp;""="","",IFERROR(INDEX('العملاء'!$B$6:$B$205,MATCH(C241&amp;"",'العملاء'!$A$6:$A$205,0))&amp;"","كود غير موجود"))</f>
        <v/>
      </c>
      <c r="J241" s="15">
        <f>IF(A241&amp;""="","",SUMIFS('القطع'!$F$6:$F$2005,'القطع'!$A$6:$A$2005,A241&amp;""))</f>
        <v/>
      </c>
      <c r="K241" s="15">
        <f>IF(A241&amp;""="","",IF(F241="ملغي",0,ROUND(MAX(0,N(G241)+J241-N(H241)),2)))</f>
        <v/>
      </c>
      <c r="L241" s="15">
        <f>IF(A241&amp;""="","",SUMIFS('الدفعات'!$C$6:$C$2005,'الدفعات'!$B$6:$B$2005,A241&amp;""))</f>
        <v/>
      </c>
      <c r="M241" s="15">
        <f>IF(A241&amp;""="","",ROUND(K241-L241,2))</f>
        <v/>
      </c>
      <c r="N241" s="6">
        <f>IF(A241&amp;""="","",IF(AND(F241="جاهزة",M241&gt;0),"جاهزة ولم تُسدَّد",IF(AND(F241="سُلّمت",M241&gt;0),"سُلّمت وعليها متبقي","")))</f>
        <v/>
      </c>
    </row>
    <row r="242">
      <c r="A242" s="5" t="n"/>
      <c r="B242" s="16" t="n"/>
      <c r="C242" s="5" t="n"/>
      <c r="D242" s="5" t="n"/>
      <c r="E242" s="5" t="n"/>
      <c r="F242" s="5" t="n"/>
      <c r="G242" s="17" t="n"/>
      <c r="H242" s="17" t="n"/>
      <c r="I242" s="6">
        <f>IF(A242&amp;""="","",IFERROR(INDEX('العملاء'!$B$6:$B$205,MATCH(C242&amp;"",'العملاء'!$A$6:$A$205,0))&amp;"","كود غير موجود"))</f>
        <v/>
      </c>
      <c r="J242" s="15">
        <f>IF(A242&amp;""="","",SUMIFS('القطع'!$F$6:$F$2005,'القطع'!$A$6:$A$2005,A242&amp;""))</f>
        <v/>
      </c>
      <c r="K242" s="15">
        <f>IF(A242&amp;""="","",IF(F242="ملغي",0,ROUND(MAX(0,N(G242)+J242-N(H242)),2)))</f>
        <v/>
      </c>
      <c r="L242" s="15">
        <f>IF(A242&amp;""="","",SUMIFS('الدفعات'!$C$6:$C$2005,'الدفعات'!$B$6:$B$2005,A242&amp;""))</f>
        <v/>
      </c>
      <c r="M242" s="15">
        <f>IF(A242&amp;""="","",ROUND(K242-L242,2))</f>
        <v/>
      </c>
      <c r="N242" s="6">
        <f>IF(A242&amp;""="","",IF(AND(F242="جاهزة",M242&gt;0),"جاهزة ولم تُسدَّد",IF(AND(F242="سُلّمت",M242&gt;0),"سُلّمت وعليها متبقي","")))</f>
        <v/>
      </c>
    </row>
    <row r="243">
      <c r="A243" s="5" t="n"/>
      <c r="B243" s="16" t="n"/>
      <c r="C243" s="5" t="n"/>
      <c r="D243" s="5" t="n"/>
      <c r="E243" s="5" t="n"/>
      <c r="F243" s="5" t="n"/>
      <c r="G243" s="17" t="n"/>
      <c r="H243" s="17" t="n"/>
      <c r="I243" s="6">
        <f>IF(A243&amp;""="","",IFERROR(INDEX('العملاء'!$B$6:$B$205,MATCH(C243&amp;"",'العملاء'!$A$6:$A$205,0))&amp;"","كود غير موجود"))</f>
        <v/>
      </c>
      <c r="J243" s="15">
        <f>IF(A243&amp;""="","",SUMIFS('القطع'!$F$6:$F$2005,'القطع'!$A$6:$A$2005,A243&amp;""))</f>
        <v/>
      </c>
      <c r="K243" s="15">
        <f>IF(A243&amp;""="","",IF(F243="ملغي",0,ROUND(MAX(0,N(G243)+J243-N(H243)),2)))</f>
        <v/>
      </c>
      <c r="L243" s="15">
        <f>IF(A243&amp;""="","",SUMIFS('الدفعات'!$C$6:$C$2005,'الدفعات'!$B$6:$B$2005,A243&amp;""))</f>
        <v/>
      </c>
      <c r="M243" s="15">
        <f>IF(A243&amp;""="","",ROUND(K243-L243,2))</f>
        <v/>
      </c>
      <c r="N243" s="6">
        <f>IF(A243&amp;""="","",IF(AND(F243="جاهزة",M243&gt;0),"جاهزة ولم تُسدَّد",IF(AND(F243="سُلّمت",M243&gt;0),"سُلّمت وعليها متبقي","")))</f>
        <v/>
      </c>
    </row>
    <row r="244">
      <c r="A244" s="5" t="n"/>
      <c r="B244" s="16" t="n"/>
      <c r="C244" s="5" t="n"/>
      <c r="D244" s="5" t="n"/>
      <c r="E244" s="5" t="n"/>
      <c r="F244" s="5" t="n"/>
      <c r="G244" s="17" t="n"/>
      <c r="H244" s="17" t="n"/>
      <c r="I244" s="6">
        <f>IF(A244&amp;""="","",IFERROR(INDEX('العملاء'!$B$6:$B$205,MATCH(C244&amp;"",'العملاء'!$A$6:$A$205,0))&amp;"","كود غير موجود"))</f>
        <v/>
      </c>
      <c r="J244" s="15">
        <f>IF(A244&amp;""="","",SUMIFS('القطع'!$F$6:$F$2005,'القطع'!$A$6:$A$2005,A244&amp;""))</f>
        <v/>
      </c>
      <c r="K244" s="15">
        <f>IF(A244&amp;""="","",IF(F244="ملغي",0,ROUND(MAX(0,N(G244)+J244-N(H244)),2)))</f>
        <v/>
      </c>
      <c r="L244" s="15">
        <f>IF(A244&amp;""="","",SUMIFS('الدفعات'!$C$6:$C$2005,'الدفعات'!$B$6:$B$2005,A244&amp;""))</f>
        <v/>
      </c>
      <c r="M244" s="15">
        <f>IF(A244&amp;""="","",ROUND(K244-L244,2))</f>
        <v/>
      </c>
      <c r="N244" s="6">
        <f>IF(A244&amp;""="","",IF(AND(F244="جاهزة",M244&gt;0),"جاهزة ولم تُسدَّد",IF(AND(F244="سُلّمت",M244&gt;0),"سُلّمت وعليها متبقي","")))</f>
        <v/>
      </c>
    </row>
    <row r="245">
      <c r="A245" s="5" t="n"/>
      <c r="B245" s="16" t="n"/>
      <c r="C245" s="5" t="n"/>
      <c r="D245" s="5" t="n"/>
      <c r="E245" s="5" t="n"/>
      <c r="F245" s="5" t="n"/>
      <c r="G245" s="17" t="n"/>
      <c r="H245" s="17" t="n"/>
      <c r="I245" s="6">
        <f>IF(A245&amp;""="","",IFERROR(INDEX('العملاء'!$B$6:$B$205,MATCH(C245&amp;"",'العملاء'!$A$6:$A$205,0))&amp;"","كود غير موجود"))</f>
        <v/>
      </c>
      <c r="J245" s="15">
        <f>IF(A245&amp;""="","",SUMIFS('القطع'!$F$6:$F$2005,'القطع'!$A$6:$A$2005,A245&amp;""))</f>
        <v/>
      </c>
      <c r="K245" s="15">
        <f>IF(A245&amp;""="","",IF(F245="ملغي",0,ROUND(MAX(0,N(G245)+J245-N(H245)),2)))</f>
        <v/>
      </c>
      <c r="L245" s="15">
        <f>IF(A245&amp;""="","",SUMIFS('الدفعات'!$C$6:$C$2005,'الدفعات'!$B$6:$B$2005,A245&amp;""))</f>
        <v/>
      </c>
      <c r="M245" s="15">
        <f>IF(A245&amp;""="","",ROUND(K245-L245,2))</f>
        <v/>
      </c>
      <c r="N245" s="6">
        <f>IF(A245&amp;""="","",IF(AND(F245="جاهزة",M245&gt;0),"جاهزة ولم تُسدَّد",IF(AND(F245="سُلّمت",M245&gt;0),"سُلّمت وعليها متبقي","")))</f>
        <v/>
      </c>
    </row>
    <row r="246">
      <c r="A246" s="5" t="n"/>
      <c r="B246" s="16" t="n"/>
      <c r="C246" s="5" t="n"/>
      <c r="D246" s="5" t="n"/>
      <c r="E246" s="5" t="n"/>
      <c r="F246" s="5" t="n"/>
      <c r="G246" s="17" t="n"/>
      <c r="H246" s="17" t="n"/>
      <c r="I246" s="6">
        <f>IF(A246&amp;""="","",IFERROR(INDEX('العملاء'!$B$6:$B$205,MATCH(C246&amp;"",'العملاء'!$A$6:$A$205,0))&amp;"","كود غير موجود"))</f>
        <v/>
      </c>
      <c r="J246" s="15">
        <f>IF(A246&amp;""="","",SUMIFS('القطع'!$F$6:$F$2005,'القطع'!$A$6:$A$2005,A246&amp;""))</f>
        <v/>
      </c>
      <c r="K246" s="15">
        <f>IF(A246&amp;""="","",IF(F246="ملغي",0,ROUND(MAX(0,N(G246)+J246-N(H246)),2)))</f>
        <v/>
      </c>
      <c r="L246" s="15">
        <f>IF(A246&amp;""="","",SUMIFS('الدفعات'!$C$6:$C$2005,'الدفعات'!$B$6:$B$2005,A246&amp;""))</f>
        <v/>
      </c>
      <c r="M246" s="15">
        <f>IF(A246&amp;""="","",ROUND(K246-L246,2))</f>
        <v/>
      </c>
      <c r="N246" s="6">
        <f>IF(A246&amp;""="","",IF(AND(F246="جاهزة",M246&gt;0),"جاهزة ولم تُسدَّد",IF(AND(F246="سُلّمت",M246&gt;0),"سُلّمت وعليها متبقي","")))</f>
        <v/>
      </c>
    </row>
    <row r="247">
      <c r="A247" s="5" t="n"/>
      <c r="B247" s="16" t="n"/>
      <c r="C247" s="5" t="n"/>
      <c r="D247" s="5" t="n"/>
      <c r="E247" s="5" t="n"/>
      <c r="F247" s="5" t="n"/>
      <c r="G247" s="17" t="n"/>
      <c r="H247" s="17" t="n"/>
      <c r="I247" s="6">
        <f>IF(A247&amp;""="","",IFERROR(INDEX('العملاء'!$B$6:$B$205,MATCH(C247&amp;"",'العملاء'!$A$6:$A$205,0))&amp;"","كود غير موجود"))</f>
        <v/>
      </c>
      <c r="J247" s="15">
        <f>IF(A247&amp;""="","",SUMIFS('القطع'!$F$6:$F$2005,'القطع'!$A$6:$A$2005,A247&amp;""))</f>
        <v/>
      </c>
      <c r="K247" s="15">
        <f>IF(A247&amp;""="","",IF(F247="ملغي",0,ROUND(MAX(0,N(G247)+J247-N(H247)),2)))</f>
        <v/>
      </c>
      <c r="L247" s="15">
        <f>IF(A247&amp;""="","",SUMIFS('الدفعات'!$C$6:$C$2005,'الدفعات'!$B$6:$B$2005,A247&amp;""))</f>
        <v/>
      </c>
      <c r="M247" s="15">
        <f>IF(A247&amp;""="","",ROUND(K247-L247,2))</f>
        <v/>
      </c>
      <c r="N247" s="6">
        <f>IF(A247&amp;""="","",IF(AND(F247="جاهزة",M247&gt;0),"جاهزة ولم تُسدَّد",IF(AND(F247="سُلّمت",M247&gt;0),"سُلّمت وعليها متبقي","")))</f>
        <v/>
      </c>
    </row>
    <row r="248">
      <c r="A248" s="5" t="n"/>
      <c r="B248" s="16" t="n"/>
      <c r="C248" s="5" t="n"/>
      <c r="D248" s="5" t="n"/>
      <c r="E248" s="5" t="n"/>
      <c r="F248" s="5" t="n"/>
      <c r="G248" s="17" t="n"/>
      <c r="H248" s="17" t="n"/>
      <c r="I248" s="6">
        <f>IF(A248&amp;""="","",IFERROR(INDEX('العملاء'!$B$6:$B$205,MATCH(C248&amp;"",'العملاء'!$A$6:$A$205,0))&amp;"","كود غير موجود"))</f>
        <v/>
      </c>
      <c r="J248" s="15">
        <f>IF(A248&amp;""="","",SUMIFS('القطع'!$F$6:$F$2005,'القطع'!$A$6:$A$2005,A248&amp;""))</f>
        <v/>
      </c>
      <c r="K248" s="15">
        <f>IF(A248&amp;""="","",IF(F248="ملغي",0,ROUND(MAX(0,N(G248)+J248-N(H248)),2)))</f>
        <v/>
      </c>
      <c r="L248" s="15">
        <f>IF(A248&amp;""="","",SUMIFS('الدفعات'!$C$6:$C$2005,'الدفعات'!$B$6:$B$2005,A248&amp;""))</f>
        <v/>
      </c>
      <c r="M248" s="15">
        <f>IF(A248&amp;""="","",ROUND(K248-L248,2))</f>
        <v/>
      </c>
      <c r="N248" s="6">
        <f>IF(A248&amp;""="","",IF(AND(F248="جاهزة",M248&gt;0),"جاهزة ولم تُسدَّد",IF(AND(F248="سُلّمت",M248&gt;0),"سُلّمت وعليها متبقي","")))</f>
        <v/>
      </c>
    </row>
    <row r="249">
      <c r="A249" s="5" t="n"/>
      <c r="B249" s="16" t="n"/>
      <c r="C249" s="5" t="n"/>
      <c r="D249" s="5" t="n"/>
      <c r="E249" s="5" t="n"/>
      <c r="F249" s="5" t="n"/>
      <c r="G249" s="17" t="n"/>
      <c r="H249" s="17" t="n"/>
      <c r="I249" s="6">
        <f>IF(A249&amp;""="","",IFERROR(INDEX('العملاء'!$B$6:$B$205,MATCH(C249&amp;"",'العملاء'!$A$6:$A$205,0))&amp;"","كود غير موجود"))</f>
        <v/>
      </c>
      <c r="J249" s="15">
        <f>IF(A249&amp;""="","",SUMIFS('القطع'!$F$6:$F$2005,'القطع'!$A$6:$A$2005,A249&amp;""))</f>
        <v/>
      </c>
      <c r="K249" s="15">
        <f>IF(A249&amp;""="","",IF(F249="ملغي",0,ROUND(MAX(0,N(G249)+J249-N(H249)),2)))</f>
        <v/>
      </c>
      <c r="L249" s="15">
        <f>IF(A249&amp;""="","",SUMIFS('الدفعات'!$C$6:$C$2005,'الدفعات'!$B$6:$B$2005,A249&amp;""))</f>
        <v/>
      </c>
      <c r="M249" s="15">
        <f>IF(A249&amp;""="","",ROUND(K249-L249,2))</f>
        <v/>
      </c>
      <c r="N249" s="6">
        <f>IF(A249&amp;""="","",IF(AND(F249="جاهزة",M249&gt;0),"جاهزة ولم تُسدَّد",IF(AND(F249="سُلّمت",M249&gt;0),"سُلّمت وعليها متبقي","")))</f>
        <v/>
      </c>
    </row>
    <row r="250">
      <c r="A250" s="5" t="n"/>
      <c r="B250" s="16" t="n"/>
      <c r="C250" s="5" t="n"/>
      <c r="D250" s="5" t="n"/>
      <c r="E250" s="5" t="n"/>
      <c r="F250" s="5" t="n"/>
      <c r="G250" s="17" t="n"/>
      <c r="H250" s="17" t="n"/>
      <c r="I250" s="6">
        <f>IF(A250&amp;""="","",IFERROR(INDEX('العملاء'!$B$6:$B$205,MATCH(C250&amp;"",'العملاء'!$A$6:$A$205,0))&amp;"","كود غير موجود"))</f>
        <v/>
      </c>
      <c r="J250" s="15">
        <f>IF(A250&amp;""="","",SUMIFS('القطع'!$F$6:$F$2005,'القطع'!$A$6:$A$2005,A250&amp;""))</f>
        <v/>
      </c>
      <c r="K250" s="15">
        <f>IF(A250&amp;""="","",IF(F250="ملغي",0,ROUND(MAX(0,N(G250)+J250-N(H250)),2)))</f>
        <v/>
      </c>
      <c r="L250" s="15">
        <f>IF(A250&amp;""="","",SUMIFS('الدفعات'!$C$6:$C$2005,'الدفعات'!$B$6:$B$2005,A250&amp;""))</f>
        <v/>
      </c>
      <c r="M250" s="15">
        <f>IF(A250&amp;""="","",ROUND(K250-L250,2))</f>
        <v/>
      </c>
      <c r="N250" s="6">
        <f>IF(A250&amp;""="","",IF(AND(F250="جاهزة",M250&gt;0),"جاهزة ولم تُسدَّد",IF(AND(F250="سُلّمت",M250&gt;0),"سُلّمت وعليها متبقي","")))</f>
        <v/>
      </c>
    </row>
    <row r="251">
      <c r="A251" s="5" t="n"/>
      <c r="B251" s="16" t="n"/>
      <c r="C251" s="5" t="n"/>
      <c r="D251" s="5" t="n"/>
      <c r="E251" s="5" t="n"/>
      <c r="F251" s="5" t="n"/>
      <c r="G251" s="17" t="n"/>
      <c r="H251" s="17" t="n"/>
      <c r="I251" s="6">
        <f>IF(A251&amp;""="","",IFERROR(INDEX('العملاء'!$B$6:$B$205,MATCH(C251&amp;"",'العملاء'!$A$6:$A$205,0))&amp;"","كود غير موجود"))</f>
        <v/>
      </c>
      <c r="J251" s="15">
        <f>IF(A251&amp;""="","",SUMIFS('القطع'!$F$6:$F$2005,'القطع'!$A$6:$A$2005,A251&amp;""))</f>
        <v/>
      </c>
      <c r="K251" s="15">
        <f>IF(A251&amp;""="","",IF(F251="ملغي",0,ROUND(MAX(0,N(G251)+J251-N(H251)),2)))</f>
        <v/>
      </c>
      <c r="L251" s="15">
        <f>IF(A251&amp;""="","",SUMIFS('الدفعات'!$C$6:$C$2005,'الدفعات'!$B$6:$B$2005,A251&amp;""))</f>
        <v/>
      </c>
      <c r="M251" s="15">
        <f>IF(A251&amp;""="","",ROUND(K251-L251,2))</f>
        <v/>
      </c>
      <c r="N251" s="6">
        <f>IF(A251&amp;""="","",IF(AND(F251="جاهزة",M251&gt;0),"جاهزة ولم تُسدَّد",IF(AND(F251="سُلّمت",M251&gt;0),"سُلّمت وعليها متبقي","")))</f>
        <v/>
      </c>
    </row>
    <row r="252">
      <c r="A252" s="5" t="n"/>
      <c r="B252" s="16" t="n"/>
      <c r="C252" s="5" t="n"/>
      <c r="D252" s="5" t="n"/>
      <c r="E252" s="5" t="n"/>
      <c r="F252" s="5" t="n"/>
      <c r="G252" s="17" t="n"/>
      <c r="H252" s="17" t="n"/>
      <c r="I252" s="6">
        <f>IF(A252&amp;""="","",IFERROR(INDEX('العملاء'!$B$6:$B$205,MATCH(C252&amp;"",'العملاء'!$A$6:$A$205,0))&amp;"","كود غير موجود"))</f>
        <v/>
      </c>
      <c r="J252" s="15">
        <f>IF(A252&amp;""="","",SUMIFS('القطع'!$F$6:$F$2005,'القطع'!$A$6:$A$2005,A252&amp;""))</f>
        <v/>
      </c>
      <c r="K252" s="15">
        <f>IF(A252&amp;""="","",IF(F252="ملغي",0,ROUND(MAX(0,N(G252)+J252-N(H252)),2)))</f>
        <v/>
      </c>
      <c r="L252" s="15">
        <f>IF(A252&amp;""="","",SUMIFS('الدفعات'!$C$6:$C$2005,'الدفعات'!$B$6:$B$2005,A252&amp;""))</f>
        <v/>
      </c>
      <c r="M252" s="15">
        <f>IF(A252&amp;""="","",ROUND(K252-L252,2))</f>
        <v/>
      </c>
      <c r="N252" s="6">
        <f>IF(A252&amp;""="","",IF(AND(F252="جاهزة",M252&gt;0),"جاهزة ولم تُسدَّد",IF(AND(F252="سُلّمت",M252&gt;0),"سُلّمت وعليها متبقي","")))</f>
        <v/>
      </c>
    </row>
    <row r="253">
      <c r="A253" s="5" t="n"/>
      <c r="B253" s="16" t="n"/>
      <c r="C253" s="5" t="n"/>
      <c r="D253" s="5" t="n"/>
      <c r="E253" s="5" t="n"/>
      <c r="F253" s="5" t="n"/>
      <c r="G253" s="17" t="n"/>
      <c r="H253" s="17" t="n"/>
      <c r="I253" s="6">
        <f>IF(A253&amp;""="","",IFERROR(INDEX('العملاء'!$B$6:$B$205,MATCH(C253&amp;"",'العملاء'!$A$6:$A$205,0))&amp;"","كود غير موجود"))</f>
        <v/>
      </c>
      <c r="J253" s="15">
        <f>IF(A253&amp;""="","",SUMIFS('القطع'!$F$6:$F$2005,'القطع'!$A$6:$A$2005,A253&amp;""))</f>
        <v/>
      </c>
      <c r="K253" s="15">
        <f>IF(A253&amp;""="","",IF(F253="ملغي",0,ROUND(MAX(0,N(G253)+J253-N(H253)),2)))</f>
        <v/>
      </c>
      <c r="L253" s="15">
        <f>IF(A253&amp;""="","",SUMIFS('الدفعات'!$C$6:$C$2005,'الدفعات'!$B$6:$B$2005,A253&amp;""))</f>
        <v/>
      </c>
      <c r="M253" s="15">
        <f>IF(A253&amp;""="","",ROUND(K253-L253,2))</f>
        <v/>
      </c>
      <c r="N253" s="6">
        <f>IF(A253&amp;""="","",IF(AND(F253="جاهزة",M253&gt;0),"جاهزة ولم تُسدَّد",IF(AND(F253="سُلّمت",M253&gt;0),"سُلّمت وعليها متبقي","")))</f>
        <v/>
      </c>
    </row>
    <row r="254">
      <c r="A254" s="5" t="n"/>
      <c r="B254" s="16" t="n"/>
      <c r="C254" s="5" t="n"/>
      <c r="D254" s="5" t="n"/>
      <c r="E254" s="5" t="n"/>
      <c r="F254" s="5" t="n"/>
      <c r="G254" s="17" t="n"/>
      <c r="H254" s="17" t="n"/>
      <c r="I254" s="6">
        <f>IF(A254&amp;""="","",IFERROR(INDEX('العملاء'!$B$6:$B$205,MATCH(C254&amp;"",'العملاء'!$A$6:$A$205,0))&amp;"","كود غير موجود"))</f>
        <v/>
      </c>
      <c r="J254" s="15">
        <f>IF(A254&amp;""="","",SUMIFS('القطع'!$F$6:$F$2005,'القطع'!$A$6:$A$2005,A254&amp;""))</f>
        <v/>
      </c>
      <c r="K254" s="15">
        <f>IF(A254&amp;""="","",IF(F254="ملغي",0,ROUND(MAX(0,N(G254)+J254-N(H254)),2)))</f>
        <v/>
      </c>
      <c r="L254" s="15">
        <f>IF(A254&amp;""="","",SUMIFS('الدفعات'!$C$6:$C$2005,'الدفعات'!$B$6:$B$2005,A254&amp;""))</f>
        <v/>
      </c>
      <c r="M254" s="15">
        <f>IF(A254&amp;""="","",ROUND(K254-L254,2))</f>
        <v/>
      </c>
      <c r="N254" s="6">
        <f>IF(A254&amp;""="","",IF(AND(F254="جاهزة",M254&gt;0),"جاهزة ولم تُسدَّد",IF(AND(F254="سُلّمت",M254&gt;0),"سُلّمت وعليها متبقي","")))</f>
        <v/>
      </c>
    </row>
    <row r="255">
      <c r="A255" s="5" t="n"/>
      <c r="B255" s="16" t="n"/>
      <c r="C255" s="5" t="n"/>
      <c r="D255" s="5" t="n"/>
      <c r="E255" s="5" t="n"/>
      <c r="F255" s="5" t="n"/>
      <c r="G255" s="17" t="n"/>
      <c r="H255" s="17" t="n"/>
      <c r="I255" s="6">
        <f>IF(A255&amp;""="","",IFERROR(INDEX('العملاء'!$B$6:$B$205,MATCH(C255&amp;"",'العملاء'!$A$6:$A$205,0))&amp;"","كود غير موجود"))</f>
        <v/>
      </c>
      <c r="J255" s="15">
        <f>IF(A255&amp;""="","",SUMIFS('القطع'!$F$6:$F$2005,'القطع'!$A$6:$A$2005,A255&amp;""))</f>
        <v/>
      </c>
      <c r="K255" s="15">
        <f>IF(A255&amp;""="","",IF(F255="ملغي",0,ROUND(MAX(0,N(G255)+J255-N(H255)),2)))</f>
        <v/>
      </c>
      <c r="L255" s="15">
        <f>IF(A255&amp;""="","",SUMIFS('الدفعات'!$C$6:$C$2005,'الدفعات'!$B$6:$B$2005,A255&amp;""))</f>
        <v/>
      </c>
      <c r="M255" s="15">
        <f>IF(A255&amp;""="","",ROUND(K255-L255,2))</f>
        <v/>
      </c>
      <c r="N255" s="6">
        <f>IF(A255&amp;""="","",IF(AND(F255="جاهزة",M255&gt;0),"جاهزة ولم تُسدَّد",IF(AND(F255="سُلّمت",M255&gt;0),"سُلّمت وعليها متبقي","")))</f>
        <v/>
      </c>
    </row>
    <row r="256">
      <c r="A256" s="5" t="n"/>
      <c r="B256" s="16" t="n"/>
      <c r="C256" s="5" t="n"/>
      <c r="D256" s="5" t="n"/>
      <c r="E256" s="5" t="n"/>
      <c r="F256" s="5" t="n"/>
      <c r="G256" s="17" t="n"/>
      <c r="H256" s="17" t="n"/>
      <c r="I256" s="6">
        <f>IF(A256&amp;""="","",IFERROR(INDEX('العملاء'!$B$6:$B$205,MATCH(C256&amp;"",'العملاء'!$A$6:$A$205,0))&amp;"","كود غير موجود"))</f>
        <v/>
      </c>
      <c r="J256" s="15">
        <f>IF(A256&amp;""="","",SUMIFS('القطع'!$F$6:$F$2005,'القطع'!$A$6:$A$2005,A256&amp;""))</f>
        <v/>
      </c>
      <c r="K256" s="15">
        <f>IF(A256&amp;""="","",IF(F256="ملغي",0,ROUND(MAX(0,N(G256)+J256-N(H256)),2)))</f>
        <v/>
      </c>
      <c r="L256" s="15">
        <f>IF(A256&amp;""="","",SUMIFS('الدفعات'!$C$6:$C$2005,'الدفعات'!$B$6:$B$2005,A256&amp;""))</f>
        <v/>
      </c>
      <c r="M256" s="15">
        <f>IF(A256&amp;""="","",ROUND(K256-L256,2))</f>
        <v/>
      </c>
      <c r="N256" s="6">
        <f>IF(A256&amp;""="","",IF(AND(F256="جاهزة",M256&gt;0),"جاهزة ولم تُسدَّد",IF(AND(F256="سُلّمت",M256&gt;0),"سُلّمت وعليها متبقي","")))</f>
        <v/>
      </c>
    </row>
    <row r="257">
      <c r="A257" s="5" t="n"/>
      <c r="B257" s="16" t="n"/>
      <c r="C257" s="5" t="n"/>
      <c r="D257" s="5" t="n"/>
      <c r="E257" s="5" t="n"/>
      <c r="F257" s="5" t="n"/>
      <c r="G257" s="17" t="n"/>
      <c r="H257" s="17" t="n"/>
      <c r="I257" s="6">
        <f>IF(A257&amp;""="","",IFERROR(INDEX('العملاء'!$B$6:$B$205,MATCH(C257&amp;"",'العملاء'!$A$6:$A$205,0))&amp;"","كود غير موجود"))</f>
        <v/>
      </c>
      <c r="J257" s="15">
        <f>IF(A257&amp;""="","",SUMIFS('القطع'!$F$6:$F$2005,'القطع'!$A$6:$A$2005,A257&amp;""))</f>
        <v/>
      </c>
      <c r="K257" s="15">
        <f>IF(A257&amp;""="","",IF(F257="ملغي",0,ROUND(MAX(0,N(G257)+J257-N(H257)),2)))</f>
        <v/>
      </c>
      <c r="L257" s="15">
        <f>IF(A257&amp;""="","",SUMIFS('الدفعات'!$C$6:$C$2005,'الدفعات'!$B$6:$B$2005,A257&amp;""))</f>
        <v/>
      </c>
      <c r="M257" s="15">
        <f>IF(A257&amp;""="","",ROUND(K257-L257,2))</f>
        <v/>
      </c>
      <c r="N257" s="6">
        <f>IF(A257&amp;""="","",IF(AND(F257="جاهزة",M257&gt;0),"جاهزة ولم تُسدَّد",IF(AND(F257="سُلّمت",M257&gt;0),"سُلّمت وعليها متبقي","")))</f>
        <v/>
      </c>
    </row>
    <row r="258">
      <c r="A258" s="5" t="n"/>
      <c r="B258" s="16" t="n"/>
      <c r="C258" s="5" t="n"/>
      <c r="D258" s="5" t="n"/>
      <c r="E258" s="5" t="n"/>
      <c r="F258" s="5" t="n"/>
      <c r="G258" s="17" t="n"/>
      <c r="H258" s="17" t="n"/>
      <c r="I258" s="6">
        <f>IF(A258&amp;""="","",IFERROR(INDEX('العملاء'!$B$6:$B$205,MATCH(C258&amp;"",'العملاء'!$A$6:$A$205,0))&amp;"","كود غير موجود"))</f>
        <v/>
      </c>
      <c r="J258" s="15">
        <f>IF(A258&amp;""="","",SUMIFS('القطع'!$F$6:$F$2005,'القطع'!$A$6:$A$2005,A258&amp;""))</f>
        <v/>
      </c>
      <c r="K258" s="15">
        <f>IF(A258&amp;""="","",IF(F258="ملغي",0,ROUND(MAX(0,N(G258)+J258-N(H258)),2)))</f>
        <v/>
      </c>
      <c r="L258" s="15">
        <f>IF(A258&amp;""="","",SUMIFS('الدفعات'!$C$6:$C$2005,'الدفعات'!$B$6:$B$2005,A258&amp;""))</f>
        <v/>
      </c>
      <c r="M258" s="15">
        <f>IF(A258&amp;""="","",ROUND(K258-L258,2))</f>
        <v/>
      </c>
      <c r="N258" s="6">
        <f>IF(A258&amp;""="","",IF(AND(F258="جاهزة",M258&gt;0),"جاهزة ولم تُسدَّد",IF(AND(F258="سُلّمت",M258&gt;0),"سُلّمت وعليها متبقي","")))</f>
        <v/>
      </c>
    </row>
    <row r="259">
      <c r="A259" s="5" t="n"/>
      <c r="B259" s="16" t="n"/>
      <c r="C259" s="5" t="n"/>
      <c r="D259" s="5" t="n"/>
      <c r="E259" s="5" t="n"/>
      <c r="F259" s="5" t="n"/>
      <c r="G259" s="17" t="n"/>
      <c r="H259" s="17" t="n"/>
      <c r="I259" s="6">
        <f>IF(A259&amp;""="","",IFERROR(INDEX('العملاء'!$B$6:$B$205,MATCH(C259&amp;"",'العملاء'!$A$6:$A$205,0))&amp;"","كود غير موجود"))</f>
        <v/>
      </c>
      <c r="J259" s="15">
        <f>IF(A259&amp;""="","",SUMIFS('القطع'!$F$6:$F$2005,'القطع'!$A$6:$A$2005,A259&amp;""))</f>
        <v/>
      </c>
      <c r="K259" s="15">
        <f>IF(A259&amp;""="","",IF(F259="ملغي",0,ROUND(MAX(0,N(G259)+J259-N(H259)),2)))</f>
        <v/>
      </c>
      <c r="L259" s="15">
        <f>IF(A259&amp;""="","",SUMIFS('الدفعات'!$C$6:$C$2005,'الدفعات'!$B$6:$B$2005,A259&amp;""))</f>
        <v/>
      </c>
      <c r="M259" s="15">
        <f>IF(A259&amp;""="","",ROUND(K259-L259,2))</f>
        <v/>
      </c>
      <c r="N259" s="6">
        <f>IF(A259&amp;""="","",IF(AND(F259="جاهزة",M259&gt;0),"جاهزة ولم تُسدَّد",IF(AND(F259="سُلّمت",M259&gt;0),"سُلّمت وعليها متبقي","")))</f>
        <v/>
      </c>
    </row>
    <row r="260">
      <c r="A260" s="5" t="n"/>
      <c r="B260" s="16" t="n"/>
      <c r="C260" s="5" t="n"/>
      <c r="D260" s="5" t="n"/>
      <c r="E260" s="5" t="n"/>
      <c r="F260" s="5" t="n"/>
      <c r="G260" s="17" t="n"/>
      <c r="H260" s="17" t="n"/>
      <c r="I260" s="6">
        <f>IF(A260&amp;""="","",IFERROR(INDEX('العملاء'!$B$6:$B$205,MATCH(C260&amp;"",'العملاء'!$A$6:$A$205,0))&amp;"","كود غير موجود"))</f>
        <v/>
      </c>
      <c r="J260" s="15">
        <f>IF(A260&amp;""="","",SUMIFS('القطع'!$F$6:$F$2005,'القطع'!$A$6:$A$2005,A260&amp;""))</f>
        <v/>
      </c>
      <c r="K260" s="15">
        <f>IF(A260&amp;""="","",IF(F260="ملغي",0,ROUND(MAX(0,N(G260)+J260-N(H260)),2)))</f>
        <v/>
      </c>
      <c r="L260" s="15">
        <f>IF(A260&amp;""="","",SUMIFS('الدفعات'!$C$6:$C$2005,'الدفعات'!$B$6:$B$2005,A260&amp;""))</f>
        <v/>
      </c>
      <c r="M260" s="15">
        <f>IF(A260&amp;""="","",ROUND(K260-L260,2))</f>
        <v/>
      </c>
      <c r="N260" s="6">
        <f>IF(A260&amp;""="","",IF(AND(F260="جاهزة",M260&gt;0),"جاهزة ولم تُسدَّد",IF(AND(F260="سُلّمت",M260&gt;0),"سُلّمت وعليها متبقي","")))</f>
        <v/>
      </c>
    </row>
    <row r="261">
      <c r="A261" s="5" t="n"/>
      <c r="B261" s="16" t="n"/>
      <c r="C261" s="5" t="n"/>
      <c r="D261" s="5" t="n"/>
      <c r="E261" s="5" t="n"/>
      <c r="F261" s="5" t="n"/>
      <c r="G261" s="17" t="n"/>
      <c r="H261" s="17" t="n"/>
      <c r="I261" s="6">
        <f>IF(A261&amp;""="","",IFERROR(INDEX('العملاء'!$B$6:$B$205,MATCH(C261&amp;"",'العملاء'!$A$6:$A$205,0))&amp;"","كود غير موجود"))</f>
        <v/>
      </c>
      <c r="J261" s="15">
        <f>IF(A261&amp;""="","",SUMIFS('القطع'!$F$6:$F$2005,'القطع'!$A$6:$A$2005,A261&amp;""))</f>
        <v/>
      </c>
      <c r="K261" s="15">
        <f>IF(A261&amp;""="","",IF(F261="ملغي",0,ROUND(MAX(0,N(G261)+J261-N(H261)),2)))</f>
        <v/>
      </c>
      <c r="L261" s="15">
        <f>IF(A261&amp;""="","",SUMIFS('الدفعات'!$C$6:$C$2005,'الدفعات'!$B$6:$B$2005,A261&amp;""))</f>
        <v/>
      </c>
      <c r="M261" s="15">
        <f>IF(A261&amp;""="","",ROUND(K261-L261,2))</f>
        <v/>
      </c>
      <c r="N261" s="6">
        <f>IF(A261&amp;""="","",IF(AND(F261="جاهزة",M261&gt;0),"جاهزة ولم تُسدَّد",IF(AND(F261="سُلّمت",M261&gt;0),"سُلّمت وعليها متبقي","")))</f>
        <v/>
      </c>
    </row>
    <row r="262">
      <c r="A262" s="5" t="n"/>
      <c r="B262" s="16" t="n"/>
      <c r="C262" s="5" t="n"/>
      <c r="D262" s="5" t="n"/>
      <c r="E262" s="5" t="n"/>
      <c r="F262" s="5" t="n"/>
      <c r="G262" s="17" t="n"/>
      <c r="H262" s="17" t="n"/>
      <c r="I262" s="6">
        <f>IF(A262&amp;""="","",IFERROR(INDEX('العملاء'!$B$6:$B$205,MATCH(C262&amp;"",'العملاء'!$A$6:$A$205,0))&amp;"","كود غير موجود"))</f>
        <v/>
      </c>
      <c r="J262" s="15">
        <f>IF(A262&amp;""="","",SUMIFS('القطع'!$F$6:$F$2005,'القطع'!$A$6:$A$2005,A262&amp;""))</f>
        <v/>
      </c>
      <c r="K262" s="15">
        <f>IF(A262&amp;""="","",IF(F262="ملغي",0,ROUND(MAX(0,N(G262)+J262-N(H262)),2)))</f>
        <v/>
      </c>
      <c r="L262" s="15">
        <f>IF(A262&amp;""="","",SUMIFS('الدفعات'!$C$6:$C$2005,'الدفعات'!$B$6:$B$2005,A262&amp;""))</f>
        <v/>
      </c>
      <c r="M262" s="15">
        <f>IF(A262&amp;""="","",ROUND(K262-L262,2))</f>
        <v/>
      </c>
      <c r="N262" s="6">
        <f>IF(A262&amp;""="","",IF(AND(F262="جاهزة",M262&gt;0),"جاهزة ولم تُسدَّد",IF(AND(F262="سُلّمت",M262&gt;0),"سُلّمت وعليها متبقي","")))</f>
        <v/>
      </c>
    </row>
    <row r="263">
      <c r="A263" s="5" t="n"/>
      <c r="B263" s="16" t="n"/>
      <c r="C263" s="5" t="n"/>
      <c r="D263" s="5" t="n"/>
      <c r="E263" s="5" t="n"/>
      <c r="F263" s="5" t="n"/>
      <c r="G263" s="17" t="n"/>
      <c r="H263" s="17" t="n"/>
      <c r="I263" s="6">
        <f>IF(A263&amp;""="","",IFERROR(INDEX('العملاء'!$B$6:$B$205,MATCH(C263&amp;"",'العملاء'!$A$6:$A$205,0))&amp;"","كود غير موجود"))</f>
        <v/>
      </c>
      <c r="J263" s="15">
        <f>IF(A263&amp;""="","",SUMIFS('القطع'!$F$6:$F$2005,'القطع'!$A$6:$A$2005,A263&amp;""))</f>
        <v/>
      </c>
      <c r="K263" s="15">
        <f>IF(A263&amp;""="","",IF(F263="ملغي",0,ROUND(MAX(0,N(G263)+J263-N(H263)),2)))</f>
        <v/>
      </c>
      <c r="L263" s="15">
        <f>IF(A263&amp;""="","",SUMIFS('الدفعات'!$C$6:$C$2005,'الدفعات'!$B$6:$B$2005,A263&amp;""))</f>
        <v/>
      </c>
      <c r="M263" s="15">
        <f>IF(A263&amp;""="","",ROUND(K263-L263,2))</f>
        <v/>
      </c>
      <c r="N263" s="6">
        <f>IF(A263&amp;""="","",IF(AND(F263="جاهزة",M263&gt;0),"جاهزة ولم تُسدَّد",IF(AND(F263="سُلّمت",M263&gt;0),"سُلّمت وعليها متبقي","")))</f>
        <v/>
      </c>
    </row>
    <row r="264">
      <c r="A264" s="5" t="n"/>
      <c r="B264" s="16" t="n"/>
      <c r="C264" s="5" t="n"/>
      <c r="D264" s="5" t="n"/>
      <c r="E264" s="5" t="n"/>
      <c r="F264" s="5" t="n"/>
      <c r="G264" s="17" t="n"/>
      <c r="H264" s="17" t="n"/>
      <c r="I264" s="6">
        <f>IF(A264&amp;""="","",IFERROR(INDEX('العملاء'!$B$6:$B$205,MATCH(C264&amp;"",'العملاء'!$A$6:$A$205,0))&amp;"","كود غير موجود"))</f>
        <v/>
      </c>
      <c r="J264" s="15">
        <f>IF(A264&amp;""="","",SUMIFS('القطع'!$F$6:$F$2005,'القطع'!$A$6:$A$2005,A264&amp;""))</f>
        <v/>
      </c>
      <c r="K264" s="15">
        <f>IF(A264&amp;""="","",IF(F264="ملغي",0,ROUND(MAX(0,N(G264)+J264-N(H264)),2)))</f>
        <v/>
      </c>
      <c r="L264" s="15">
        <f>IF(A264&amp;""="","",SUMIFS('الدفعات'!$C$6:$C$2005,'الدفعات'!$B$6:$B$2005,A264&amp;""))</f>
        <v/>
      </c>
      <c r="M264" s="15">
        <f>IF(A264&amp;""="","",ROUND(K264-L264,2))</f>
        <v/>
      </c>
      <c r="N264" s="6">
        <f>IF(A264&amp;""="","",IF(AND(F264="جاهزة",M264&gt;0),"جاهزة ولم تُسدَّد",IF(AND(F264="سُلّمت",M264&gt;0),"سُلّمت وعليها متبقي","")))</f>
        <v/>
      </c>
    </row>
    <row r="265">
      <c r="A265" s="5" t="n"/>
      <c r="B265" s="16" t="n"/>
      <c r="C265" s="5" t="n"/>
      <c r="D265" s="5" t="n"/>
      <c r="E265" s="5" t="n"/>
      <c r="F265" s="5" t="n"/>
      <c r="G265" s="17" t="n"/>
      <c r="H265" s="17" t="n"/>
      <c r="I265" s="6">
        <f>IF(A265&amp;""="","",IFERROR(INDEX('العملاء'!$B$6:$B$205,MATCH(C265&amp;"",'العملاء'!$A$6:$A$205,0))&amp;"","كود غير موجود"))</f>
        <v/>
      </c>
      <c r="J265" s="15">
        <f>IF(A265&amp;""="","",SUMIFS('القطع'!$F$6:$F$2005,'القطع'!$A$6:$A$2005,A265&amp;""))</f>
        <v/>
      </c>
      <c r="K265" s="15">
        <f>IF(A265&amp;""="","",IF(F265="ملغي",0,ROUND(MAX(0,N(G265)+J265-N(H265)),2)))</f>
        <v/>
      </c>
      <c r="L265" s="15">
        <f>IF(A265&amp;""="","",SUMIFS('الدفعات'!$C$6:$C$2005,'الدفعات'!$B$6:$B$2005,A265&amp;""))</f>
        <v/>
      </c>
      <c r="M265" s="15">
        <f>IF(A265&amp;""="","",ROUND(K265-L265,2))</f>
        <v/>
      </c>
      <c r="N265" s="6">
        <f>IF(A265&amp;""="","",IF(AND(F265="جاهزة",M265&gt;0),"جاهزة ولم تُسدَّد",IF(AND(F265="سُلّمت",M265&gt;0),"سُلّمت وعليها متبقي","")))</f>
        <v/>
      </c>
    </row>
    <row r="266">
      <c r="A266" s="5" t="n"/>
      <c r="B266" s="16" t="n"/>
      <c r="C266" s="5" t="n"/>
      <c r="D266" s="5" t="n"/>
      <c r="E266" s="5" t="n"/>
      <c r="F266" s="5" t="n"/>
      <c r="G266" s="17" t="n"/>
      <c r="H266" s="17" t="n"/>
      <c r="I266" s="6">
        <f>IF(A266&amp;""="","",IFERROR(INDEX('العملاء'!$B$6:$B$205,MATCH(C266&amp;"",'العملاء'!$A$6:$A$205,0))&amp;"","كود غير موجود"))</f>
        <v/>
      </c>
      <c r="J266" s="15">
        <f>IF(A266&amp;""="","",SUMIFS('القطع'!$F$6:$F$2005,'القطع'!$A$6:$A$2005,A266&amp;""))</f>
        <v/>
      </c>
      <c r="K266" s="15">
        <f>IF(A266&amp;""="","",IF(F266="ملغي",0,ROUND(MAX(0,N(G266)+J266-N(H266)),2)))</f>
        <v/>
      </c>
      <c r="L266" s="15">
        <f>IF(A266&amp;""="","",SUMIFS('الدفعات'!$C$6:$C$2005,'الدفعات'!$B$6:$B$2005,A266&amp;""))</f>
        <v/>
      </c>
      <c r="M266" s="15">
        <f>IF(A266&amp;""="","",ROUND(K266-L266,2))</f>
        <v/>
      </c>
      <c r="N266" s="6">
        <f>IF(A266&amp;""="","",IF(AND(F266="جاهزة",M266&gt;0),"جاهزة ولم تُسدَّد",IF(AND(F266="سُلّمت",M266&gt;0),"سُلّمت وعليها متبقي","")))</f>
        <v/>
      </c>
    </row>
    <row r="267">
      <c r="A267" s="5" t="n"/>
      <c r="B267" s="16" t="n"/>
      <c r="C267" s="5" t="n"/>
      <c r="D267" s="5" t="n"/>
      <c r="E267" s="5" t="n"/>
      <c r="F267" s="5" t="n"/>
      <c r="G267" s="17" t="n"/>
      <c r="H267" s="17" t="n"/>
      <c r="I267" s="6">
        <f>IF(A267&amp;""="","",IFERROR(INDEX('العملاء'!$B$6:$B$205,MATCH(C267&amp;"",'العملاء'!$A$6:$A$205,0))&amp;"","كود غير موجود"))</f>
        <v/>
      </c>
      <c r="J267" s="15">
        <f>IF(A267&amp;""="","",SUMIFS('القطع'!$F$6:$F$2005,'القطع'!$A$6:$A$2005,A267&amp;""))</f>
        <v/>
      </c>
      <c r="K267" s="15">
        <f>IF(A267&amp;""="","",IF(F267="ملغي",0,ROUND(MAX(0,N(G267)+J267-N(H267)),2)))</f>
        <v/>
      </c>
      <c r="L267" s="15">
        <f>IF(A267&amp;""="","",SUMIFS('الدفعات'!$C$6:$C$2005,'الدفعات'!$B$6:$B$2005,A267&amp;""))</f>
        <v/>
      </c>
      <c r="M267" s="15">
        <f>IF(A267&amp;""="","",ROUND(K267-L267,2))</f>
        <v/>
      </c>
      <c r="N267" s="6">
        <f>IF(A267&amp;""="","",IF(AND(F267="جاهزة",M267&gt;0),"جاهزة ولم تُسدَّد",IF(AND(F267="سُلّمت",M267&gt;0),"سُلّمت وعليها متبقي","")))</f>
        <v/>
      </c>
    </row>
    <row r="268">
      <c r="A268" s="5" t="n"/>
      <c r="B268" s="16" t="n"/>
      <c r="C268" s="5" t="n"/>
      <c r="D268" s="5" t="n"/>
      <c r="E268" s="5" t="n"/>
      <c r="F268" s="5" t="n"/>
      <c r="G268" s="17" t="n"/>
      <c r="H268" s="17" t="n"/>
      <c r="I268" s="6">
        <f>IF(A268&amp;""="","",IFERROR(INDEX('العملاء'!$B$6:$B$205,MATCH(C268&amp;"",'العملاء'!$A$6:$A$205,0))&amp;"","كود غير موجود"))</f>
        <v/>
      </c>
      <c r="J268" s="15">
        <f>IF(A268&amp;""="","",SUMIFS('القطع'!$F$6:$F$2005,'القطع'!$A$6:$A$2005,A268&amp;""))</f>
        <v/>
      </c>
      <c r="K268" s="15">
        <f>IF(A268&amp;""="","",IF(F268="ملغي",0,ROUND(MAX(0,N(G268)+J268-N(H268)),2)))</f>
        <v/>
      </c>
      <c r="L268" s="15">
        <f>IF(A268&amp;""="","",SUMIFS('الدفعات'!$C$6:$C$2005,'الدفعات'!$B$6:$B$2005,A268&amp;""))</f>
        <v/>
      </c>
      <c r="M268" s="15">
        <f>IF(A268&amp;""="","",ROUND(K268-L268,2))</f>
        <v/>
      </c>
      <c r="N268" s="6">
        <f>IF(A268&amp;""="","",IF(AND(F268="جاهزة",M268&gt;0),"جاهزة ولم تُسدَّد",IF(AND(F268="سُلّمت",M268&gt;0),"سُلّمت وعليها متبقي","")))</f>
        <v/>
      </c>
    </row>
    <row r="269">
      <c r="A269" s="5" t="n"/>
      <c r="B269" s="16" t="n"/>
      <c r="C269" s="5" t="n"/>
      <c r="D269" s="5" t="n"/>
      <c r="E269" s="5" t="n"/>
      <c r="F269" s="5" t="n"/>
      <c r="G269" s="17" t="n"/>
      <c r="H269" s="17" t="n"/>
      <c r="I269" s="6">
        <f>IF(A269&amp;""="","",IFERROR(INDEX('العملاء'!$B$6:$B$205,MATCH(C269&amp;"",'العملاء'!$A$6:$A$205,0))&amp;"","كود غير موجود"))</f>
        <v/>
      </c>
      <c r="J269" s="15">
        <f>IF(A269&amp;""="","",SUMIFS('القطع'!$F$6:$F$2005,'القطع'!$A$6:$A$2005,A269&amp;""))</f>
        <v/>
      </c>
      <c r="K269" s="15">
        <f>IF(A269&amp;""="","",IF(F269="ملغي",0,ROUND(MAX(0,N(G269)+J269-N(H269)),2)))</f>
        <v/>
      </c>
      <c r="L269" s="15">
        <f>IF(A269&amp;""="","",SUMIFS('الدفعات'!$C$6:$C$2005,'الدفعات'!$B$6:$B$2005,A269&amp;""))</f>
        <v/>
      </c>
      <c r="M269" s="15">
        <f>IF(A269&amp;""="","",ROUND(K269-L269,2))</f>
        <v/>
      </c>
      <c r="N269" s="6">
        <f>IF(A269&amp;""="","",IF(AND(F269="جاهزة",M269&gt;0),"جاهزة ولم تُسدَّد",IF(AND(F269="سُلّمت",M269&gt;0),"سُلّمت وعليها متبقي","")))</f>
        <v/>
      </c>
    </row>
    <row r="270">
      <c r="A270" s="5" t="n"/>
      <c r="B270" s="16" t="n"/>
      <c r="C270" s="5" t="n"/>
      <c r="D270" s="5" t="n"/>
      <c r="E270" s="5" t="n"/>
      <c r="F270" s="5" t="n"/>
      <c r="G270" s="17" t="n"/>
      <c r="H270" s="17" t="n"/>
      <c r="I270" s="6">
        <f>IF(A270&amp;""="","",IFERROR(INDEX('العملاء'!$B$6:$B$205,MATCH(C270&amp;"",'العملاء'!$A$6:$A$205,0))&amp;"","كود غير موجود"))</f>
        <v/>
      </c>
      <c r="J270" s="15">
        <f>IF(A270&amp;""="","",SUMIFS('القطع'!$F$6:$F$2005,'القطع'!$A$6:$A$2005,A270&amp;""))</f>
        <v/>
      </c>
      <c r="K270" s="15">
        <f>IF(A270&amp;""="","",IF(F270="ملغي",0,ROUND(MAX(0,N(G270)+J270-N(H270)),2)))</f>
        <v/>
      </c>
      <c r="L270" s="15">
        <f>IF(A270&amp;""="","",SUMIFS('الدفعات'!$C$6:$C$2005,'الدفعات'!$B$6:$B$2005,A270&amp;""))</f>
        <v/>
      </c>
      <c r="M270" s="15">
        <f>IF(A270&amp;""="","",ROUND(K270-L270,2))</f>
        <v/>
      </c>
      <c r="N270" s="6">
        <f>IF(A270&amp;""="","",IF(AND(F270="جاهزة",M270&gt;0),"جاهزة ولم تُسدَّد",IF(AND(F270="سُلّمت",M270&gt;0),"سُلّمت وعليها متبقي","")))</f>
        <v/>
      </c>
    </row>
    <row r="271">
      <c r="A271" s="5" t="n"/>
      <c r="B271" s="16" t="n"/>
      <c r="C271" s="5" t="n"/>
      <c r="D271" s="5" t="n"/>
      <c r="E271" s="5" t="n"/>
      <c r="F271" s="5" t="n"/>
      <c r="G271" s="17" t="n"/>
      <c r="H271" s="17" t="n"/>
      <c r="I271" s="6">
        <f>IF(A271&amp;""="","",IFERROR(INDEX('العملاء'!$B$6:$B$205,MATCH(C271&amp;"",'العملاء'!$A$6:$A$205,0))&amp;"","كود غير موجود"))</f>
        <v/>
      </c>
      <c r="J271" s="15">
        <f>IF(A271&amp;""="","",SUMIFS('القطع'!$F$6:$F$2005,'القطع'!$A$6:$A$2005,A271&amp;""))</f>
        <v/>
      </c>
      <c r="K271" s="15">
        <f>IF(A271&amp;""="","",IF(F271="ملغي",0,ROUND(MAX(0,N(G271)+J271-N(H271)),2)))</f>
        <v/>
      </c>
      <c r="L271" s="15">
        <f>IF(A271&amp;""="","",SUMIFS('الدفعات'!$C$6:$C$2005,'الدفعات'!$B$6:$B$2005,A271&amp;""))</f>
        <v/>
      </c>
      <c r="M271" s="15">
        <f>IF(A271&amp;""="","",ROUND(K271-L271,2))</f>
        <v/>
      </c>
      <c r="N271" s="6">
        <f>IF(A271&amp;""="","",IF(AND(F271="جاهزة",M271&gt;0),"جاهزة ولم تُسدَّد",IF(AND(F271="سُلّمت",M271&gt;0),"سُلّمت وعليها متبقي","")))</f>
        <v/>
      </c>
    </row>
    <row r="272">
      <c r="A272" s="5" t="n"/>
      <c r="B272" s="16" t="n"/>
      <c r="C272" s="5" t="n"/>
      <c r="D272" s="5" t="n"/>
      <c r="E272" s="5" t="n"/>
      <c r="F272" s="5" t="n"/>
      <c r="G272" s="17" t="n"/>
      <c r="H272" s="17" t="n"/>
      <c r="I272" s="6">
        <f>IF(A272&amp;""="","",IFERROR(INDEX('العملاء'!$B$6:$B$205,MATCH(C272&amp;"",'العملاء'!$A$6:$A$205,0))&amp;"","كود غير موجود"))</f>
        <v/>
      </c>
      <c r="J272" s="15">
        <f>IF(A272&amp;""="","",SUMIFS('القطع'!$F$6:$F$2005,'القطع'!$A$6:$A$2005,A272&amp;""))</f>
        <v/>
      </c>
      <c r="K272" s="15">
        <f>IF(A272&amp;""="","",IF(F272="ملغي",0,ROUND(MAX(0,N(G272)+J272-N(H272)),2)))</f>
        <v/>
      </c>
      <c r="L272" s="15">
        <f>IF(A272&amp;""="","",SUMIFS('الدفعات'!$C$6:$C$2005,'الدفعات'!$B$6:$B$2005,A272&amp;""))</f>
        <v/>
      </c>
      <c r="M272" s="15">
        <f>IF(A272&amp;""="","",ROUND(K272-L272,2))</f>
        <v/>
      </c>
      <c r="N272" s="6">
        <f>IF(A272&amp;""="","",IF(AND(F272="جاهزة",M272&gt;0),"جاهزة ولم تُسدَّد",IF(AND(F272="سُلّمت",M272&gt;0),"سُلّمت وعليها متبقي","")))</f>
        <v/>
      </c>
    </row>
    <row r="273">
      <c r="A273" s="5" t="n"/>
      <c r="B273" s="16" t="n"/>
      <c r="C273" s="5" t="n"/>
      <c r="D273" s="5" t="n"/>
      <c r="E273" s="5" t="n"/>
      <c r="F273" s="5" t="n"/>
      <c r="G273" s="17" t="n"/>
      <c r="H273" s="17" t="n"/>
      <c r="I273" s="6">
        <f>IF(A273&amp;""="","",IFERROR(INDEX('العملاء'!$B$6:$B$205,MATCH(C273&amp;"",'العملاء'!$A$6:$A$205,0))&amp;"","كود غير موجود"))</f>
        <v/>
      </c>
      <c r="J273" s="15">
        <f>IF(A273&amp;""="","",SUMIFS('القطع'!$F$6:$F$2005,'القطع'!$A$6:$A$2005,A273&amp;""))</f>
        <v/>
      </c>
      <c r="K273" s="15">
        <f>IF(A273&amp;""="","",IF(F273="ملغي",0,ROUND(MAX(0,N(G273)+J273-N(H273)),2)))</f>
        <v/>
      </c>
      <c r="L273" s="15">
        <f>IF(A273&amp;""="","",SUMIFS('الدفعات'!$C$6:$C$2005,'الدفعات'!$B$6:$B$2005,A273&amp;""))</f>
        <v/>
      </c>
      <c r="M273" s="15">
        <f>IF(A273&amp;""="","",ROUND(K273-L273,2))</f>
        <v/>
      </c>
      <c r="N273" s="6">
        <f>IF(A273&amp;""="","",IF(AND(F273="جاهزة",M273&gt;0),"جاهزة ولم تُسدَّد",IF(AND(F273="سُلّمت",M273&gt;0),"سُلّمت وعليها متبقي","")))</f>
        <v/>
      </c>
    </row>
    <row r="274">
      <c r="A274" s="5" t="n"/>
      <c r="B274" s="16" t="n"/>
      <c r="C274" s="5" t="n"/>
      <c r="D274" s="5" t="n"/>
      <c r="E274" s="5" t="n"/>
      <c r="F274" s="5" t="n"/>
      <c r="G274" s="17" t="n"/>
      <c r="H274" s="17" t="n"/>
      <c r="I274" s="6">
        <f>IF(A274&amp;""="","",IFERROR(INDEX('العملاء'!$B$6:$B$205,MATCH(C274&amp;"",'العملاء'!$A$6:$A$205,0))&amp;"","كود غير موجود"))</f>
        <v/>
      </c>
      <c r="J274" s="15">
        <f>IF(A274&amp;""="","",SUMIFS('القطع'!$F$6:$F$2005,'القطع'!$A$6:$A$2005,A274&amp;""))</f>
        <v/>
      </c>
      <c r="K274" s="15">
        <f>IF(A274&amp;""="","",IF(F274="ملغي",0,ROUND(MAX(0,N(G274)+J274-N(H274)),2)))</f>
        <v/>
      </c>
      <c r="L274" s="15">
        <f>IF(A274&amp;""="","",SUMIFS('الدفعات'!$C$6:$C$2005,'الدفعات'!$B$6:$B$2005,A274&amp;""))</f>
        <v/>
      </c>
      <c r="M274" s="15">
        <f>IF(A274&amp;""="","",ROUND(K274-L274,2))</f>
        <v/>
      </c>
      <c r="N274" s="6">
        <f>IF(A274&amp;""="","",IF(AND(F274="جاهزة",M274&gt;0),"جاهزة ولم تُسدَّد",IF(AND(F274="سُلّمت",M274&gt;0),"سُلّمت وعليها متبقي","")))</f>
        <v/>
      </c>
    </row>
    <row r="275">
      <c r="A275" s="5" t="n"/>
      <c r="B275" s="16" t="n"/>
      <c r="C275" s="5" t="n"/>
      <c r="D275" s="5" t="n"/>
      <c r="E275" s="5" t="n"/>
      <c r="F275" s="5" t="n"/>
      <c r="G275" s="17" t="n"/>
      <c r="H275" s="17" t="n"/>
      <c r="I275" s="6">
        <f>IF(A275&amp;""="","",IFERROR(INDEX('العملاء'!$B$6:$B$205,MATCH(C275&amp;"",'العملاء'!$A$6:$A$205,0))&amp;"","كود غير موجود"))</f>
        <v/>
      </c>
      <c r="J275" s="15">
        <f>IF(A275&amp;""="","",SUMIFS('القطع'!$F$6:$F$2005,'القطع'!$A$6:$A$2005,A275&amp;""))</f>
        <v/>
      </c>
      <c r="K275" s="15">
        <f>IF(A275&amp;""="","",IF(F275="ملغي",0,ROUND(MAX(0,N(G275)+J275-N(H275)),2)))</f>
        <v/>
      </c>
      <c r="L275" s="15">
        <f>IF(A275&amp;""="","",SUMIFS('الدفعات'!$C$6:$C$2005,'الدفعات'!$B$6:$B$2005,A275&amp;""))</f>
        <v/>
      </c>
      <c r="M275" s="15">
        <f>IF(A275&amp;""="","",ROUND(K275-L275,2))</f>
        <v/>
      </c>
      <c r="N275" s="6">
        <f>IF(A275&amp;""="","",IF(AND(F275="جاهزة",M275&gt;0),"جاهزة ولم تُسدَّد",IF(AND(F275="سُلّمت",M275&gt;0),"سُلّمت وعليها متبقي","")))</f>
        <v/>
      </c>
    </row>
    <row r="276">
      <c r="A276" s="5" t="n"/>
      <c r="B276" s="16" t="n"/>
      <c r="C276" s="5" t="n"/>
      <c r="D276" s="5" t="n"/>
      <c r="E276" s="5" t="n"/>
      <c r="F276" s="5" t="n"/>
      <c r="G276" s="17" t="n"/>
      <c r="H276" s="17" t="n"/>
      <c r="I276" s="6">
        <f>IF(A276&amp;""="","",IFERROR(INDEX('العملاء'!$B$6:$B$205,MATCH(C276&amp;"",'العملاء'!$A$6:$A$205,0))&amp;"","كود غير موجود"))</f>
        <v/>
      </c>
      <c r="J276" s="15">
        <f>IF(A276&amp;""="","",SUMIFS('القطع'!$F$6:$F$2005,'القطع'!$A$6:$A$2005,A276&amp;""))</f>
        <v/>
      </c>
      <c r="K276" s="15">
        <f>IF(A276&amp;""="","",IF(F276="ملغي",0,ROUND(MAX(0,N(G276)+J276-N(H276)),2)))</f>
        <v/>
      </c>
      <c r="L276" s="15">
        <f>IF(A276&amp;""="","",SUMIFS('الدفعات'!$C$6:$C$2005,'الدفعات'!$B$6:$B$2005,A276&amp;""))</f>
        <v/>
      </c>
      <c r="M276" s="15">
        <f>IF(A276&amp;""="","",ROUND(K276-L276,2))</f>
        <v/>
      </c>
      <c r="N276" s="6">
        <f>IF(A276&amp;""="","",IF(AND(F276="جاهزة",M276&gt;0),"جاهزة ولم تُسدَّد",IF(AND(F276="سُلّمت",M276&gt;0),"سُلّمت وعليها متبقي","")))</f>
        <v/>
      </c>
    </row>
    <row r="277">
      <c r="A277" s="5" t="n"/>
      <c r="B277" s="16" t="n"/>
      <c r="C277" s="5" t="n"/>
      <c r="D277" s="5" t="n"/>
      <c r="E277" s="5" t="n"/>
      <c r="F277" s="5" t="n"/>
      <c r="G277" s="17" t="n"/>
      <c r="H277" s="17" t="n"/>
      <c r="I277" s="6">
        <f>IF(A277&amp;""="","",IFERROR(INDEX('العملاء'!$B$6:$B$205,MATCH(C277&amp;"",'العملاء'!$A$6:$A$205,0))&amp;"","كود غير موجود"))</f>
        <v/>
      </c>
      <c r="J277" s="15">
        <f>IF(A277&amp;""="","",SUMIFS('القطع'!$F$6:$F$2005,'القطع'!$A$6:$A$2005,A277&amp;""))</f>
        <v/>
      </c>
      <c r="K277" s="15">
        <f>IF(A277&amp;""="","",IF(F277="ملغي",0,ROUND(MAX(0,N(G277)+J277-N(H277)),2)))</f>
        <v/>
      </c>
      <c r="L277" s="15">
        <f>IF(A277&amp;""="","",SUMIFS('الدفعات'!$C$6:$C$2005,'الدفعات'!$B$6:$B$2005,A277&amp;""))</f>
        <v/>
      </c>
      <c r="M277" s="15">
        <f>IF(A277&amp;""="","",ROUND(K277-L277,2))</f>
        <v/>
      </c>
      <c r="N277" s="6">
        <f>IF(A277&amp;""="","",IF(AND(F277="جاهزة",M277&gt;0),"جاهزة ولم تُسدَّد",IF(AND(F277="سُلّمت",M277&gt;0),"سُلّمت وعليها متبقي","")))</f>
        <v/>
      </c>
    </row>
    <row r="278">
      <c r="A278" s="5" t="n"/>
      <c r="B278" s="16" t="n"/>
      <c r="C278" s="5" t="n"/>
      <c r="D278" s="5" t="n"/>
      <c r="E278" s="5" t="n"/>
      <c r="F278" s="5" t="n"/>
      <c r="G278" s="17" t="n"/>
      <c r="H278" s="17" t="n"/>
      <c r="I278" s="6">
        <f>IF(A278&amp;""="","",IFERROR(INDEX('العملاء'!$B$6:$B$205,MATCH(C278&amp;"",'العملاء'!$A$6:$A$205,0))&amp;"","كود غير موجود"))</f>
        <v/>
      </c>
      <c r="J278" s="15">
        <f>IF(A278&amp;""="","",SUMIFS('القطع'!$F$6:$F$2005,'القطع'!$A$6:$A$2005,A278&amp;""))</f>
        <v/>
      </c>
      <c r="K278" s="15">
        <f>IF(A278&amp;""="","",IF(F278="ملغي",0,ROUND(MAX(0,N(G278)+J278-N(H278)),2)))</f>
        <v/>
      </c>
      <c r="L278" s="15">
        <f>IF(A278&amp;""="","",SUMIFS('الدفعات'!$C$6:$C$2005,'الدفعات'!$B$6:$B$2005,A278&amp;""))</f>
        <v/>
      </c>
      <c r="M278" s="15">
        <f>IF(A278&amp;""="","",ROUND(K278-L278,2))</f>
        <v/>
      </c>
      <c r="N278" s="6">
        <f>IF(A278&amp;""="","",IF(AND(F278="جاهزة",M278&gt;0),"جاهزة ولم تُسدَّد",IF(AND(F278="سُلّمت",M278&gt;0),"سُلّمت وعليها متبقي","")))</f>
        <v/>
      </c>
    </row>
    <row r="279">
      <c r="A279" s="5" t="n"/>
      <c r="B279" s="16" t="n"/>
      <c r="C279" s="5" t="n"/>
      <c r="D279" s="5" t="n"/>
      <c r="E279" s="5" t="n"/>
      <c r="F279" s="5" t="n"/>
      <c r="G279" s="17" t="n"/>
      <c r="H279" s="17" t="n"/>
      <c r="I279" s="6">
        <f>IF(A279&amp;""="","",IFERROR(INDEX('العملاء'!$B$6:$B$205,MATCH(C279&amp;"",'العملاء'!$A$6:$A$205,0))&amp;"","كود غير موجود"))</f>
        <v/>
      </c>
      <c r="J279" s="15">
        <f>IF(A279&amp;""="","",SUMIFS('القطع'!$F$6:$F$2005,'القطع'!$A$6:$A$2005,A279&amp;""))</f>
        <v/>
      </c>
      <c r="K279" s="15">
        <f>IF(A279&amp;""="","",IF(F279="ملغي",0,ROUND(MAX(0,N(G279)+J279-N(H279)),2)))</f>
        <v/>
      </c>
      <c r="L279" s="15">
        <f>IF(A279&amp;""="","",SUMIFS('الدفعات'!$C$6:$C$2005,'الدفعات'!$B$6:$B$2005,A279&amp;""))</f>
        <v/>
      </c>
      <c r="M279" s="15">
        <f>IF(A279&amp;""="","",ROUND(K279-L279,2))</f>
        <v/>
      </c>
      <c r="N279" s="6">
        <f>IF(A279&amp;""="","",IF(AND(F279="جاهزة",M279&gt;0),"جاهزة ولم تُسدَّد",IF(AND(F279="سُلّمت",M279&gt;0),"سُلّمت وعليها متبقي","")))</f>
        <v/>
      </c>
    </row>
    <row r="280">
      <c r="A280" s="5" t="n"/>
      <c r="B280" s="16" t="n"/>
      <c r="C280" s="5" t="n"/>
      <c r="D280" s="5" t="n"/>
      <c r="E280" s="5" t="n"/>
      <c r="F280" s="5" t="n"/>
      <c r="G280" s="17" t="n"/>
      <c r="H280" s="17" t="n"/>
      <c r="I280" s="6">
        <f>IF(A280&amp;""="","",IFERROR(INDEX('العملاء'!$B$6:$B$205,MATCH(C280&amp;"",'العملاء'!$A$6:$A$205,0))&amp;"","كود غير موجود"))</f>
        <v/>
      </c>
      <c r="J280" s="15">
        <f>IF(A280&amp;""="","",SUMIFS('القطع'!$F$6:$F$2005,'القطع'!$A$6:$A$2005,A280&amp;""))</f>
        <v/>
      </c>
      <c r="K280" s="15">
        <f>IF(A280&amp;""="","",IF(F280="ملغي",0,ROUND(MAX(0,N(G280)+J280-N(H280)),2)))</f>
        <v/>
      </c>
      <c r="L280" s="15">
        <f>IF(A280&amp;""="","",SUMIFS('الدفعات'!$C$6:$C$2005,'الدفعات'!$B$6:$B$2005,A280&amp;""))</f>
        <v/>
      </c>
      <c r="M280" s="15">
        <f>IF(A280&amp;""="","",ROUND(K280-L280,2))</f>
        <v/>
      </c>
      <c r="N280" s="6">
        <f>IF(A280&amp;""="","",IF(AND(F280="جاهزة",M280&gt;0),"جاهزة ولم تُسدَّد",IF(AND(F280="سُلّمت",M280&gt;0),"سُلّمت وعليها متبقي","")))</f>
        <v/>
      </c>
    </row>
    <row r="281">
      <c r="A281" s="5" t="n"/>
      <c r="B281" s="16" t="n"/>
      <c r="C281" s="5" t="n"/>
      <c r="D281" s="5" t="n"/>
      <c r="E281" s="5" t="n"/>
      <c r="F281" s="5" t="n"/>
      <c r="G281" s="17" t="n"/>
      <c r="H281" s="17" t="n"/>
      <c r="I281" s="6">
        <f>IF(A281&amp;""="","",IFERROR(INDEX('العملاء'!$B$6:$B$205,MATCH(C281&amp;"",'العملاء'!$A$6:$A$205,0))&amp;"","كود غير موجود"))</f>
        <v/>
      </c>
      <c r="J281" s="15">
        <f>IF(A281&amp;""="","",SUMIFS('القطع'!$F$6:$F$2005,'القطع'!$A$6:$A$2005,A281&amp;""))</f>
        <v/>
      </c>
      <c r="K281" s="15">
        <f>IF(A281&amp;""="","",IF(F281="ملغي",0,ROUND(MAX(0,N(G281)+J281-N(H281)),2)))</f>
        <v/>
      </c>
      <c r="L281" s="15">
        <f>IF(A281&amp;""="","",SUMIFS('الدفعات'!$C$6:$C$2005,'الدفعات'!$B$6:$B$2005,A281&amp;""))</f>
        <v/>
      </c>
      <c r="M281" s="15">
        <f>IF(A281&amp;""="","",ROUND(K281-L281,2))</f>
        <v/>
      </c>
      <c r="N281" s="6">
        <f>IF(A281&amp;""="","",IF(AND(F281="جاهزة",M281&gt;0),"جاهزة ولم تُسدَّد",IF(AND(F281="سُلّمت",M281&gt;0),"سُلّمت وعليها متبقي","")))</f>
        <v/>
      </c>
    </row>
    <row r="282">
      <c r="A282" s="5" t="n"/>
      <c r="B282" s="16" t="n"/>
      <c r="C282" s="5" t="n"/>
      <c r="D282" s="5" t="n"/>
      <c r="E282" s="5" t="n"/>
      <c r="F282" s="5" t="n"/>
      <c r="G282" s="17" t="n"/>
      <c r="H282" s="17" t="n"/>
      <c r="I282" s="6">
        <f>IF(A282&amp;""="","",IFERROR(INDEX('العملاء'!$B$6:$B$205,MATCH(C282&amp;"",'العملاء'!$A$6:$A$205,0))&amp;"","كود غير موجود"))</f>
        <v/>
      </c>
      <c r="J282" s="15">
        <f>IF(A282&amp;""="","",SUMIFS('القطع'!$F$6:$F$2005,'القطع'!$A$6:$A$2005,A282&amp;""))</f>
        <v/>
      </c>
      <c r="K282" s="15">
        <f>IF(A282&amp;""="","",IF(F282="ملغي",0,ROUND(MAX(0,N(G282)+J282-N(H282)),2)))</f>
        <v/>
      </c>
      <c r="L282" s="15">
        <f>IF(A282&amp;""="","",SUMIFS('الدفعات'!$C$6:$C$2005,'الدفعات'!$B$6:$B$2005,A282&amp;""))</f>
        <v/>
      </c>
      <c r="M282" s="15">
        <f>IF(A282&amp;""="","",ROUND(K282-L282,2))</f>
        <v/>
      </c>
      <c r="N282" s="6">
        <f>IF(A282&amp;""="","",IF(AND(F282="جاهزة",M282&gt;0),"جاهزة ولم تُسدَّد",IF(AND(F282="سُلّمت",M282&gt;0),"سُلّمت وعليها متبقي","")))</f>
        <v/>
      </c>
    </row>
    <row r="283">
      <c r="A283" s="5" t="n"/>
      <c r="B283" s="16" t="n"/>
      <c r="C283" s="5" t="n"/>
      <c r="D283" s="5" t="n"/>
      <c r="E283" s="5" t="n"/>
      <c r="F283" s="5" t="n"/>
      <c r="G283" s="17" t="n"/>
      <c r="H283" s="17" t="n"/>
      <c r="I283" s="6">
        <f>IF(A283&amp;""="","",IFERROR(INDEX('العملاء'!$B$6:$B$205,MATCH(C283&amp;"",'العملاء'!$A$6:$A$205,0))&amp;"","كود غير موجود"))</f>
        <v/>
      </c>
      <c r="J283" s="15">
        <f>IF(A283&amp;""="","",SUMIFS('القطع'!$F$6:$F$2005,'القطع'!$A$6:$A$2005,A283&amp;""))</f>
        <v/>
      </c>
      <c r="K283" s="15">
        <f>IF(A283&amp;""="","",IF(F283="ملغي",0,ROUND(MAX(0,N(G283)+J283-N(H283)),2)))</f>
        <v/>
      </c>
      <c r="L283" s="15">
        <f>IF(A283&amp;""="","",SUMIFS('الدفعات'!$C$6:$C$2005,'الدفعات'!$B$6:$B$2005,A283&amp;""))</f>
        <v/>
      </c>
      <c r="M283" s="15">
        <f>IF(A283&amp;""="","",ROUND(K283-L283,2))</f>
        <v/>
      </c>
      <c r="N283" s="6">
        <f>IF(A283&amp;""="","",IF(AND(F283="جاهزة",M283&gt;0),"جاهزة ولم تُسدَّد",IF(AND(F283="سُلّمت",M283&gt;0),"سُلّمت وعليها متبقي","")))</f>
        <v/>
      </c>
    </row>
    <row r="284">
      <c r="A284" s="5" t="n"/>
      <c r="B284" s="16" t="n"/>
      <c r="C284" s="5" t="n"/>
      <c r="D284" s="5" t="n"/>
      <c r="E284" s="5" t="n"/>
      <c r="F284" s="5" t="n"/>
      <c r="G284" s="17" t="n"/>
      <c r="H284" s="17" t="n"/>
      <c r="I284" s="6">
        <f>IF(A284&amp;""="","",IFERROR(INDEX('العملاء'!$B$6:$B$205,MATCH(C284&amp;"",'العملاء'!$A$6:$A$205,0))&amp;"","كود غير موجود"))</f>
        <v/>
      </c>
      <c r="J284" s="15">
        <f>IF(A284&amp;""="","",SUMIFS('القطع'!$F$6:$F$2005,'القطع'!$A$6:$A$2005,A284&amp;""))</f>
        <v/>
      </c>
      <c r="K284" s="15">
        <f>IF(A284&amp;""="","",IF(F284="ملغي",0,ROUND(MAX(0,N(G284)+J284-N(H284)),2)))</f>
        <v/>
      </c>
      <c r="L284" s="15">
        <f>IF(A284&amp;""="","",SUMIFS('الدفعات'!$C$6:$C$2005,'الدفعات'!$B$6:$B$2005,A284&amp;""))</f>
        <v/>
      </c>
      <c r="M284" s="15">
        <f>IF(A284&amp;""="","",ROUND(K284-L284,2))</f>
        <v/>
      </c>
      <c r="N284" s="6">
        <f>IF(A284&amp;""="","",IF(AND(F284="جاهزة",M284&gt;0),"جاهزة ولم تُسدَّد",IF(AND(F284="سُلّمت",M284&gt;0),"سُلّمت وعليها متبقي","")))</f>
        <v/>
      </c>
    </row>
    <row r="285">
      <c r="A285" s="5" t="n"/>
      <c r="B285" s="16" t="n"/>
      <c r="C285" s="5" t="n"/>
      <c r="D285" s="5" t="n"/>
      <c r="E285" s="5" t="n"/>
      <c r="F285" s="5" t="n"/>
      <c r="G285" s="17" t="n"/>
      <c r="H285" s="17" t="n"/>
      <c r="I285" s="6">
        <f>IF(A285&amp;""="","",IFERROR(INDEX('العملاء'!$B$6:$B$205,MATCH(C285&amp;"",'العملاء'!$A$6:$A$205,0))&amp;"","كود غير موجود"))</f>
        <v/>
      </c>
      <c r="J285" s="15">
        <f>IF(A285&amp;""="","",SUMIFS('القطع'!$F$6:$F$2005,'القطع'!$A$6:$A$2005,A285&amp;""))</f>
        <v/>
      </c>
      <c r="K285" s="15">
        <f>IF(A285&amp;""="","",IF(F285="ملغي",0,ROUND(MAX(0,N(G285)+J285-N(H285)),2)))</f>
        <v/>
      </c>
      <c r="L285" s="15">
        <f>IF(A285&amp;""="","",SUMIFS('الدفعات'!$C$6:$C$2005,'الدفعات'!$B$6:$B$2005,A285&amp;""))</f>
        <v/>
      </c>
      <c r="M285" s="15">
        <f>IF(A285&amp;""="","",ROUND(K285-L285,2))</f>
        <v/>
      </c>
      <c r="N285" s="6">
        <f>IF(A285&amp;""="","",IF(AND(F285="جاهزة",M285&gt;0),"جاهزة ولم تُسدَّد",IF(AND(F285="سُلّمت",M285&gt;0),"سُلّمت وعليها متبقي","")))</f>
        <v/>
      </c>
    </row>
    <row r="286">
      <c r="A286" s="5" t="n"/>
      <c r="B286" s="16" t="n"/>
      <c r="C286" s="5" t="n"/>
      <c r="D286" s="5" t="n"/>
      <c r="E286" s="5" t="n"/>
      <c r="F286" s="5" t="n"/>
      <c r="G286" s="17" t="n"/>
      <c r="H286" s="17" t="n"/>
      <c r="I286" s="6">
        <f>IF(A286&amp;""="","",IFERROR(INDEX('العملاء'!$B$6:$B$205,MATCH(C286&amp;"",'العملاء'!$A$6:$A$205,0))&amp;"","كود غير موجود"))</f>
        <v/>
      </c>
      <c r="J286" s="15">
        <f>IF(A286&amp;""="","",SUMIFS('القطع'!$F$6:$F$2005,'القطع'!$A$6:$A$2005,A286&amp;""))</f>
        <v/>
      </c>
      <c r="K286" s="15">
        <f>IF(A286&amp;""="","",IF(F286="ملغي",0,ROUND(MAX(0,N(G286)+J286-N(H286)),2)))</f>
        <v/>
      </c>
      <c r="L286" s="15">
        <f>IF(A286&amp;""="","",SUMIFS('الدفعات'!$C$6:$C$2005,'الدفعات'!$B$6:$B$2005,A286&amp;""))</f>
        <v/>
      </c>
      <c r="M286" s="15">
        <f>IF(A286&amp;""="","",ROUND(K286-L286,2))</f>
        <v/>
      </c>
      <c r="N286" s="6">
        <f>IF(A286&amp;""="","",IF(AND(F286="جاهزة",M286&gt;0),"جاهزة ولم تُسدَّد",IF(AND(F286="سُلّمت",M286&gt;0),"سُلّمت وعليها متبقي","")))</f>
        <v/>
      </c>
    </row>
    <row r="287">
      <c r="A287" s="5" t="n"/>
      <c r="B287" s="16" t="n"/>
      <c r="C287" s="5" t="n"/>
      <c r="D287" s="5" t="n"/>
      <c r="E287" s="5" t="n"/>
      <c r="F287" s="5" t="n"/>
      <c r="G287" s="17" t="n"/>
      <c r="H287" s="17" t="n"/>
      <c r="I287" s="6">
        <f>IF(A287&amp;""="","",IFERROR(INDEX('العملاء'!$B$6:$B$205,MATCH(C287&amp;"",'العملاء'!$A$6:$A$205,0))&amp;"","كود غير موجود"))</f>
        <v/>
      </c>
      <c r="J287" s="15">
        <f>IF(A287&amp;""="","",SUMIFS('القطع'!$F$6:$F$2005,'القطع'!$A$6:$A$2005,A287&amp;""))</f>
        <v/>
      </c>
      <c r="K287" s="15">
        <f>IF(A287&amp;""="","",IF(F287="ملغي",0,ROUND(MAX(0,N(G287)+J287-N(H287)),2)))</f>
        <v/>
      </c>
      <c r="L287" s="15">
        <f>IF(A287&amp;""="","",SUMIFS('الدفعات'!$C$6:$C$2005,'الدفعات'!$B$6:$B$2005,A287&amp;""))</f>
        <v/>
      </c>
      <c r="M287" s="15">
        <f>IF(A287&amp;""="","",ROUND(K287-L287,2))</f>
        <v/>
      </c>
      <c r="N287" s="6">
        <f>IF(A287&amp;""="","",IF(AND(F287="جاهزة",M287&gt;0),"جاهزة ولم تُسدَّد",IF(AND(F287="سُلّمت",M287&gt;0),"سُلّمت وعليها متبقي","")))</f>
        <v/>
      </c>
    </row>
    <row r="288">
      <c r="A288" s="5" t="n"/>
      <c r="B288" s="16" t="n"/>
      <c r="C288" s="5" t="n"/>
      <c r="D288" s="5" t="n"/>
      <c r="E288" s="5" t="n"/>
      <c r="F288" s="5" t="n"/>
      <c r="G288" s="17" t="n"/>
      <c r="H288" s="17" t="n"/>
      <c r="I288" s="6">
        <f>IF(A288&amp;""="","",IFERROR(INDEX('العملاء'!$B$6:$B$205,MATCH(C288&amp;"",'العملاء'!$A$6:$A$205,0))&amp;"","كود غير موجود"))</f>
        <v/>
      </c>
      <c r="J288" s="15">
        <f>IF(A288&amp;""="","",SUMIFS('القطع'!$F$6:$F$2005,'القطع'!$A$6:$A$2005,A288&amp;""))</f>
        <v/>
      </c>
      <c r="K288" s="15">
        <f>IF(A288&amp;""="","",IF(F288="ملغي",0,ROUND(MAX(0,N(G288)+J288-N(H288)),2)))</f>
        <v/>
      </c>
      <c r="L288" s="15">
        <f>IF(A288&amp;""="","",SUMIFS('الدفعات'!$C$6:$C$2005,'الدفعات'!$B$6:$B$2005,A288&amp;""))</f>
        <v/>
      </c>
      <c r="M288" s="15">
        <f>IF(A288&amp;""="","",ROUND(K288-L288,2))</f>
        <v/>
      </c>
      <c r="N288" s="6">
        <f>IF(A288&amp;""="","",IF(AND(F288="جاهزة",M288&gt;0),"جاهزة ولم تُسدَّد",IF(AND(F288="سُلّمت",M288&gt;0),"سُلّمت وعليها متبقي","")))</f>
        <v/>
      </c>
    </row>
    <row r="289">
      <c r="A289" s="5" t="n"/>
      <c r="B289" s="16" t="n"/>
      <c r="C289" s="5" t="n"/>
      <c r="D289" s="5" t="n"/>
      <c r="E289" s="5" t="n"/>
      <c r="F289" s="5" t="n"/>
      <c r="G289" s="17" t="n"/>
      <c r="H289" s="17" t="n"/>
      <c r="I289" s="6">
        <f>IF(A289&amp;""="","",IFERROR(INDEX('العملاء'!$B$6:$B$205,MATCH(C289&amp;"",'العملاء'!$A$6:$A$205,0))&amp;"","كود غير موجود"))</f>
        <v/>
      </c>
      <c r="J289" s="15">
        <f>IF(A289&amp;""="","",SUMIFS('القطع'!$F$6:$F$2005,'القطع'!$A$6:$A$2005,A289&amp;""))</f>
        <v/>
      </c>
      <c r="K289" s="15">
        <f>IF(A289&amp;""="","",IF(F289="ملغي",0,ROUND(MAX(0,N(G289)+J289-N(H289)),2)))</f>
        <v/>
      </c>
      <c r="L289" s="15">
        <f>IF(A289&amp;""="","",SUMIFS('الدفعات'!$C$6:$C$2005,'الدفعات'!$B$6:$B$2005,A289&amp;""))</f>
        <v/>
      </c>
      <c r="M289" s="15">
        <f>IF(A289&amp;""="","",ROUND(K289-L289,2))</f>
        <v/>
      </c>
      <c r="N289" s="6">
        <f>IF(A289&amp;""="","",IF(AND(F289="جاهزة",M289&gt;0),"جاهزة ولم تُسدَّد",IF(AND(F289="سُلّمت",M289&gt;0),"سُلّمت وعليها متبقي","")))</f>
        <v/>
      </c>
    </row>
    <row r="290">
      <c r="A290" s="5" t="n"/>
      <c r="B290" s="16" t="n"/>
      <c r="C290" s="5" t="n"/>
      <c r="D290" s="5" t="n"/>
      <c r="E290" s="5" t="n"/>
      <c r="F290" s="5" t="n"/>
      <c r="G290" s="17" t="n"/>
      <c r="H290" s="17" t="n"/>
      <c r="I290" s="6">
        <f>IF(A290&amp;""="","",IFERROR(INDEX('العملاء'!$B$6:$B$205,MATCH(C290&amp;"",'العملاء'!$A$6:$A$205,0))&amp;"","كود غير موجود"))</f>
        <v/>
      </c>
      <c r="J290" s="15">
        <f>IF(A290&amp;""="","",SUMIFS('القطع'!$F$6:$F$2005,'القطع'!$A$6:$A$2005,A290&amp;""))</f>
        <v/>
      </c>
      <c r="K290" s="15">
        <f>IF(A290&amp;""="","",IF(F290="ملغي",0,ROUND(MAX(0,N(G290)+J290-N(H290)),2)))</f>
        <v/>
      </c>
      <c r="L290" s="15">
        <f>IF(A290&amp;""="","",SUMIFS('الدفعات'!$C$6:$C$2005,'الدفعات'!$B$6:$B$2005,A290&amp;""))</f>
        <v/>
      </c>
      <c r="M290" s="15">
        <f>IF(A290&amp;""="","",ROUND(K290-L290,2))</f>
        <v/>
      </c>
      <c r="N290" s="6">
        <f>IF(A290&amp;""="","",IF(AND(F290="جاهزة",M290&gt;0),"جاهزة ولم تُسدَّد",IF(AND(F290="سُلّمت",M290&gt;0),"سُلّمت وعليها متبقي","")))</f>
        <v/>
      </c>
    </row>
    <row r="291">
      <c r="A291" s="5" t="n"/>
      <c r="B291" s="16" t="n"/>
      <c r="C291" s="5" t="n"/>
      <c r="D291" s="5" t="n"/>
      <c r="E291" s="5" t="n"/>
      <c r="F291" s="5" t="n"/>
      <c r="G291" s="17" t="n"/>
      <c r="H291" s="17" t="n"/>
      <c r="I291" s="6">
        <f>IF(A291&amp;""="","",IFERROR(INDEX('العملاء'!$B$6:$B$205,MATCH(C291&amp;"",'العملاء'!$A$6:$A$205,0))&amp;"","كود غير موجود"))</f>
        <v/>
      </c>
      <c r="J291" s="15">
        <f>IF(A291&amp;""="","",SUMIFS('القطع'!$F$6:$F$2005,'القطع'!$A$6:$A$2005,A291&amp;""))</f>
        <v/>
      </c>
      <c r="K291" s="15">
        <f>IF(A291&amp;""="","",IF(F291="ملغي",0,ROUND(MAX(0,N(G291)+J291-N(H291)),2)))</f>
        <v/>
      </c>
      <c r="L291" s="15">
        <f>IF(A291&amp;""="","",SUMIFS('الدفعات'!$C$6:$C$2005,'الدفعات'!$B$6:$B$2005,A291&amp;""))</f>
        <v/>
      </c>
      <c r="M291" s="15">
        <f>IF(A291&amp;""="","",ROUND(K291-L291,2))</f>
        <v/>
      </c>
      <c r="N291" s="6">
        <f>IF(A291&amp;""="","",IF(AND(F291="جاهزة",M291&gt;0),"جاهزة ولم تُسدَّد",IF(AND(F291="سُلّمت",M291&gt;0),"سُلّمت وعليها متبقي","")))</f>
        <v/>
      </c>
    </row>
    <row r="292">
      <c r="A292" s="5" t="n"/>
      <c r="B292" s="16" t="n"/>
      <c r="C292" s="5" t="n"/>
      <c r="D292" s="5" t="n"/>
      <c r="E292" s="5" t="n"/>
      <c r="F292" s="5" t="n"/>
      <c r="G292" s="17" t="n"/>
      <c r="H292" s="17" t="n"/>
      <c r="I292" s="6">
        <f>IF(A292&amp;""="","",IFERROR(INDEX('العملاء'!$B$6:$B$205,MATCH(C292&amp;"",'العملاء'!$A$6:$A$205,0))&amp;"","كود غير موجود"))</f>
        <v/>
      </c>
      <c r="J292" s="15">
        <f>IF(A292&amp;""="","",SUMIFS('القطع'!$F$6:$F$2005,'القطع'!$A$6:$A$2005,A292&amp;""))</f>
        <v/>
      </c>
      <c r="K292" s="15">
        <f>IF(A292&amp;""="","",IF(F292="ملغي",0,ROUND(MAX(0,N(G292)+J292-N(H292)),2)))</f>
        <v/>
      </c>
      <c r="L292" s="15">
        <f>IF(A292&amp;""="","",SUMIFS('الدفعات'!$C$6:$C$2005,'الدفعات'!$B$6:$B$2005,A292&amp;""))</f>
        <v/>
      </c>
      <c r="M292" s="15">
        <f>IF(A292&amp;""="","",ROUND(K292-L292,2))</f>
        <v/>
      </c>
      <c r="N292" s="6">
        <f>IF(A292&amp;""="","",IF(AND(F292="جاهزة",M292&gt;0),"جاهزة ولم تُسدَّد",IF(AND(F292="سُلّمت",M292&gt;0),"سُلّمت وعليها متبقي","")))</f>
        <v/>
      </c>
    </row>
    <row r="293">
      <c r="A293" s="5" t="n"/>
      <c r="B293" s="16" t="n"/>
      <c r="C293" s="5" t="n"/>
      <c r="D293" s="5" t="n"/>
      <c r="E293" s="5" t="n"/>
      <c r="F293" s="5" t="n"/>
      <c r="G293" s="17" t="n"/>
      <c r="H293" s="17" t="n"/>
      <c r="I293" s="6">
        <f>IF(A293&amp;""="","",IFERROR(INDEX('العملاء'!$B$6:$B$205,MATCH(C293&amp;"",'العملاء'!$A$6:$A$205,0))&amp;"","كود غير موجود"))</f>
        <v/>
      </c>
      <c r="J293" s="15">
        <f>IF(A293&amp;""="","",SUMIFS('القطع'!$F$6:$F$2005,'القطع'!$A$6:$A$2005,A293&amp;""))</f>
        <v/>
      </c>
      <c r="K293" s="15">
        <f>IF(A293&amp;""="","",IF(F293="ملغي",0,ROUND(MAX(0,N(G293)+J293-N(H293)),2)))</f>
        <v/>
      </c>
      <c r="L293" s="15">
        <f>IF(A293&amp;""="","",SUMIFS('الدفعات'!$C$6:$C$2005,'الدفعات'!$B$6:$B$2005,A293&amp;""))</f>
        <v/>
      </c>
      <c r="M293" s="15">
        <f>IF(A293&amp;""="","",ROUND(K293-L293,2))</f>
        <v/>
      </c>
      <c r="N293" s="6">
        <f>IF(A293&amp;""="","",IF(AND(F293="جاهزة",M293&gt;0),"جاهزة ولم تُسدَّد",IF(AND(F293="سُلّمت",M293&gt;0),"سُلّمت وعليها متبقي","")))</f>
        <v/>
      </c>
    </row>
    <row r="294">
      <c r="A294" s="5" t="n"/>
      <c r="B294" s="16" t="n"/>
      <c r="C294" s="5" t="n"/>
      <c r="D294" s="5" t="n"/>
      <c r="E294" s="5" t="n"/>
      <c r="F294" s="5" t="n"/>
      <c r="G294" s="17" t="n"/>
      <c r="H294" s="17" t="n"/>
      <c r="I294" s="6">
        <f>IF(A294&amp;""="","",IFERROR(INDEX('العملاء'!$B$6:$B$205,MATCH(C294&amp;"",'العملاء'!$A$6:$A$205,0))&amp;"","كود غير موجود"))</f>
        <v/>
      </c>
      <c r="J294" s="15">
        <f>IF(A294&amp;""="","",SUMIFS('القطع'!$F$6:$F$2005,'القطع'!$A$6:$A$2005,A294&amp;""))</f>
        <v/>
      </c>
      <c r="K294" s="15">
        <f>IF(A294&amp;""="","",IF(F294="ملغي",0,ROUND(MAX(0,N(G294)+J294-N(H294)),2)))</f>
        <v/>
      </c>
      <c r="L294" s="15">
        <f>IF(A294&amp;""="","",SUMIFS('الدفعات'!$C$6:$C$2005,'الدفعات'!$B$6:$B$2005,A294&amp;""))</f>
        <v/>
      </c>
      <c r="M294" s="15">
        <f>IF(A294&amp;""="","",ROUND(K294-L294,2))</f>
        <v/>
      </c>
      <c r="N294" s="6">
        <f>IF(A294&amp;""="","",IF(AND(F294="جاهزة",M294&gt;0),"جاهزة ولم تُسدَّد",IF(AND(F294="سُلّمت",M294&gt;0),"سُلّمت وعليها متبقي","")))</f>
        <v/>
      </c>
    </row>
    <row r="295">
      <c r="A295" s="5" t="n"/>
      <c r="B295" s="16" t="n"/>
      <c r="C295" s="5" t="n"/>
      <c r="D295" s="5" t="n"/>
      <c r="E295" s="5" t="n"/>
      <c r="F295" s="5" t="n"/>
      <c r="G295" s="17" t="n"/>
      <c r="H295" s="17" t="n"/>
      <c r="I295" s="6">
        <f>IF(A295&amp;""="","",IFERROR(INDEX('العملاء'!$B$6:$B$205,MATCH(C295&amp;"",'العملاء'!$A$6:$A$205,0))&amp;"","كود غير موجود"))</f>
        <v/>
      </c>
      <c r="J295" s="15">
        <f>IF(A295&amp;""="","",SUMIFS('القطع'!$F$6:$F$2005,'القطع'!$A$6:$A$2005,A295&amp;""))</f>
        <v/>
      </c>
      <c r="K295" s="15">
        <f>IF(A295&amp;""="","",IF(F295="ملغي",0,ROUND(MAX(0,N(G295)+J295-N(H295)),2)))</f>
        <v/>
      </c>
      <c r="L295" s="15">
        <f>IF(A295&amp;""="","",SUMIFS('الدفعات'!$C$6:$C$2005,'الدفعات'!$B$6:$B$2005,A295&amp;""))</f>
        <v/>
      </c>
      <c r="M295" s="15">
        <f>IF(A295&amp;""="","",ROUND(K295-L295,2))</f>
        <v/>
      </c>
      <c r="N295" s="6">
        <f>IF(A295&amp;""="","",IF(AND(F295="جاهزة",M295&gt;0),"جاهزة ولم تُسدَّد",IF(AND(F295="سُلّمت",M295&gt;0),"سُلّمت وعليها متبقي","")))</f>
        <v/>
      </c>
    </row>
    <row r="296">
      <c r="A296" s="5" t="n"/>
      <c r="B296" s="16" t="n"/>
      <c r="C296" s="5" t="n"/>
      <c r="D296" s="5" t="n"/>
      <c r="E296" s="5" t="n"/>
      <c r="F296" s="5" t="n"/>
      <c r="G296" s="17" t="n"/>
      <c r="H296" s="17" t="n"/>
      <c r="I296" s="6">
        <f>IF(A296&amp;""="","",IFERROR(INDEX('العملاء'!$B$6:$B$205,MATCH(C296&amp;"",'العملاء'!$A$6:$A$205,0))&amp;"","كود غير موجود"))</f>
        <v/>
      </c>
      <c r="J296" s="15">
        <f>IF(A296&amp;""="","",SUMIFS('القطع'!$F$6:$F$2005,'القطع'!$A$6:$A$2005,A296&amp;""))</f>
        <v/>
      </c>
      <c r="K296" s="15">
        <f>IF(A296&amp;""="","",IF(F296="ملغي",0,ROUND(MAX(0,N(G296)+J296-N(H296)),2)))</f>
        <v/>
      </c>
      <c r="L296" s="15">
        <f>IF(A296&amp;""="","",SUMIFS('الدفعات'!$C$6:$C$2005,'الدفعات'!$B$6:$B$2005,A296&amp;""))</f>
        <v/>
      </c>
      <c r="M296" s="15">
        <f>IF(A296&amp;""="","",ROUND(K296-L296,2))</f>
        <v/>
      </c>
      <c r="N296" s="6">
        <f>IF(A296&amp;""="","",IF(AND(F296="جاهزة",M296&gt;0),"جاهزة ولم تُسدَّد",IF(AND(F296="سُلّمت",M296&gt;0),"سُلّمت وعليها متبقي","")))</f>
        <v/>
      </c>
    </row>
    <row r="297">
      <c r="A297" s="5" t="n"/>
      <c r="B297" s="16" t="n"/>
      <c r="C297" s="5" t="n"/>
      <c r="D297" s="5" t="n"/>
      <c r="E297" s="5" t="n"/>
      <c r="F297" s="5" t="n"/>
      <c r="G297" s="17" t="n"/>
      <c r="H297" s="17" t="n"/>
      <c r="I297" s="6">
        <f>IF(A297&amp;""="","",IFERROR(INDEX('العملاء'!$B$6:$B$205,MATCH(C297&amp;"",'العملاء'!$A$6:$A$205,0))&amp;"","كود غير موجود"))</f>
        <v/>
      </c>
      <c r="J297" s="15">
        <f>IF(A297&amp;""="","",SUMIFS('القطع'!$F$6:$F$2005,'القطع'!$A$6:$A$2005,A297&amp;""))</f>
        <v/>
      </c>
      <c r="K297" s="15">
        <f>IF(A297&amp;""="","",IF(F297="ملغي",0,ROUND(MAX(0,N(G297)+J297-N(H297)),2)))</f>
        <v/>
      </c>
      <c r="L297" s="15">
        <f>IF(A297&amp;""="","",SUMIFS('الدفعات'!$C$6:$C$2005,'الدفعات'!$B$6:$B$2005,A297&amp;""))</f>
        <v/>
      </c>
      <c r="M297" s="15">
        <f>IF(A297&amp;""="","",ROUND(K297-L297,2))</f>
        <v/>
      </c>
      <c r="N297" s="6">
        <f>IF(A297&amp;""="","",IF(AND(F297="جاهزة",M297&gt;0),"جاهزة ولم تُسدَّد",IF(AND(F297="سُلّمت",M297&gt;0),"سُلّمت وعليها متبقي","")))</f>
        <v/>
      </c>
    </row>
    <row r="298">
      <c r="A298" s="5" t="n"/>
      <c r="B298" s="16" t="n"/>
      <c r="C298" s="5" t="n"/>
      <c r="D298" s="5" t="n"/>
      <c r="E298" s="5" t="n"/>
      <c r="F298" s="5" t="n"/>
      <c r="G298" s="17" t="n"/>
      <c r="H298" s="17" t="n"/>
      <c r="I298" s="6">
        <f>IF(A298&amp;""="","",IFERROR(INDEX('العملاء'!$B$6:$B$205,MATCH(C298&amp;"",'العملاء'!$A$6:$A$205,0))&amp;"","كود غير موجود"))</f>
        <v/>
      </c>
      <c r="J298" s="15">
        <f>IF(A298&amp;""="","",SUMIFS('القطع'!$F$6:$F$2005,'القطع'!$A$6:$A$2005,A298&amp;""))</f>
        <v/>
      </c>
      <c r="K298" s="15">
        <f>IF(A298&amp;""="","",IF(F298="ملغي",0,ROUND(MAX(0,N(G298)+J298-N(H298)),2)))</f>
        <v/>
      </c>
      <c r="L298" s="15">
        <f>IF(A298&amp;""="","",SUMIFS('الدفعات'!$C$6:$C$2005,'الدفعات'!$B$6:$B$2005,A298&amp;""))</f>
        <v/>
      </c>
      <c r="M298" s="15">
        <f>IF(A298&amp;""="","",ROUND(K298-L298,2))</f>
        <v/>
      </c>
      <c r="N298" s="6">
        <f>IF(A298&amp;""="","",IF(AND(F298="جاهزة",M298&gt;0),"جاهزة ولم تُسدَّد",IF(AND(F298="سُلّمت",M298&gt;0),"سُلّمت وعليها متبقي","")))</f>
        <v/>
      </c>
    </row>
    <row r="299">
      <c r="A299" s="5" t="n"/>
      <c r="B299" s="16" t="n"/>
      <c r="C299" s="5" t="n"/>
      <c r="D299" s="5" t="n"/>
      <c r="E299" s="5" t="n"/>
      <c r="F299" s="5" t="n"/>
      <c r="G299" s="17" t="n"/>
      <c r="H299" s="17" t="n"/>
      <c r="I299" s="6">
        <f>IF(A299&amp;""="","",IFERROR(INDEX('العملاء'!$B$6:$B$205,MATCH(C299&amp;"",'العملاء'!$A$6:$A$205,0))&amp;"","كود غير موجود"))</f>
        <v/>
      </c>
      <c r="J299" s="15">
        <f>IF(A299&amp;""="","",SUMIFS('القطع'!$F$6:$F$2005,'القطع'!$A$6:$A$2005,A299&amp;""))</f>
        <v/>
      </c>
      <c r="K299" s="15">
        <f>IF(A299&amp;""="","",IF(F299="ملغي",0,ROUND(MAX(0,N(G299)+J299-N(H299)),2)))</f>
        <v/>
      </c>
      <c r="L299" s="15">
        <f>IF(A299&amp;""="","",SUMIFS('الدفعات'!$C$6:$C$2005,'الدفعات'!$B$6:$B$2005,A299&amp;""))</f>
        <v/>
      </c>
      <c r="M299" s="15">
        <f>IF(A299&amp;""="","",ROUND(K299-L299,2))</f>
        <v/>
      </c>
      <c r="N299" s="6">
        <f>IF(A299&amp;""="","",IF(AND(F299="جاهزة",M299&gt;0),"جاهزة ولم تُسدَّد",IF(AND(F299="سُلّمت",M299&gt;0),"سُلّمت وعليها متبقي","")))</f>
        <v/>
      </c>
    </row>
    <row r="300">
      <c r="A300" s="5" t="n"/>
      <c r="B300" s="16" t="n"/>
      <c r="C300" s="5" t="n"/>
      <c r="D300" s="5" t="n"/>
      <c r="E300" s="5" t="n"/>
      <c r="F300" s="5" t="n"/>
      <c r="G300" s="17" t="n"/>
      <c r="H300" s="17" t="n"/>
      <c r="I300" s="6">
        <f>IF(A300&amp;""="","",IFERROR(INDEX('العملاء'!$B$6:$B$205,MATCH(C300&amp;"",'العملاء'!$A$6:$A$205,0))&amp;"","كود غير موجود"))</f>
        <v/>
      </c>
      <c r="J300" s="15">
        <f>IF(A300&amp;""="","",SUMIFS('القطع'!$F$6:$F$2005,'القطع'!$A$6:$A$2005,A300&amp;""))</f>
        <v/>
      </c>
      <c r="K300" s="15">
        <f>IF(A300&amp;""="","",IF(F300="ملغي",0,ROUND(MAX(0,N(G300)+J300-N(H300)),2)))</f>
        <v/>
      </c>
      <c r="L300" s="15">
        <f>IF(A300&amp;""="","",SUMIFS('الدفعات'!$C$6:$C$2005,'الدفعات'!$B$6:$B$2005,A300&amp;""))</f>
        <v/>
      </c>
      <c r="M300" s="15">
        <f>IF(A300&amp;""="","",ROUND(K300-L300,2))</f>
        <v/>
      </c>
      <c r="N300" s="6">
        <f>IF(A300&amp;""="","",IF(AND(F300="جاهزة",M300&gt;0),"جاهزة ولم تُسدَّد",IF(AND(F300="سُلّمت",M300&gt;0),"سُلّمت وعليها متبقي","")))</f>
        <v/>
      </c>
    </row>
    <row r="301">
      <c r="A301" s="5" t="n"/>
      <c r="B301" s="16" t="n"/>
      <c r="C301" s="5" t="n"/>
      <c r="D301" s="5" t="n"/>
      <c r="E301" s="5" t="n"/>
      <c r="F301" s="5" t="n"/>
      <c r="G301" s="17" t="n"/>
      <c r="H301" s="17" t="n"/>
      <c r="I301" s="6">
        <f>IF(A301&amp;""="","",IFERROR(INDEX('العملاء'!$B$6:$B$205,MATCH(C301&amp;"",'العملاء'!$A$6:$A$205,0))&amp;"","كود غير موجود"))</f>
        <v/>
      </c>
      <c r="J301" s="15">
        <f>IF(A301&amp;""="","",SUMIFS('القطع'!$F$6:$F$2005,'القطع'!$A$6:$A$2005,A301&amp;""))</f>
        <v/>
      </c>
      <c r="K301" s="15">
        <f>IF(A301&amp;""="","",IF(F301="ملغي",0,ROUND(MAX(0,N(G301)+J301-N(H301)),2)))</f>
        <v/>
      </c>
      <c r="L301" s="15">
        <f>IF(A301&amp;""="","",SUMIFS('الدفعات'!$C$6:$C$2005,'الدفعات'!$B$6:$B$2005,A301&amp;""))</f>
        <v/>
      </c>
      <c r="M301" s="15">
        <f>IF(A301&amp;""="","",ROUND(K301-L301,2))</f>
        <v/>
      </c>
      <c r="N301" s="6">
        <f>IF(A301&amp;""="","",IF(AND(F301="جاهزة",M301&gt;0),"جاهزة ولم تُسدَّد",IF(AND(F301="سُلّمت",M301&gt;0),"سُلّمت وعليها متبقي","")))</f>
        <v/>
      </c>
    </row>
    <row r="302">
      <c r="A302" s="5" t="n"/>
      <c r="B302" s="16" t="n"/>
      <c r="C302" s="5" t="n"/>
      <c r="D302" s="5" t="n"/>
      <c r="E302" s="5" t="n"/>
      <c r="F302" s="5" t="n"/>
      <c r="G302" s="17" t="n"/>
      <c r="H302" s="17" t="n"/>
      <c r="I302" s="6">
        <f>IF(A302&amp;""="","",IFERROR(INDEX('العملاء'!$B$6:$B$205,MATCH(C302&amp;"",'العملاء'!$A$6:$A$205,0))&amp;"","كود غير موجود"))</f>
        <v/>
      </c>
      <c r="J302" s="15">
        <f>IF(A302&amp;""="","",SUMIFS('القطع'!$F$6:$F$2005,'القطع'!$A$6:$A$2005,A302&amp;""))</f>
        <v/>
      </c>
      <c r="K302" s="15">
        <f>IF(A302&amp;""="","",IF(F302="ملغي",0,ROUND(MAX(0,N(G302)+J302-N(H302)),2)))</f>
        <v/>
      </c>
      <c r="L302" s="15">
        <f>IF(A302&amp;""="","",SUMIFS('الدفعات'!$C$6:$C$2005,'الدفعات'!$B$6:$B$2005,A302&amp;""))</f>
        <v/>
      </c>
      <c r="M302" s="15">
        <f>IF(A302&amp;""="","",ROUND(K302-L302,2))</f>
        <v/>
      </c>
      <c r="N302" s="6">
        <f>IF(A302&amp;""="","",IF(AND(F302="جاهزة",M302&gt;0),"جاهزة ولم تُسدَّد",IF(AND(F302="سُلّمت",M302&gt;0),"سُلّمت وعليها متبقي","")))</f>
        <v/>
      </c>
    </row>
    <row r="303">
      <c r="A303" s="5" t="n"/>
      <c r="B303" s="16" t="n"/>
      <c r="C303" s="5" t="n"/>
      <c r="D303" s="5" t="n"/>
      <c r="E303" s="5" t="n"/>
      <c r="F303" s="5" t="n"/>
      <c r="G303" s="17" t="n"/>
      <c r="H303" s="17" t="n"/>
      <c r="I303" s="6">
        <f>IF(A303&amp;""="","",IFERROR(INDEX('العملاء'!$B$6:$B$205,MATCH(C303&amp;"",'العملاء'!$A$6:$A$205,0))&amp;"","كود غير موجود"))</f>
        <v/>
      </c>
      <c r="J303" s="15">
        <f>IF(A303&amp;""="","",SUMIFS('القطع'!$F$6:$F$2005,'القطع'!$A$6:$A$2005,A303&amp;""))</f>
        <v/>
      </c>
      <c r="K303" s="15">
        <f>IF(A303&amp;""="","",IF(F303="ملغي",0,ROUND(MAX(0,N(G303)+J303-N(H303)),2)))</f>
        <v/>
      </c>
      <c r="L303" s="15">
        <f>IF(A303&amp;""="","",SUMIFS('الدفعات'!$C$6:$C$2005,'الدفعات'!$B$6:$B$2005,A303&amp;""))</f>
        <v/>
      </c>
      <c r="M303" s="15">
        <f>IF(A303&amp;""="","",ROUND(K303-L303,2))</f>
        <v/>
      </c>
      <c r="N303" s="6">
        <f>IF(A303&amp;""="","",IF(AND(F303="جاهزة",M303&gt;0),"جاهزة ولم تُسدَّد",IF(AND(F303="سُلّمت",M303&gt;0),"سُلّمت وعليها متبقي","")))</f>
        <v/>
      </c>
    </row>
    <row r="304">
      <c r="A304" s="5" t="n"/>
      <c r="B304" s="16" t="n"/>
      <c r="C304" s="5" t="n"/>
      <c r="D304" s="5" t="n"/>
      <c r="E304" s="5" t="n"/>
      <c r="F304" s="5" t="n"/>
      <c r="G304" s="17" t="n"/>
      <c r="H304" s="17" t="n"/>
      <c r="I304" s="6">
        <f>IF(A304&amp;""="","",IFERROR(INDEX('العملاء'!$B$6:$B$205,MATCH(C304&amp;"",'العملاء'!$A$6:$A$205,0))&amp;"","كود غير موجود"))</f>
        <v/>
      </c>
      <c r="J304" s="15">
        <f>IF(A304&amp;""="","",SUMIFS('القطع'!$F$6:$F$2005,'القطع'!$A$6:$A$2005,A304&amp;""))</f>
        <v/>
      </c>
      <c r="K304" s="15">
        <f>IF(A304&amp;""="","",IF(F304="ملغي",0,ROUND(MAX(0,N(G304)+J304-N(H304)),2)))</f>
        <v/>
      </c>
      <c r="L304" s="15">
        <f>IF(A304&amp;""="","",SUMIFS('الدفعات'!$C$6:$C$2005,'الدفعات'!$B$6:$B$2005,A304&amp;""))</f>
        <v/>
      </c>
      <c r="M304" s="15">
        <f>IF(A304&amp;""="","",ROUND(K304-L304,2))</f>
        <v/>
      </c>
      <c r="N304" s="6">
        <f>IF(A304&amp;""="","",IF(AND(F304="جاهزة",M304&gt;0),"جاهزة ولم تُسدَّد",IF(AND(F304="سُلّمت",M304&gt;0),"سُلّمت وعليها متبقي","")))</f>
        <v/>
      </c>
    </row>
    <row r="305">
      <c r="A305" s="5" t="n"/>
      <c r="B305" s="16" t="n"/>
      <c r="C305" s="5" t="n"/>
      <c r="D305" s="5" t="n"/>
      <c r="E305" s="5" t="n"/>
      <c r="F305" s="5" t="n"/>
      <c r="G305" s="17" t="n"/>
      <c r="H305" s="17" t="n"/>
      <c r="I305" s="6">
        <f>IF(A305&amp;""="","",IFERROR(INDEX('العملاء'!$B$6:$B$205,MATCH(C305&amp;"",'العملاء'!$A$6:$A$205,0))&amp;"","كود غير موجود"))</f>
        <v/>
      </c>
      <c r="J305" s="15">
        <f>IF(A305&amp;""="","",SUMIFS('القطع'!$F$6:$F$2005,'القطع'!$A$6:$A$2005,A305&amp;""))</f>
        <v/>
      </c>
      <c r="K305" s="15">
        <f>IF(A305&amp;""="","",IF(F305="ملغي",0,ROUND(MAX(0,N(G305)+J305-N(H305)),2)))</f>
        <v/>
      </c>
      <c r="L305" s="15">
        <f>IF(A305&amp;""="","",SUMIFS('الدفعات'!$C$6:$C$2005,'الدفعات'!$B$6:$B$2005,A305&amp;""))</f>
        <v/>
      </c>
      <c r="M305" s="15">
        <f>IF(A305&amp;""="","",ROUND(K305-L305,2))</f>
        <v/>
      </c>
      <c r="N305" s="6">
        <f>IF(A305&amp;""="","",IF(AND(F305="جاهزة",M305&gt;0),"جاهزة ولم تُسدَّد",IF(AND(F305="سُلّمت",M305&gt;0),"سُلّمت وعليها متبقي","")))</f>
        <v/>
      </c>
    </row>
    <row r="306">
      <c r="A306" s="5" t="n"/>
      <c r="B306" s="16" t="n"/>
      <c r="C306" s="5" t="n"/>
      <c r="D306" s="5" t="n"/>
      <c r="E306" s="5" t="n"/>
      <c r="F306" s="5" t="n"/>
      <c r="G306" s="17" t="n"/>
      <c r="H306" s="17" t="n"/>
      <c r="I306" s="6">
        <f>IF(A306&amp;""="","",IFERROR(INDEX('العملاء'!$B$6:$B$205,MATCH(C306&amp;"",'العملاء'!$A$6:$A$205,0))&amp;"","كود غير موجود"))</f>
        <v/>
      </c>
      <c r="J306" s="15">
        <f>IF(A306&amp;""="","",SUMIFS('القطع'!$F$6:$F$2005,'القطع'!$A$6:$A$2005,A306&amp;""))</f>
        <v/>
      </c>
      <c r="K306" s="15">
        <f>IF(A306&amp;""="","",IF(F306="ملغي",0,ROUND(MAX(0,N(G306)+J306-N(H306)),2)))</f>
        <v/>
      </c>
      <c r="L306" s="15">
        <f>IF(A306&amp;""="","",SUMIFS('الدفعات'!$C$6:$C$2005,'الدفعات'!$B$6:$B$2005,A306&amp;""))</f>
        <v/>
      </c>
      <c r="M306" s="15">
        <f>IF(A306&amp;""="","",ROUND(K306-L306,2))</f>
        <v/>
      </c>
      <c r="N306" s="6">
        <f>IF(A306&amp;""="","",IF(AND(F306="جاهزة",M306&gt;0),"جاهزة ولم تُسدَّد",IF(AND(F306="سُلّمت",M306&gt;0),"سُلّمت وعليها متبقي","")))</f>
        <v/>
      </c>
    </row>
    <row r="307">
      <c r="A307" s="5" t="n"/>
      <c r="B307" s="16" t="n"/>
      <c r="C307" s="5" t="n"/>
      <c r="D307" s="5" t="n"/>
      <c r="E307" s="5" t="n"/>
      <c r="F307" s="5" t="n"/>
      <c r="G307" s="17" t="n"/>
      <c r="H307" s="17" t="n"/>
      <c r="I307" s="6">
        <f>IF(A307&amp;""="","",IFERROR(INDEX('العملاء'!$B$6:$B$205,MATCH(C307&amp;"",'العملاء'!$A$6:$A$205,0))&amp;"","كود غير موجود"))</f>
        <v/>
      </c>
      <c r="J307" s="15">
        <f>IF(A307&amp;""="","",SUMIFS('القطع'!$F$6:$F$2005,'القطع'!$A$6:$A$2005,A307&amp;""))</f>
        <v/>
      </c>
      <c r="K307" s="15">
        <f>IF(A307&amp;""="","",IF(F307="ملغي",0,ROUND(MAX(0,N(G307)+J307-N(H307)),2)))</f>
        <v/>
      </c>
      <c r="L307" s="15">
        <f>IF(A307&amp;""="","",SUMIFS('الدفعات'!$C$6:$C$2005,'الدفعات'!$B$6:$B$2005,A307&amp;""))</f>
        <v/>
      </c>
      <c r="M307" s="15">
        <f>IF(A307&amp;""="","",ROUND(K307-L307,2))</f>
        <v/>
      </c>
      <c r="N307" s="6">
        <f>IF(A307&amp;""="","",IF(AND(F307="جاهزة",M307&gt;0),"جاهزة ولم تُسدَّد",IF(AND(F307="سُلّمت",M307&gt;0),"سُلّمت وعليها متبقي","")))</f>
        <v/>
      </c>
    </row>
    <row r="308">
      <c r="A308" s="5" t="n"/>
      <c r="B308" s="16" t="n"/>
      <c r="C308" s="5" t="n"/>
      <c r="D308" s="5" t="n"/>
      <c r="E308" s="5" t="n"/>
      <c r="F308" s="5" t="n"/>
      <c r="G308" s="17" t="n"/>
      <c r="H308" s="17" t="n"/>
      <c r="I308" s="6">
        <f>IF(A308&amp;""="","",IFERROR(INDEX('العملاء'!$B$6:$B$205,MATCH(C308&amp;"",'العملاء'!$A$6:$A$205,0))&amp;"","كود غير موجود"))</f>
        <v/>
      </c>
      <c r="J308" s="15">
        <f>IF(A308&amp;""="","",SUMIFS('القطع'!$F$6:$F$2005,'القطع'!$A$6:$A$2005,A308&amp;""))</f>
        <v/>
      </c>
      <c r="K308" s="15">
        <f>IF(A308&amp;""="","",IF(F308="ملغي",0,ROUND(MAX(0,N(G308)+J308-N(H308)),2)))</f>
        <v/>
      </c>
      <c r="L308" s="15">
        <f>IF(A308&amp;""="","",SUMIFS('الدفعات'!$C$6:$C$2005,'الدفعات'!$B$6:$B$2005,A308&amp;""))</f>
        <v/>
      </c>
      <c r="M308" s="15">
        <f>IF(A308&amp;""="","",ROUND(K308-L308,2))</f>
        <v/>
      </c>
      <c r="N308" s="6">
        <f>IF(A308&amp;""="","",IF(AND(F308="جاهزة",M308&gt;0),"جاهزة ولم تُسدَّد",IF(AND(F308="سُلّمت",M308&gt;0),"سُلّمت وعليها متبقي","")))</f>
        <v/>
      </c>
    </row>
    <row r="309">
      <c r="A309" s="5" t="n"/>
      <c r="B309" s="16" t="n"/>
      <c r="C309" s="5" t="n"/>
      <c r="D309" s="5" t="n"/>
      <c r="E309" s="5" t="n"/>
      <c r="F309" s="5" t="n"/>
      <c r="G309" s="17" t="n"/>
      <c r="H309" s="17" t="n"/>
      <c r="I309" s="6">
        <f>IF(A309&amp;""="","",IFERROR(INDEX('العملاء'!$B$6:$B$205,MATCH(C309&amp;"",'العملاء'!$A$6:$A$205,0))&amp;"","كود غير موجود"))</f>
        <v/>
      </c>
      <c r="J309" s="15">
        <f>IF(A309&amp;""="","",SUMIFS('القطع'!$F$6:$F$2005,'القطع'!$A$6:$A$2005,A309&amp;""))</f>
        <v/>
      </c>
      <c r="K309" s="15">
        <f>IF(A309&amp;""="","",IF(F309="ملغي",0,ROUND(MAX(0,N(G309)+J309-N(H309)),2)))</f>
        <v/>
      </c>
      <c r="L309" s="15">
        <f>IF(A309&amp;""="","",SUMIFS('الدفعات'!$C$6:$C$2005,'الدفعات'!$B$6:$B$2005,A309&amp;""))</f>
        <v/>
      </c>
      <c r="M309" s="15">
        <f>IF(A309&amp;""="","",ROUND(K309-L309,2))</f>
        <v/>
      </c>
      <c r="N309" s="6">
        <f>IF(A309&amp;""="","",IF(AND(F309="جاهزة",M309&gt;0),"جاهزة ولم تُسدَّد",IF(AND(F309="سُلّمت",M309&gt;0),"سُلّمت وعليها متبقي","")))</f>
        <v/>
      </c>
    </row>
    <row r="310">
      <c r="A310" s="5" t="n"/>
      <c r="B310" s="16" t="n"/>
      <c r="C310" s="5" t="n"/>
      <c r="D310" s="5" t="n"/>
      <c r="E310" s="5" t="n"/>
      <c r="F310" s="5" t="n"/>
      <c r="G310" s="17" t="n"/>
      <c r="H310" s="17" t="n"/>
      <c r="I310" s="6">
        <f>IF(A310&amp;""="","",IFERROR(INDEX('العملاء'!$B$6:$B$205,MATCH(C310&amp;"",'العملاء'!$A$6:$A$205,0))&amp;"","كود غير موجود"))</f>
        <v/>
      </c>
      <c r="J310" s="15">
        <f>IF(A310&amp;""="","",SUMIFS('القطع'!$F$6:$F$2005,'القطع'!$A$6:$A$2005,A310&amp;""))</f>
        <v/>
      </c>
      <c r="K310" s="15">
        <f>IF(A310&amp;""="","",IF(F310="ملغي",0,ROUND(MAX(0,N(G310)+J310-N(H310)),2)))</f>
        <v/>
      </c>
      <c r="L310" s="15">
        <f>IF(A310&amp;""="","",SUMIFS('الدفعات'!$C$6:$C$2005,'الدفعات'!$B$6:$B$2005,A310&amp;""))</f>
        <v/>
      </c>
      <c r="M310" s="15">
        <f>IF(A310&amp;""="","",ROUND(K310-L310,2))</f>
        <v/>
      </c>
      <c r="N310" s="6">
        <f>IF(A310&amp;""="","",IF(AND(F310="جاهزة",M310&gt;0),"جاهزة ولم تُسدَّد",IF(AND(F310="سُلّمت",M310&gt;0),"سُلّمت وعليها متبقي","")))</f>
        <v/>
      </c>
    </row>
    <row r="311">
      <c r="A311" s="5" t="n"/>
      <c r="B311" s="16" t="n"/>
      <c r="C311" s="5" t="n"/>
      <c r="D311" s="5" t="n"/>
      <c r="E311" s="5" t="n"/>
      <c r="F311" s="5" t="n"/>
      <c r="G311" s="17" t="n"/>
      <c r="H311" s="17" t="n"/>
      <c r="I311" s="6">
        <f>IF(A311&amp;""="","",IFERROR(INDEX('العملاء'!$B$6:$B$205,MATCH(C311&amp;"",'العملاء'!$A$6:$A$205,0))&amp;"","كود غير موجود"))</f>
        <v/>
      </c>
      <c r="J311" s="15">
        <f>IF(A311&amp;""="","",SUMIFS('القطع'!$F$6:$F$2005,'القطع'!$A$6:$A$2005,A311&amp;""))</f>
        <v/>
      </c>
      <c r="K311" s="15">
        <f>IF(A311&amp;""="","",IF(F311="ملغي",0,ROUND(MAX(0,N(G311)+J311-N(H311)),2)))</f>
        <v/>
      </c>
      <c r="L311" s="15">
        <f>IF(A311&amp;""="","",SUMIFS('الدفعات'!$C$6:$C$2005,'الدفعات'!$B$6:$B$2005,A311&amp;""))</f>
        <v/>
      </c>
      <c r="M311" s="15">
        <f>IF(A311&amp;""="","",ROUND(K311-L311,2))</f>
        <v/>
      </c>
      <c r="N311" s="6">
        <f>IF(A311&amp;""="","",IF(AND(F311="جاهزة",M311&gt;0),"جاهزة ولم تُسدَّد",IF(AND(F311="سُلّمت",M311&gt;0),"سُلّمت وعليها متبقي","")))</f>
        <v/>
      </c>
    </row>
    <row r="312">
      <c r="A312" s="5" t="n"/>
      <c r="B312" s="16" t="n"/>
      <c r="C312" s="5" t="n"/>
      <c r="D312" s="5" t="n"/>
      <c r="E312" s="5" t="n"/>
      <c r="F312" s="5" t="n"/>
      <c r="G312" s="17" t="n"/>
      <c r="H312" s="17" t="n"/>
      <c r="I312" s="6">
        <f>IF(A312&amp;""="","",IFERROR(INDEX('العملاء'!$B$6:$B$205,MATCH(C312&amp;"",'العملاء'!$A$6:$A$205,0))&amp;"","كود غير موجود"))</f>
        <v/>
      </c>
      <c r="J312" s="15">
        <f>IF(A312&amp;""="","",SUMIFS('القطع'!$F$6:$F$2005,'القطع'!$A$6:$A$2005,A312&amp;""))</f>
        <v/>
      </c>
      <c r="K312" s="15">
        <f>IF(A312&amp;""="","",IF(F312="ملغي",0,ROUND(MAX(0,N(G312)+J312-N(H312)),2)))</f>
        <v/>
      </c>
      <c r="L312" s="15">
        <f>IF(A312&amp;""="","",SUMIFS('الدفعات'!$C$6:$C$2005,'الدفعات'!$B$6:$B$2005,A312&amp;""))</f>
        <v/>
      </c>
      <c r="M312" s="15">
        <f>IF(A312&amp;""="","",ROUND(K312-L312,2))</f>
        <v/>
      </c>
      <c r="N312" s="6">
        <f>IF(A312&amp;""="","",IF(AND(F312="جاهزة",M312&gt;0),"جاهزة ولم تُسدَّد",IF(AND(F312="سُلّمت",M312&gt;0),"سُلّمت وعليها متبقي","")))</f>
        <v/>
      </c>
    </row>
    <row r="313">
      <c r="A313" s="5" t="n"/>
      <c r="B313" s="16" t="n"/>
      <c r="C313" s="5" t="n"/>
      <c r="D313" s="5" t="n"/>
      <c r="E313" s="5" t="n"/>
      <c r="F313" s="5" t="n"/>
      <c r="G313" s="17" t="n"/>
      <c r="H313" s="17" t="n"/>
      <c r="I313" s="6">
        <f>IF(A313&amp;""="","",IFERROR(INDEX('العملاء'!$B$6:$B$205,MATCH(C313&amp;"",'العملاء'!$A$6:$A$205,0))&amp;"","كود غير موجود"))</f>
        <v/>
      </c>
      <c r="J313" s="15">
        <f>IF(A313&amp;""="","",SUMIFS('القطع'!$F$6:$F$2005,'القطع'!$A$6:$A$2005,A313&amp;""))</f>
        <v/>
      </c>
      <c r="K313" s="15">
        <f>IF(A313&amp;""="","",IF(F313="ملغي",0,ROUND(MAX(0,N(G313)+J313-N(H313)),2)))</f>
        <v/>
      </c>
      <c r="L313" s="15">
        <f>IF(A313&amp;""="","",SUMIFS('الدفعات'!$C$6:$C$2005,'الدفعات'!$B$6:$B$2005,A313&amp;""))</f>
        <v/>
      </c>
      <c r="M313" s="15">
        <f>IF(A313&amp;""="","",ROUND(K313-L313,2))</f>
        <v/>
      </c>
      <c r="N313" s="6">
        <f>IF(A313&amp;""="","",IF(AND(F313="جاهزة",M313&gt;0),"جاهزة ولم تُسدَّد",IF(AND(F313="سُلّمت",M313&gt;0),"سُلّمت وعليها متبقي","")))</f>
        <v/>
      </c>
    </row>
    <row r="314">
      <c r="A314" s="5" t="n"/>
      <c r="B314" s="16" t="n"/>
      <c r="C314" s="5" t="n"/>
      <c r="D314" s="5" t="n"/>
      <c r="E314" s="5" t="n"/>
      <c r="F314" s="5" t="n"/>
      <c r="G314" s="17" t="n"/>
      <c r="H314" s="17" t="n"/>
      <c r="I314" s="6">
        <f>IF(A314&amp;""="","",IFERROR(INDEX('العملاء'!$B$6:$B$205,MATCH(C314&amp;"",'العملاء'!$A$6:$A$205,0))&amp;"","كود غير موجود"))</f>
        <v/>
      </c>
      <c r="J314" s="15">
        <f>IF(A314&amp;""="","",SUMIFS('القطع'!$F$6:$F$2005,'القطع'!$A$6:$A$2005,A314&amp;""))</f>
        <v/>
      </c>
      <c r="K314" s="15">
        <f>IF(A314&amp;""="","",IF(F314="ملغي",0,ROUND(MAX(0,N(G314)+J314-N(H314)),2)))</f>
        <v/>
      </c>
      <c r="L314" s="15">
        <f>IF(A314&amp;""="","",SUMIFS('الدفعات'!$C$6:$C$2005,'الدفعات'!$B$6:$B$2005,A314&amp;""))</f>
        <v/>
      </c>
      <c r="M314" s="15">
        <f>IF(A314&amp;""="","",ROUND(K314-L314,2))</f>
        <v/>
      </c>
      <c r="N314" s="6">
        <f>IF(A314&amp;""="","",IF(AND(F314="جاهزة",M314&gt;0),"جاهزة ولم تُسدَّد",IF(AND(F314="سُلّمت",M314&gt;0),"سُلّمت وعليها متبقي","")))</f>
        <v/>
      </c>
    </row>
    <row r="315">
      <c r="A315" s="5" t="n"/>
      <c r="B315" s="16" t="n"/>
      <c r="C315" s="5" t="n"/>
      <c r="D315" s="5" t="n"/>
      <c r="E315" s="5" t="n"/>
      <c r="F315" s="5" t="n"/>
      <c r="G315" s="17" t="n"/>
      <c r="H315" s="17" t="n"/>
      <c r="I315" s="6">
        <f>IF(A315&amp;""="","",IFERROR(INDEX('العملاء'!$B$6:$B$205,MATCH(C315&amp;"",'العملاء'!$A$6:$A$205,0))&amp;"","كود غير موجود"))</f>
        <v/>
      </c>
      <c r="J315" s="15">
        <f>IF(A315&amp;""="","",SUMIFS('القطع'!$F$6:$F$2005,'القطع'!$A$6:$A$2005,A315&amp;""))</f>
        <v/>
      </c>
      <c r="K315" s="15">
        <f>IF(A315&amp;""="","",IF(F315="ملغي",0,ROUND(MAX(0,N(G315)+J315-N(H315)),2)))</f>
        <v/>
      </c>
      <c r="L315" s="15">
        <f>IF(A315&amp;""="","",SUMIFS('الدفعات'!$C$6:$C$2005,'الدفعات'!$B$6:$B$2005,A315&amp;""))</f>
        <v/>
      </c>
      <c r="M315" s="15">
        <f>IF(A315&amp;""="","",ROUND(K315-L315,2))</f>
        <v/>
      </c>
      <c r="N315" s="6">
        <f>IF(A315&amp;""="","",IF(AND(F315="جاهزة",M315&gt;0),"جاهزة ولم تُسدَّد",IF(AND(F315="سُلّمت",M315&gt;0),"سُلّمت وعليها متبقي","")))</f>
        <v/>
      </c>
    </row>
    <row r="316">
      <c r="A316" s="5" t="n"/>
      <c r="B316" s="16" t="n"/>
      <c r="C316" s="5" t="n"/>
      <c r="D316" s="5" t="n"/>
      <c r="E316" s="5" t="n"/>
      <c r="F316" s="5" t="n"/>
      <c r="G316" s="17" t="n"/>
      <c r="H316" s="17" t="n"/>
      <c r="I316" s="6">
        <f>IF(A316&amp;""="","",IFERROR(INDEX('العملاء'!$B$6:$B$205,MATCH(C316&amp;"",'العملاء'!$A$6:$A$205,0))&amp;"","كود غير موجود"))</f>
        <v/>
      </c>
      <c r="J316" s="15">
        <f>IF(A316&amp;""="","",SUMIFS('القطع'!$F$6:$F$2005,'القطع'!$A$6:$A$2005,A316&amp;""))</f>
        <v/>
      </c>
      <c r="K316" s="15">
        <f>IF(A316&amp;""="","",IF(F316="ملغي",0,ROUND(MAX(0,N(G316)+J316-N(H316)),2)))</f>
        <v/>
      </c>
      <c r="L316" s="15">
        <f>IF(A316&amp;""="","",SUMIFS('الدفعات'!$C$6:$C$2005,'الدفعات'!$B$6:$B$2005,A316&amp;""))</f>
        <v/>
      </c>
      <c r="M316" s="15">
        <f>IF(A316&amp;""="","",ROUND(K316-L316,2))</f>
        <v/>
      </c>
      <c r="N316" s="6">
        <f>IF(A316&amp;""="","",IF(AND(F316="جاهزة",M316&gt;0),"جاهزة ولم تُسدَّد",IF(AND(F316="سُلّمت",M316&gt;0),"سُلّمت وعليها متبقي","")))</f>
        <v/>
      </c>
    </row>
    <row r="317">
      <c r="A317" s="5" t="n"/>
      <c r="B317" s="16" t="n"/>
      <c r="C317" s="5" t="n"/>
      <c r="D317" s="5" t="n"/>
      <c r="E317" s="5" t="n"/>
      <c r="F317" s="5" t="n"/>
      <c r="G317" s="17" t="n"/>
      <c r="H317" s="17" t="n"/>
      <c r="I317" s="6">
        <f>IF(A317&amp;""="","",IFERROR(INDEX('العملاء'!$B$6:$B$205,MATCH(C317&amp;"",'العملاء'!$A$6:$A$205,0))&amp;"","كود غير موجود"))</f>
        <v/>
      </c>
      <c r="J317" s="15">
        <f>IF(A317&amp;""="","",SUMIFS('القطع'!$F$6:$F$2005,'القطع'!$A$6:$A$2005,A317&amp;""))</f>
        <v/>
      </c>
      <c r="K317" s="15">
        <f>IF(A317&amp;""="","",IF(F317="ملغي",0,ROUND(MAX(0,N(G317)+J317-N(H317)),2)))</f>
        <v/>
      </c>
      <c r="L317" s="15">
        <f>IF(A317&amp;""="","",SUMIFS('الدفعات'!$C$6:$C$2005,'الدفعات'!$B$6:$B$2005,A317&amp;""))</f>
        <v/>
      </c>
      <c r="M317" s="15">
        <f>IF(A317&amp;""="","",ROUND(K317-L317,2))</f>
        <v/>
      </c>
      <c r="N317" s="6">
        <f>IF(A317&amp;""="","",IF(AND(F317="جاهزة",M317&gt;0),"جاهزة ولم تُسدَّد",IF(AND(F317="سُلّمت",M317&gt;0),"سُلّمت وعليها متبقي","")))</f>
        <v/>
      </c>
    </row>
    <row r="318">
      <c r="A318" s="5" t="n"/>
      <c r="B318" s="16" t="n"/>
      <c r="C318" s="5" t="n"/>
      <c r="D318" s="5" t="n"/>
      <c r="E318" s="5" t="n"/>
      <c r="F318" s="5" t="n"/>
      <c r="G318" s="17" t="n"/>
      <c r="H318" s="17" t="n"/>
      <c r="I318" s="6">
        <f>IF(A318&amp;""="","",IFERROR(INDEX('العملاء'!$B$6:$B$205,MATCH(C318&amp;"",'العملاء'!$A$6:$A$205,0))&amp;"","كود غير موجود"))</f>
        <v/>
      </c>
      <c r="J318" s="15">
        <f>IF(A318&amp;""="","",SUMIFS('القطع'!$F$6:$F$2005,'القطع'!$A$6:$A$2005,A318&amp;""))</f>
        <v/>
      </c>
      <c r="K318" s="15">
        <f>IF(A318&amp;""="","",IF(F318="ملغي",0,ROUND(MAX(0,N(G318)+J318-N(H318)),2)))</f>
        <v/>
      </c>
      <c r="L318" s="15">
        <f>IF(A318&amp;""="","",SUMIFS('الدفعات'!$C$6:$C$2005,'الدفعات'!$B$6:$B$2005,A318&amp;""))</f>
        <v/>
      </c>
      <c r="M318" s="15">
        <f>IF(A318&amp;""="","",ROUND(K318-L318,2))</f>
        <v/>
      </c>
      <c r="N318" s="6">
        <f>IF(A318&amp;""="","",IF(AND(F318="جاهزة",M318&gt;0),"جاهزة ولم تُسدَّد",IF(AND(F318="سُلّمت",M318&gt;0),"سُلّمت وعليها متبقي","")))</f>
        <v/>
      </c>
    </row>
    <row r="319">
      <c r="A319" s="5" t="n"/>
      <c r="B319" s="16" t="n"/>
      <c r="C319" s="5" t="n"/>
      <c r="D319" s="5" t="n"/>
      <c r="E319" s="5" t="n"/>
      <c r="F319" s="5" t="n"/>
      <c r="G319" s="17" t="n"/>
      <c r="H319" s="17" t="n"/>
      <c r="I319" s="6">
        <f>IF(A319&amp;""="","",IFERROR(INDEX('العملاء'!$B$6:$B$205,MATCH(C319&amp;"",'العملاء'!$A$6:$A$205,0))&amp;"","كود غير موجود"))</f>
        <v/>
      </c>
      <c r="J319" s="15">
        <f>IF(A319&amp;""="","",SUMIFS('القطع'!$F$6:$F$2005,'القطع'!$A$6:$A$2005,A319&amp;""))</f>
        <v/>
      </c>
      <c r="K319" s="15">
        <f>IF(A319&amp;""="","",IF(F319="ملغي",0,ROUND(MAX(0,N(G319)+J319-N(H319)),2)))</f>
        <v/>
      </c>
      <c r="L319" s="15">
        <f>IF(A319&amp;""="","",SUMIFS('الدفعات'!$C$6:$C$2005,'الدفعات'!$B$6:$B$2005,A319&amp;""))</f>
        <v/>
      </c>
      <c r="M319" s="15">
        <f>IF(A319&amp;""="","",ROUND(K319-L319,2))</f>
        <v/>
      </c>
      <c r="N319" s="6">
        <f>IF(A319&amp;""="","",IF(AND(F319="جاهزة",M319&gt;0),"جاهزة ولم تُسدَّد",IF(AND(F319="سُلّمت",M319&gt;0),"سُلّمت وعليها متبقي","")))</f>
        <v/>
      </c>
    </row>
    <row r="320">
      <c r="A320" s="5" t="n"/>
      <c r="B320" s="16" t="n"/>
      <c r="C320" s="5" t="n"/>
      <c r="D320" s="5" t="n"/>
      <c r="E320" s="5" t="n"/>
      <c r="F320" s="5" t="n"/>
      <c r="G320" s="17" t="n"/>
      <c r="H320" s="17" t="n"/>
      <c r="I320" s="6">
        <f>IF(A320&amp;""="","",IFERROR(INDEX('العملاء'!$B$6:$B$205,MATCH(C320&amp;"",'العملاء'!$A$6:$A$205,0))&amp;"","كود غير موجود"))</f>
        <v/>
      </c>
      <c r="J320" s="15">
        <f>IF(A320&amp;""="","",SUMIFS('القطع'!$F$6:$F$2005,'القطع'!$A$6:$A$2005,A320&amp;""))</f>
        <v/>
      </c>
      <c r="K320" s="15">
        <f>IF(A320&amp;""="","",IF(F320="ملغي",0,ROUND(MAX(0,N(G320)+J320-N(H320)),2)))</f>
        <v/>
      </c>
      <c r="L320" s="15">
        <f>IF(A320&amp;""="","",SUMIFS('الدفعات'!$C$6:$C$2005,'الدفعات'!$B$6:$B$2005,A320&amp;""))</f>
        <v/>
      </c>
      <c r="M320" s="15">
        <f>IF(A320&amp;""="","",ROUND(K320-L320,2))</f>
        <v/>
      </c>
      <c r="N320" s="6">
        <f>IF(A320&amp;""="","",IF(AND(F320="جاهزة",M320&gt;0),"جاهزة ولم تُسدَّد",IF(AND(F320="سُلّمت",M320&gt;0),"سُلّمت وعليها متبقي","")))</f>
        <v/>
      </c>
    </row>
    <row r="321">
      <c r="A321" s="5" t="n"/>
      <c r="B321" s="16" t="n"/>
      <c r="C321" s="5" t="n"/>
      <c r="D321" s="5" t="n"/>
      <c r="E321" s="5" t="n"/>
      <c r="F321" s="5" t="n"/>
      <c r="G321" s="17" t="n"/>
      <c r="H321" s="17" t="n"/>
      <c r="I321" s="6">
        <f>IF(A321&amp;""="","",IFERROR(INDEX('العملاء'!$B$6:$B$205,MATCH(C321&amp;"",'العملاء'!$A$6:$A$205,0))&amp;"","كود غير موجود"))</f>
        <v/>
      </c>
      <c r="J321" s="15">
        <f>IF(A321&amp;""="","",SUMIFS('القطع'!$F$6:$F$2005,'القطع'!$A$6:$A$2005,A321&amp;""))</f>
        <v/>
      </c>
      <c r="K321" s="15">
        <f>IF(A321&amp;""="","",IF(F321="ملغي",0,ROUND(MAX(0,N(G321)+J321-N(H321)),2)))</f>
        <v/>
      </c>
      <c r="L321" s="15">
        <f>IF(A321&amp;""="","",SUMIFS('الدفعات'!$C$6:$C$2005,'الدفعات'!$B$6:$B$2005,A321&amp;""))</f>
        <v/>
      </c>
      <c r="M321" s="15">
        <f>IF(A321&amp;""="","",ROUND(K321-L321,2))</f>
        <v/>
      </c>
      <c r="N321" s="6">
        <f>IF(A321&amp;""="","",IF(AND(F321="جاهزة",M321&gt;0),"جاهزة ولم تُسدَّد",IF(AND(F321="سُلّمت",M321&gt;0),"سُلّمت وعليها متبقي","")))</f>
        <v/>
      </c>
    </row>
    <row r="322">
      <c r="A322" s="5" t="n"/>
      <c r="B322" s="16" t="n"/>
      <c r="C322" s="5" t="n"/>
      <c r="D322" s="5" t="n"/>
      <c r="E322" s="5" t="n"/>
      <c r="F322" s="5" t="n"/>
      <c r="G322" s="17" t="n"/>
      <c r="H322" s="17" t="n"/>
      <c r="I322" s="6">
        <f>IF(A322&amp;""="","",IFERROR(INDEX('العملاء'!$B$6:$B$205,MATCH(C322&amp;"",'العملاء'!$A$6:$A$205,0))&amp;"","كود غير موجود"))</f>
        <v/>
      </c>
      <c r="J322" s="15">
        <f>IF(A322&amp;""="","",SUMIFS('القطع'!$F$6:$F$2005,'القطع'!$A$6:$A$2005,A322&amp;""))</f>
        <v/>
      </c>
      <c r="K322" s="15">
        <f>IF(A322&amp;""="","",IF(F322="ملغي",0,ROUND(MAX(0,N(G322)+J322-N(H322)),2)))</f>
        <v/>
      </c>
      <c r="L322" s="15">
        <f>IF(A322&amp;""="","",SUMIFS('الدفعات'!$C$6:$C$2005,'الدفعات'!$B$6:$B$2005,A322&amp;""))</f>
        <v/>
      </c>
      <c r="M322" s="15">
        <f>IF(A322&amp;""="","",ROUND(K322-L322,2))</f>
        <v/>
      </c>
      <c r="N322" s="6">
        <f>IF(A322&amp;""="","",IF(AND(F322="جاهزة",M322&gt;0),"جاهزة ولم تُسدَّد",IF(AND(F322="سُلّمت",M322&gt;0),"سُلّمت وعليها متبقي","")))</f>
        <v/>
      </c>
    </row>
    <row r="323">
      <c r="A323" s="5" t="n"/>
      <c r="B323" s="16" t="n"/>
      <c r="C323" s="5" t="n"/>
      <c r="D323" s="5" t="n"/>
      <c r="E323" s="5" t="n"/>
      <c r="F323" s="5" t="n"/>
      <c r="G323" s="17" t="n"/>
      <c r="H323" s="17" t="n"/>
      <c r="I323" s="6">
        <f>IF(A323&amp;""="","",IFERROR(INDEX('العملاء'!$B$6:$B$205,MATCH(C323&amp;"",'العملاء'!$A$6:$A$205,0))&amp;"","كود غير موجود"))</f>
        <v/>
      </c>
      <c r="J323" s="15">
        <f>IF(A323&amp;""="","",SUMIFS('القطع'!$F$6:$F$2005,'القطع'!$A$6:$A$2005,A323&amp;""))</f>
        <v/>
      </c>
      <c r="K323" s="15">
        <f>IF(A323&amp;""="","",IF(F323="ملغي",0,ROUND(MAX(0,N(G323)+J323-N(H323)),2)))</f>
        <v/>
      </c>
      <c r="L323" s="15">
        <f>IF(A323&amp;""="","",SUMIFS('الدفعات'!$C$6:$C$2005,'الدفعات'!$B$6:$B$2005,A323&amp;""))</f>
        <v/>
      </c>
      <c r="M323" s="15">
        <f>IF(A323&amp;""="","",ROUND(K323-L323,2))</f>
        <v/>
      </c>
      <c r="N323" s="6">
        <f>IF(A323&amp;""="","",IF(AND(F323="جاهزة",M323&gt;0),"جاهزة ولم تُسدَّد",IF(AND(F323="سُلّمت",M323&gt;0),"سُلّمت وعليها متبقي","")))</f>
        <v/>
      </c>
    </row>
    <row r="324">
      <c r="A324" s="5" t="n"/>
      <c r="B324" s="16" t="n"/>
      <c r="C324" s="5" t="n"/>
      <c r="D324" s="5" t="n"/>
      <c r="E324" s="5" t="n"/>
      <c r="F324" s="5" t="n"/>
      <c r="G324" s="17" t="n"/>
      <c r="H324" s="17" t="n"/>
      <c r="I324" s="6">
        <f>IF(A324&amp;""="","",IFERROR(INDEX('العملاء'!$B$6:$B$205,MATCH(C324&amp;"",'العملاء'!$A$6:$A$205,0))&amp;"","كود غير موجود"))</f>
        <v/>
      </c>
      <c r="J324" s="15">
        <f>IF(A324&amp;""="","",SUMIFS('القطع'!$F$6:$F$2005,'القطع'!$A$6:$A$2005,A324&amp;""))</f>
        <v/>
      </c>
      <c r="K324" s="15">
        <f>IF(A324&amp;""="","",IF(F324="ملغي",0,ROUND(MAX(0,N(G324)+J324-N(H324)),2)))</f>
        <v/>
      </c>
      <c r="L324" s="15">
        <f>IF(A324&amp;""="","",SUMIFS('الدفعات'!$C$6:$C$2005,'الدفعات'!$B$6:$B$2005,A324&amp;""))</f>
        <v/>
      </c>
      <c r="M324" s="15">
        <f>IF(A324&amp;""="","",ROUND(K324-L324,2))</f>
        <v/>
      </c>
      <c r="N324" s="6">
        <f>IF(A324&amp;""="","",IF(AND(F324="جاهزة",M324&gt;0),"جاهزة ولم تُسدَّد",IF(AND(F324="سُلّمت",M324&gt;0),"سُلّمت وعليها متبقي","")))</f>
        <v/>
      </c>
    </row>
    <row r="325">
      <c r="A325" s="5" t="n"/>
      <c r="B325" s="16" t="n"/>
      <c r="C325" s="5" t="n"/>
      <c r="D325" s="5" t="n"/>
      <c r="E325" s="5" t="n"/>
      <c r="F325" s="5" t="n"/>
      <c r="G325" s="17" t="n"/>
      <c r="H325" s="17" t="n"/>
      <c r="I325" s="6">
        <f>IF(A325&amp;""="","",IFERROR(INDEX('العملاء'!$B$6:$B$205,MATCH(C325&amp;"",'العملاء'!$A$6:$A$205,0))&amp;"","كود غير موجود"))</f>
        <v/>
      </c>
      <c r="J325" s="15">
        <f>IF(A325&amp;""="","",SUMIFS('القطع'!$F$6:$F$2005,'القطع'!$A$6:$A$2005,A325&amp;""))</f>
        <v/>
      </c>
      <c r="K325" s="15">
        <f>IF(A325&amp;""="","",IF(F325="ملغي",0,ROUND(MAX(0,N(G325)+J325-N(H325)),2)))</f>
        <v/>
      </c>
      <c r="L325" s="15">
        <f>IF(A325&amp;""="","",SUMIFS('الدفعات'!$C$6:$C$2005,'الدفعات'!$B$6:$B$2005,A325&amp;""))</f>
        <v/>
      </c>
      <c r="M325" s="15">
        <f>IF(A325&amp;""="","",ROUND(K325-L325,2))</f>
        <v/>
      </c>
      <c r="N325" s="6">
        <f>IF(A325&amp;""="","",IF(AND(F325="جاهزة",M325&gt;0),"جاهزة ولم تُسدَّد",IF(AND(F325="سُلّمت",M325&gt;0),"سُلّمت وعليها متبقي","")))</f>
        <v/>
      </c>
    </row>
    <row r="326">
      <c r="A326" s="5" t="n"/>
      <c r="B326" s="16" t="n"/>
      <c r="C326" s="5" t="n"/>
      <c r="D326" s="5" t="n"/>
      <c r="E326" s="5" t="n"/>
      <c r="F326" s="5" t="n"/>
      <c r="G326" s="17" t="n"/>
      <c r="H326" s="17" t="n"/>
      <c r="I326" s="6">
        <f>IF(A326&amp;""="","",IFERROR(INDEX('العملاء'!$B$6:$B$205,MATCH(C326&amp;"",'العملاء'!$A$6:$A$205,0))&amp;"","كود غير موجود"))</f>
        <v/>
      </c>
      <c r="J326" s="15">
        <f>IF(A326&amp;""="","",SUMIFS('القطع'!$F$6:$F$2005,'القطع'!$A$6:$A$2005,A326&amp;""))</f>
        <v/>
      </c>
      <c r="K326" s="15">
        <f>IF(A326&amp;""="","",IF(F326="ملغي",0,ROUND(MAX(0,N(G326)+J326-N(H326)),2)))</f>
        <v/>
      </c>
      <c r="L326" s="15">
        <f>IF(A326&amp;""="","",SUMIFS('الدفعات'!$C$6:$C$2005,'الدفعات'!$B$6:$B$2005,A326&amp;""))</f>
        <v/>
      </c>
      <c r="M326" s="15">
        <f>IF(A326&amp;""="","",ROUND(K326-L326,2))</f>
        <v/>
      </c>
      <c r="N326" s="6">
        <f>IF(A326&amp;""="","",IF(AND(F326="جاهزة",M326&gt;0),"جاهزة ولم تُسدَّد",IF(AND(F326="سُلّمت",M326&gt;0),"سُلّمت وعليها متبقي","")))</f>
        <v/>
      </c>
    </row>
    <row r="327">
      <c r="A327" s="5" t="n"/>
      <c r="B327" s="16" t="n"/>
      <c r="C327" s="5" t="n"/>
      <c r="D327" s="5" t="n"/>
      <c r="E327" s="5" t="n"/>
      <c r="F327" s="5" t="n"/>
      <c r="G327" s="17" t="n"/>
      <c r="H327" s="17" t="n"/>
      <c r="I327" s="6">
        <f>IF(A327&amp;""="","",IFERROR(INDEX('العملاء'!$B$6:$B$205,MATCH(C327&amp;"",'العملاء'!$A$6:$A$205,0))&amp;"","كود غير موجود"))</f>
        <v/>
      </c>
      <c r="J327" s="15">
        <f>IF(A327&amp;""="","",SUMIFS('القطع'!$F$6:$F$2005,'القطع'!$A$6:$A$2005,A327&amp;""))</f>
        <v/>
      </c>
      <c r="K327" s="15">
        <f>IF(A327&amp;""="","",IF(F327="ملغي",0,ROUND(MAX(0,N(G327)+J327-N(H327)),2)))</f>
        <v/>
      </c>
      <c r="L327" s="15">
        <f>IF(A327&amp;""="","",SUMIFS('الدفعات'!$C$6:$C$2005,'الدفعات'!$B$6:$B$2005,A327&amp;""))</f>
        <v/>
      </c>
      <c r="M327" s="15">
        <f>IF(A327&amp;""="","",ROUND(K327-L327,2))</f>
        <v/>
      </c>
      <c r="N327" s="6">
        <f>IF(A327&amp;""="","",IF(AND(F327="جاهزة",M327&gt;0),"جاهزة ولم تُسدَّد",IF(AND(F327="سُلّمت",M327&gt;0),"سُلّمت وعليها متبقي","")))</f>
        <v/>
      </c>
    </row>
    <row r="328">
      <c r="A328" s="5" t="n"/>
      <c r="B328" s="16" t="n"/>
      <c r="C328" s="5" t="n"/>
      <c r="D328" s="5" t="n"/>
      <c r="E328" s="5" t="n"/>
      <c r="F328" s="5" t="n"/>
      <c r="G328" s="17" t="n"/>
      <c r="H328" s="17" t="n"/>
      <c r="I328" s="6">
        <f>IF(A328&amp;""="","",IFERROR(INDEX('العملاء'!$B$6:$B$205,MATCH(C328&amp;"",'العملاء'!$A$6:$A$205,0))&amp;"","كود غير موجود"))</f>
        <v/>
      </c>
      <c r="J328" s="15">
        <f>IF(A328&amp;""="","",SUMIFS('القطع'!$F$6:$F$2005,'القطع'!$A$6:$A$2005,A328&amp;""))</f>
        <v/>
      </c>
      <c r="K328" s="15">
        <f>IF(A328&amp;""="","",IF(F328="ملغي",0,ROUND(MAX(0,N(G328)+J328-N(H328)),2)))</f>
        <v/>
      </c>
      <c r="L328" s="15">
        <f>IF(A328&amp;""="","",SUMIFS('الدفعات'!$C$6:$C$2005,'الدفعات'!$B$6:$B$2005,A328&amp;""))</f>
        <v/>
      </c>
      <c r="M328" s="15">
        <f>IF(A328&amp;""="","",ROUND(K328-L328,2))</f>
        <v/>
      </c>
      <c r="N328" s="6">
        <f>IF(A328&amp;""="","",IF(AND(F328="جاهزة",M328&gt;0),"جاهزة ولم تُسدَّد",IF(AND(F328="سُلّمت",M328&gt;0),"سُلّمت وعليها متبقي","")))</f>
        <v/>
      </c>
    </row>
    <row r="329">
      <c r="A329" s="5" t="n"/>
      <c r="B329" s="16" t="n"/>
      <c r="C329" s="5" t="n"/>
      <c r="D329" s="5" t="n"/>
      <c r="E329" s="5" t="n"/>
      <c r="F329" s="5" t="n"/>
      <c r="G329" s="17" t="n"/>
      <c r="H329" s="17" t="n"/>
      <c r="I329" s="6">
        <f>IF(A329&amp;""="","",IFERROR(INDEX('العملاء'!$B$6:$B$205,MATCH(C329&amp;"",'العملاء'!$A$6:$A$205,0))&amp;"","كود غير موجود"))</f>
        <v/>
      </c>
      <c r="J329" s="15">
        <f>IF(A329&amp;""="","",SUMIFS('القطع'!$F$6:$F$2005,'القطع'!$A$6:$A$2005,A329&amp;""))</f>
        <v/>
      </c>
      <c r="K329" s="15">
        <f>IF(A329&amp;""="","",IF(F329="ملغي",0,ROUND(MAX(0,N(G329)+J329-N(H329)),2)))</f>
        <v/>
      </c>
      <c r="L329" s="15">
        <f>IF(A329&amp;""="","",SUMIFS('الدفعات'!$C$6:$C$2005,'الدفعات'!$B$6:$B$2005,A329&amp;""))</f>
        <v/>
      </c>
      <c r="M329" s="15">
        <f>IF(A329&amp;""="","",ROUND(K329-L329,2))</f>
        <v/>
      </c>
      <c r="N329" s="6">
        <f>IF(A329&amp;""="","",IF(AND(F329="جاهزة",M329&gt;0),"جاهزة ولم تُسدَّد",IF(AND(F329="سُلّمت",M329&gt;0),"سُلّمت وعليها متبقي","")))</f>
        <v/>
      </c>
    </row>
    <row r="330">
      <c r="A330" s="5" t="n"/>
      <c r="B330" s="16" t="n"/>
      <c r="C330" s="5" t="n"/>
      <c r="D330" s="5" t="n"/>
      <c r="E330" s="5" t="n"/>
      <c r="F330" s="5" t="n"/>
      <c r="G330" s="17" t="n"/>
      <c r="H330" s="17" t="n"/>
      <c r="I330" s="6">
        <f>IF(A330&amp;""="","",IFERROR(INDEX('العملاء'!$B$6:$B$205,MATCH(C330&amp;"",'العملاء'!$A$6:$A$205,0))&amp;"","كود غير موجود"))</f>
        <v/>
      </c>
      <c r="J330" s="15">
        <f>IF(A330&amp;""="","",SUMIFS('القطع'!$F$6:$F$2005,'القطع'!$A$6:$A$2005,A330&amp;""))</f>
        <v/>
      </c>
      <c r="K330" s="15">
        <f>IF(A330&amp;""="","",IF(F330="ملغي",0,ROUND(MAX(0,N(G330)+J330-N(H330)),2)))</f>
        <v/>
      </c>
      <c r="L330" s="15">
        <f>IF(A330&amp;""="","",SUMIFS('الدفعات'!$C$6:$C$2005,'الدفعات'!$B$6:$B$2005,A330&amp;""))</f>
        <v/>
      </c>
      <c r="M330" s="15">
        <f>IF(A330&amp;""="","",ROUND(K330-L330,2))</f>
        <v/>
      </c>
      <c r="N330" s="6">
        <f>IF(A330&amp;""="","",IF(AND(F330="جاهزة",M330&gt;0),"جاهزة ولم تُسدَّد",IF(AND(F330="سُلّمت",M330&gt;0),"سُلّمت وعليها متبقي","")))</f>
        <v/>
      </c>
    </row>
    <row r="331">
      <c r="A331" s="5" t="n"/>
      <c r="B331" s="16" t="n"/>
      <c r="C331" s="5" t="n"/>
      <c r="D331" s="5" t="n"/>
      <c r="E331" s="5" t="n"/>
      <c r="F331" s="5" t="n"/>
      <c r="G331" s="17" t="n"/>
      <c r="H331" s="17" t="n"/>
      <c r="I331" s="6">
        <f>IF(A331&amp;""="","",IFERROR(INDEX('العملاء'!$B$6:$B$205,MATCH(C331&amp;"",'العملاء'!$A$6:$A$205,0))&amp;"","كود غير موجود"))</f>
        <v/>
      </c>
      <c r="J331" s="15">
        <f>IF(A331&amp;""="","",SUMIFS('القطع'!$F$6:$F$2005,'القطع'!$A$6:$A$2005,A331&amp;""))</f>
        <v/>
      </c>
      <c r="K331" s="15">
        <f>IF(A331&amp;""="","",IF(F331="ملغي",0,ROUND(MAX(0,N(G331)+J331-N(H331)),2)))</f>
        <v/>
      </c>
      <c r="L331" s="15">
        <f>IF(A331&amp;""="","",SUMIFS('الدفعات'!$C$6:$C$2005,'الدفعات'!$B$6:$B$2005,A331&amp;""))</f>
        <v/>
      </c>
      <c r="M331" s="15">
        <f>IF(A331&amp;""="","",ROUND(K331-L331,2))</f>
        <v/>
      </c>
      <c r="N331" s="6">
        <f>IF(A331&amp;""="","",IF(AND(F331="جاهزة",M331&gt;0),"جاهزة ولم تُسدَّد",IF(AND(F331="سُلّمت",M331&gt;0),"سُلّمت وعليها متبقي","")))</f>
        <v/>
      </c>
    </row>
    <row r="332">
      <c r="A332" s="5" t="n"/>
      <c r="B332" s="16" t="n"/>
      <c r="C332" s="5" t="n"/>
      <c r="D332" s="5" t="n"/>
      <c r="E332" s="5" t="n"/>
      <c r="F332" s="5" t="n"/>
      <c r="G332" s="17" t="n"/>
      <c r="H332" s="17" t="n"/>
      <c r="I332" s="6">
        <f>IF(A332&amp;""="","",IFERROR(INDEX('العملاء'!$B$6:$B$205,MATCH(C332&amp;"",'العملاء'!$A$6:$A$205,0))&amp;"","كود غير موجود"))</f>
        <v/>
      </c>
      <c r="J332" s="15">
        <f>IF(A332&amp;""="","",SUMIFS('القطع'!$F$6:$F$2005,'القطع'!$A$6:$A$2005,A332&amp;""))</f>
        <v/>
      </c>
      <c r="K332" s="15">
        <f>IF(A332&amp;""="","",IF(F332="ملغي",0,ROUND(MAX(0,N(G332)+J332-N(H332)),2)))</f>
        <v/>
      </c>
      <c r="L332" s="15">
        <f>IF(A332&amp;""="","",SUMIFS('الدفعات'!$C$6:$C$2005,'الدفعات'!$B$6:$B$2005,A332&amp;""))</f>
        <v/>
      </c>
      <c r="M332" s="15">
        <f>IF(A332&amp;""="","",ROUND(K332-L332,2))</f>
        <v/>
      </c>
      <c r="N332" s="6">
        <f>IF(A332&amp;""="","",IF(AND(F332="جاهزة",M332&gt;0),"جاهزة ولم تُسدَّد",IF(AND(F332="سُلّمت",M332&gt;0),"سُلّمت وعليها متبقي","")))</f>
        <v/>
      </c>
    </row>
    <row r="333">
      <c r="A333" s="5" t="n"/>
      <c r="B333" s="16" t="n"/>
      <c r="C333" s="5" t="n"/>
      <c r="D333" s="5" t="n"/>
      <c r="E333" s="5" t="n"/>
      <c r="F333" s="5" t="n"/>
      <c r="G333" s="17" t="n"/>
      <c r="H333" s="17" t="n"/>
      <c r="I333" s="6">
        <f>IF(A333&amp;""="","",IFERROR(INDEX('العملاء'!$B$6:$B$205,MATCH(C333&amp;"",'العملاء'!$A$6:$A$205,0))&amp;"","كود غير موجود"))</f>
        <v/>
      </c>
      <c r="J333" s="15">
        <f>IF(A333&amp;""="","",SUMIFS('القطع'!$F$6:$F$2005,'القطع'!$A$6:$A$2005,A333&amp;""))</f>
        <v/>
      </c>
      <c r="K333" s="15">
        <f>IF(A333&amp;""="","",IF(F333="ملغي",0,ROUND(MAX(0,N(G333)+J333-N(H333)),2)))</f>
        <v/>
      </c>
      <c r="L333" s="15">
        <f>IF(A333&amp;""="","",SUMIFS('الدفعات'!$C$6:$C$2005,'الدفعات'!$B$6:$B$2005,A333&amp;""))</f>
        <v/>
      </c>
      <c r="M333" s="15">
        <f>IF(A333&amp;""="","",ROUND(K333-L333,2))</f>
        <v/>
      </c>
      <c r="N333" s="6">
        <f>IF(A333&amp;""="","",IF(AND(F333="جاهزة",M333&gt;0),"جاهزة ولم تُسدَّد",IF(AND(F333="سُلّمت",M333&gt;0),"سُلّمت وعليها متبقي","")))</f>
        <v/>
      </c>
    </row>
    <row r="334">
      <c r="A334" s="5" t="n"/>
      <c r="B334" s="16" t="n"/>
      <c r="C334" s="5" t="n"/>
      <c r="D334" s="5" t="n"/>
      <c r="E334" s="5" t="n"/>
      <c r="F334" s="5" t="n"/>
      <c r="G334" s="17" t="n"/>
      <c r="H334" s="17" t="n"/>
      <c r="I334" s="6">
        <f>IF(A334&amp;""="","",IFERROR(INDEX('العملاء'!$B$6:$B$205,MATCH(C334&amp;"",'العملاء'!$A$6:$A$205,0))&amp;"","كود غير موجود"))</f>
        <v/>
      </c>
      <c r="J334" s="15">
        <f>IF(A334&amp;""="","",SUMIFS('القطع'!$F$6:$F$2005,'القطع'!$A$6:$A$2005,A334&amp;""))</f>
        <v/>
      </c>
      <c r="K334" s="15">
        <f>IF(A334&amp;""="","",IF(F334="ملغي",0,ROUND(MAX(0,N(G334)+J334-N(H334)),2)))</f>
        <v/>
      </c>
      <c r="L334" s="15">
        <f>IF(A334&amp;""="","",SUMIFS('الدفعات'!$C$6:$C$2005,'الدفعات'!$B$6:$B$2005,A334&amp;""))</f>
        <v/>
      </c>
      <c r="M334" s="15">
        <f>IF(A334&amp;""="","",ROUND(K334-L334,2))</f>
        <v/>
      </c>
      <c r="N334" s="6">
        <f>IF(A334&amp;""="","",IF(AND(F334="جاهزة",M334&gt;0),"جاهزة ولم تُسدَّد",IF(AND(F334="سُلّمت",M334&gt;0),"سُلّمت وعليها متبقي","")))</f>
        <v/>
      </c>
    </row>
    <row r="335">
      <c r="A335" s="5" t="n"/>
      <c r="B335" s="16" t="n"/>
      <c r="C335" s="5" t="n"/>
      <c r="D335" s="5" t="n"/>
      <c r="E335" s="5" t="n"/>
      <c r="F335" s="5" t="n"/>
      <c r="G335" s="17" t="n"/>
      <c r="H335" s="17" t="n"/>
      <c r="I335" s="6">
        <f>IF(A335&amp;""="","",IFERROR(INDEX('العملاء'!$B$6:$B$205,MATCH(C335&amp;"",'العملاء'!$A$6:$A$205,0))&amp;"","كود غير موجود"))</f>
        <v/>
      </c>
      <c r="J335" s="15">
        <f>IF(A335&amp;""="","",SUMIFS('القطع'!$F$6:$F$2005,'القطع'!$A$6:$A$2005,A335&amp;""))</f>
        <v/>
      </c>
      <c r="K335" s="15">
        <f>IF(A335&amp;""="","",IF(F335="ملغي",0,ROUND(MAX(0,N(G335)+J335-N(H335)),2)))</f>
        <v/>
      </c>
      <c r="L335" s="15">
        <f>IF(A335&amp;""="","",SUMIFS('الدفعات'!$C$6:$C$2005,'الدفعات'!$B$6:$B$2005,A335&amp;""))</f>
        <v/>
      </c>
      <c r="M335" s="15">
        <f>IF(A335&amp;""="","",ROUND(K335-L335,2))</f>
        <v/>
      </c>
      <c r="N335" s="6">
        <f>IF(A335&amp;""="","",IF(AND(F335="جاهزة",M335&gt;0),"جاهزة ولم تُسدَّد",IF(AND(F335="سُلّمت",M335&gt;0),"سُلّمت وعليها متبقي","")))</f>
        <v/>
      </c>
    </row>
    <row r="336">
      <c r="A336" s="5" t="n"/>
      <c r="B336" s="16" t="n"/>
      <c r="C336" s="5" t="n"/>
      <c r="D336" s="5" t="n"/>
      <c r="E336" s="5" t="n"/>
      <c r="F336" s="5" t="n"/>
      <c r="G336" s="17" t="n"/>
      <c r="H336" s="17" t="n"/>
      <c r="I336" s="6">
        <f>IF(A336&amp;""="","",IFERROR(INDEX('العملاء'!$B$6:$B$205,MATCH(C336&amp;"",'العملاء'!$A$6:$A$205,0))&amp;"","كود غير موجود"))</f>
        <v/>
      </c>
      <c r="J336" s="15">
        <f>IF(A336&amp;""="","",SUMIFS('القطع'!$F$6:$F$2005,'القطع'!$A$6:$A$2005,A336&amp;""))</f>
        <v/>
      </c>
      <c r="K336" s="15">
        <f>IF(A336&amp;""="","",IF(F336="ملغي",0,ROUND(MAX(0,N(G336)+J336-N(H336)),2)))</f>
        <v/>
      </c>
      <c r="L336" s="15">
        <f>IF(A336&amp;""="","",SUMIFS('الدفعات'!$C$6:$C$2005,'الدفعات'!$B$6:$B$2005,A336&amp;""))</f>
        <v/>
      </c>
      <c r="M336" s="15">
        <f>IF(A336&amp;""="","",ROUND(K336-L336,2))</f>
        <v/>
      </c>
      <c r="N336" s="6">
        <f>IF(A336&amp;""="","",IF(AND(F336="جاهزة",M336&gt;0),"جاهزة ولم تُسدَّد",IF(AND(F336="سُلّمت",M336&gt;0),"سُلّمت وعليها متبقي","")))</f>
        <v/>
      </c>
    </row>
    <row r="337">
      <c r="A337" s="5" t="n"/>
      <c r="B337" s="16" t="n"/>
      <c r="C337" s="5" t="n"/>
      <c r="D337" s="5" t="n"/>
      <c r="E337" s="5" t="n"/>
      <c r="F337" s="5" t="n"/>
      <c r="G337" s="17" t="n"/>
      <c r="H337" s="17" t="n"/>
      <c r="I337" s="6">
        <f>IF(A337&amp;""="","",IFERROR(INDEX('العملاء'!$B$6:$B$205,MATCH(C337&amp;"",'العملاء'!$A$6:$A$205,0))&amp;"","كود غير موجود"))</f>
        <v/>
      </c>
      <c r="J337" s="15">
        <f>IF(A337&amp;""="","",SUMIFS('القطع'!$F$6:$F$2005,'القطع'!$A$6:$A$2005,A337&amp;""))</f>
        <v/>
      </c>
      <c r="K337" s="15">
        <f>IF(A337&amp;""="","",IF(F337="ملغي",0,ROUND(MAX(0,N(G337)+J337-N(H337)),2)))</f>
        <v/>
      </c>
      <c r="L337" s="15">
        <f>IF(A337&amp;""="","",SUMIFS('الدفعات'!$C$6:$C$2005,'الدفعات'!$B$6:$B$2005,A337&amp;""))</f>
        <v/>
      </c>
      <c r="M337" s="15">
        <f>IF(A337&amp;""="","",ROUND(K337-L337,2))</f>
        <v/>
      </c>
      <c r="N337" s="6">
        <f>IF(A337&amp;""="","",IF(AND(F337="جاهزة",M337&gt;0),"جاهزة ولم تُسدَّد",IF(AND(F337="سُلّمت",M337&gt;0),"سُلّمت وعليها متبقي","")))</f>
        <v/>
      </c>
    </row>
    <row r="338">
      <c r="A338" s="5" t="n"/>
      <c r="B338" s="16" t="n"/>
      <c r="C338" s="5" t="n"/>
      <c r="D338" s="5" t="n"/>
      <c r="E338" s="5" t="n"/>
      <c r="F338" s="5" t="n"/>
      <c r="G338" s="17" t="n"/>
      <c r="H338" s="17" t="n"/>
      <c r="I338" s="6">
        <f>IF(A338&amp;""="","",IFERROR(INDEX('العملاء'!$B$6:$B$205,MATCH(C338&amp;"",'العملاء'!$A$6:$A$205,0))&amp;"","كود غير موجود"))</f>
        <v/>
      </c>
      <c r="J338" s="15">
        <f>IF(A338&amp;""="","",SUMIFS('القطع'!$F$6:$F$2005,'القطع'!$A$6:$A$2005,A338&amp;""))</f>
        <v/>
      </c>
      <c r="K338" s="15">
        <f>IF(A338&amp;""="","",IF(F338="ملغي",0,ROUND(MAX(0,N(G338)+J338-N(H338)),2)))</f>
        <v/>
      </c>
      <c r="L338" s="15">
        <f>IF(A338&amp;""="","",SUMIFS('الدفعات'!$C$6:$C$2005,'الدفعات'!$B$6:$B$2005,A338&amp;""))</f>
        <v/>
      </c>
      <c r="M338" s="15">
        <f>IF(A338&amp;""="","",ROUND(K338-L338,2))</f>
        <v/>
      </c>
      <c r="N338" s="6">
        <f>IF(A338&amp;""="","",IF(AND(F338="جاهزة",M338&gt;0),"جاهزة ولم تُسدَّد",IF(AND(F338="سُلّمت",M338&gt;0),"سُلّمت وعليها متبقي","")))</f>
        <v/>
      </c>
    </row>
    <row r="339">
      <c r="A339" s="5" t="n"/>
      <c r="B339" s="16" t="n"/>
      <c r="C339" s="5" t="n"/>
      <c r="D339" s="5" t="n"/>
      <c r="E339" s="5" t="n"/>
      <c r="F339" s="5" t="n"/>
      <c r="G339" s="17" t="n"/>
      <c r="H339" s="17" t="n"/>
      <c r="I339" s="6">
        <f>IF(A339&amp;""="","",IFERROR(INDEX('العملاء'!$B$6:$B$205,MATCH(C339&amp;"",'العملاء'!$A$6:$A$205,0))&amp;"","كود غير موجود"))</f>
        <v/>
      </c>
      <c r="J339" s="15">
        <f>IF(A339&amp;""="","",SUMIFS('القطع'!$F$6:$F$2005,'القطع'!$A$6:$A$2005,A339&amp;""))</f>
        <v/>
      </c>
      <c r="K339" s="15">
        <f>IF(A339&amp;""="","",IF(F339="ملغي",0,ROUND(MAX(0,N(G339)+J339-N(H339)),2)))</f>
        <v/>
      </c>
      <c r="L339" s="15">
        <f>IF(A339&amp;""="","",SUMIFS('الدفعات'!$C$6:$C$2005,'الدفعات'!$B$6:$B$2005,A339&amp;""))</f>
        <v/>
      </c>
      <c r="M339" s="15">
        <f>IF(A339&amp;""="","",ROUND(K339-L339,2))</f>
        <v/>
      </c>
      <c r="N339" s="6">
        <f>IF(A339&amp;""="","",IF(AND(F339="جاهزة",M339&gt;0),"جاهزة ولم تُسدَّد",IF(AND(F339="سُلّمت",M339&gt;0),"سُلّمت وعليها متبقي","")))</f>
        <v/>
      </c>
    </row>
    <row r="340">
      <c r="A340" s="5" t="n"/>
      <c r="B340" s="16" t="n"/>
      <c r="C340" s="5" t="n"/>
      <c r="D340" s="5" t="n"/>
      <c r="E340" s="5" t="n"/>
      <c r="F340" s="5" t="n"/>
      <c r="G340" s="17" t="n"/>
      <c r="H340" s="17" t="n"/>
      <c r="I340" s="6">
        <f>IF(A340&amp;""="","",IFERROR(INDEX('العملاء'!$B$6:$B$205,MATCH(C340&amp;"",'العملاء'!$A$6:$A$205,0))&amp;"","كود غير موجود"))</f>
        <v/>
      </c>
      <c r="J340" s="15">
        <f>IF(A340&amp;""="","",SUMIFS('القطع'!$F$6:$F$2005,'القطع'!$A$6:$A$2005,A340&amp;""))</f>
        <v/>
      </c>
      <c r="K340" s="15">
        <f>IF(A340&amp;""="","",IF(F340="ملغي",0,ROUND(MAX(0,N(G340)+J340-N(H340)),2)))</f>
        <v/>
      </c>
      <c r="L340" s="15">
        <f>IF(A340&amp;""="","",SUMIFS('الدفعات'!$C$6:$C$2005,'الدفعات'!$B$6:$B$2005,A340&amp;""))</f>
        <v/>
      </c>
      <c r="M340" s="15">
        <f>IF(A340&amp;""="","",ROUND(K340-L340,2))</f>
        <v/>
      </c>
      <c r="N340" s="6">
        <f>IF(A340&amp;""="","",IF(AND(F340="جاهزة",M340&gt;0),"جاهزة ولم تُسدَّد",IF(AND(F340="سُلّمت",M340&gt;0),"سُلّمت وعليها متبقي","")))</f>
        <v/>
      </c>
    </row>
    <row r="341">
      <c r="A341" s="5" t="n"/>
      <c r="B341" s="16" t="n"/>
      <c r="C341" s="5" t="n"/>
      <c r="D341" s="5" t="n"/>
      <c r="E341" s="5" t="n"/>
      <c r="F341" s="5" t="n"/>
      <c r="G341" s="17" t="n"/>
      <c r="H341" s="17" t="n"/>
      <c r="I341" s="6">
        <f>IF(A341&amp;""="","",IFERROR(INDEX('العملاء'!$B$6:$B$205,MATCH(C341&amp;"",'العملاء'!$A$6:$A$205,0))&amp;"","كود غير موجود"))</f>
        <v/>
      </c>
      <c r="J341" s="15">
        <f>IF(A341&amp;""="","",SUMIFS('القطع'!$F$6:$F$2005,'القطع'!$A$6:$A$2005,A341&amp;""))</f>
        <v/>
      </c>
      <c r="K341" s="15">
        <f>IF(A341&amp;""="","",IF(F341="ملغي",0,ROUND(MAX(0,N(G341)+J341-N(H341)),2)))</f>
        <v/>
      </c>
      <c r="L341" s="15">
        <f>IF(A341&amp;""="","",SUMIFS('الدفعات'!$C$6:$C$2005,'الدفعات'!$B$6:$B$2005,A341&amp;""))</f>
        <v/>
      </c>
      <c r="M341" s="15">
        <f>IF(A341&amp;""="","",ROUND(K341-L341,2))</f>
        <v/>
      </c>
      <c r="N341" s="6">
        <f>IF(A341&amp;""="","",IF(AND(F341="جاهزة",M341&gt;0),"جاهزة ولم تُسدَّد",IF(AND(F341="سُلّمت",M341&gt;0),"سُلّمت وعليها متبقي","")))</f>
        <v/>
      </c>
    </row>
    <row r="342">
      <c r="A342" s="5" t="n"/>
      <c r="B342" s="16" t="n"/>
      <c r="C342" s="5" t="n"/>
      <c r="D342" s="5" t="n"/>
      <c r="E342" s="5" t="n"/>
      <c r="F342" s="5" t="n"/>
      <c r="G342" s="17" t="n"/>
      <c r="H342" s="17" t="n"/>
      <c r="I342" s="6">
        <f>IF(A342&amp;""="","",IFERROR(INDEX('العملاء'!$B$6:$B$205,MATCH(C342&amp;"",'العملاء'!$A$6:$A$205,0))&amp;"","كود غير موجود"))</f>
        <v/>
      </c>
      <c r="J342" s="15">
        <f>IF(A342&amp;""="","",SUMIFS('القطع'!$F$6:$F$2005,'القطع'!$A$6:$A$2005,A342&amp;""))</f>
        <v/>
      </c>
      <c r="K342" s="15">
        <f>IF(A342&amp;""="","",IF(F342="ملغي",0,ROUND(MAX(0,N(G342)+J342-N(H342)),2)))</f>
        <v/>
      </c>
      <c r="L342" s="15">
        <f>IF(A342&amp;""="","",SUMIFS('الدفعات'!$C$6:$C$2005,'الدفعات'!$B$6:$B$2005,A342&amp;""))</f>
        <v/>
      </c>
      <c r="M342" s="15">
        <f>IF(A342&amp;""="","",ROUND(K342-L342,2))</f>
        <v/>
      </c>
      <c r="N342" s="6">
        <f>IF(A342&amp;""="","",IF(AND(F342="جاهزة",M342&gt;0),"جاهزة ولم تُسدَّد",IF(AND(F342="سُلّمت",M342&gt;0),"سُلّمت وعليها متبقي","")))</f>
        <v/>
      </c>
    </row>
    <row r="343">
      <c r="A343" s="5" t="n"/>
      <c r="B343" s="16" t="n"/>
      <c r="C343" s="5" t="n"/>
      <c r="D343" s="5" t="n"/>
      <c r="E343" s="5" t="n"/>
      <c r="F343" s="5" t="n"/>
      <c r="G343" s="17" t="n"/>
      <c r="H343" s="17" t="n"/>
      <c r="I343" s="6">
        <f>IF(A343&amp;""="","",IFERROR(INDEX('العملاء'!$B$6:$B$205,MATCH(C343&amp;"",'العملاء'!$A$6:$A$205,0))&amp;"","كود غير موجود"))</f>
        <v/>
      </c>
      <c r="J343" s="15">
        <f>IF(A343&amp;""="","",SUMIFS('القطع'!$F$6:$F$2005,'القطع'!$A$6:$A$2005,A343&amp;""))</f>
        <v/>
      </c>
      <c r="K343" s="15">
        <f>IF(A343&amp;""="","",IF(F343="ملغي",0,ROUND(MAX(0,N(G343)+J343-N(H343)),2)))</f>
        <v/>
      </c>
      <c r="L343" s="15">
        <f>IF(A343&amp;""="","",SUMIFS('الدفعات'!$C$6:$C$2005,'الدفعات'!$B$6:$B$2005,A343&amp;""))</f>
        <v/>
      </c>
      <c r="M343" s="15">
        <f>IF(A343&amp;""="","",ROUND(K343-L343,2))</f>
        <v/>
      </c>
      <c r="N343" s="6">
        <f>IF(A343&amp;""="","",IF(AND(F343="جاهزة",M343&gt;0),"جاهزة ولم تُسدَّد",IF(AND(F343="سُلّمت",M343&gt;0),"سُلّمت وعليها متبقي","")))</f>
        <v/>
      </c>
    </row>
    <row r="344">
      <c r="A344" s="5" t="n"/>
      <c r="B344" s="16" t="n"/>
      <c r="C344" s="5" t="n"/>
      <c r="D344" s="5" t="n"/>
      <c r="E344" s="5" t="n"/>
      <c r="F344" s="5" t="n"/>
      <c r="G344" s="17" t="n"/>
      <c r="H344" s="17" t="n"/>
      <c r="I344" s="6">
        <f>IF(A344&amp;""="","",IFERROR(INDEX('العملاء'!$B$6:$B$205,MATCH(C344&amp;"",'العملاء'!$A$6:$A$205,0))&amp;"","كود غير موجود"))</f>
        <v/>
      </c>
      <c r="J344" s="15">
        <f>IF(A344&amp;""="","",SUMIFS('القطع'!$F$6:$F$2005,'القطع'!$A$6:$A$2005,A344&amp;""))</f>
        <v/>
      </c>
      <c r="K344" s="15">
        <f>IF(A344&amp;""="","",IF(F344="ملغي",0,ROUND(MAX(0,N(G344)+J344-N(H344)),2)))</f>
        <v/>
      </c>
      <c r="L344" s="15">
        <f>IF(A344&amp;""="","",SUMIFS('الدفعات'!$C$6:$C$2005,'الدفعات'!$B$6:$B$2005,A344&amp;""))</f>
        <v/>
      </c>
      <c r="M344" s="15">
        <f>IF(A344&amp;""="","",ROUND(K344-L344,2))</f>
        <v/>
      </c>
      <c r="N344" s="6">
        <f>IF(A344&amp;""="","",IF(AND(F344="جاهزة",M344&gt;0),"جاهزة ولم تُسدَّد",IF(AND(F344="سُلّمت",M344&gt;0),"سُلّمت وعليها متبقي","")))</f>
        <v/>
      </c>
    </row>
    <row r="345">
      <c r="A345" s="5" t="n"/>
      <c r="B345" s="16" t="n"/>
      <c r="C345" s="5" t="n"/>
      <c r="D345" s="5" t="n"/>
      <c r="E345" s="5" t="n"/>
      <c r="F345" s="5" t="n"/>
      <c r="G345" s="17" t="n"/>
      <c r="H345" s="17" t="n"/>
      <c r="I345" s="6">
        <f>IF(A345&amp;""="","",IFERROR(INDEX('العملاء'!$B$6:$B$205,MATCH(C345&amp;"",'العملاء'!$A$6:$A$205,0))&amp;"","كود غير موجود"))</f>
        <v/>
      </c>
      <c r="J345" s="15">
        <f>IF(A345&amp;""="","",SUMIFS('القطع'!$F$6:$F$2005,'القطع'!$A$6:$A$2005,A345&amp;""))</f>
        <v/>
      </c>
      <c r="K345" s="15">
        <f>IF(A345&amp;""="","",IF(F345="ملغي",0,ROUND(MAX(0,N(G345)+J345-N(H345)),2)))</f>
        <v/>
      </c>
      <c r="L345" s="15">
        <f>IF(A345&amp;""="","",SUMIFS('الدفعات'!$C$6:$C$2005,'الدفعات'!$B$6:$B$2005,A345&amp;""))</f>
        <v/>
      </c>
      <c r="M345" s="15">
        <f>IF(A345&amp;""="","",ROUND(K345-L345,2))</f>
        <v/>
      </c>
      <c r="N345" s="6">
        <f>IF(A345&amp;""="","",IF(AND(F345="جاهزة",M345&gt;0),"جاهزة ولم تُسدَّد",IF(AND(F345="سُلّمت",M345&gt;0),"سُلّمت وعليها متبقي","")))</f>
        <v/>
      </c>
    </row>
    <row r="346">
      <c r="A346" s="5" t="n"/>
      <c r="B346" s="16" t="n"/>
      <c r="C346" s="5" t="n"/>
      <c r="D346" s="5" t="n"/>
      <c r="E346" s="5" t="n"/>
      <c r="F346" s="5" t="n"/>
      <c r="G346" s="17" t="n"/>
      <c r="H346" s="17" t="n"/>
      <c r="I346" s="6">
        <f>IF(A346&amp;""="","",IFERROR(INDEX('العملاء'!$B$6:$B$205,MATCH(C346&amp;"",'العملاء'!$A$6:$A$205,0))&amp;"","كود غير موجود"))</f>
        <v/>
      </c>
      <c r="J346" s="15">
        <f>IF(A346&amp;""="","",SUMIFS('القطع'!$F$6:$F$2005,'القطع'!$A$6:$A$2005,A346&amp;""))</f>
        <v/>
      </c>
      <c r="K346" s="15">
        <f>IF(A346&amp;""="","",IF(F346="ملغي",0,ROUND(MAX(0,N(G346)+J346-N(H346)),2)))</f>
        <v/>
      </c>
      <c r="L346" s="15">
        <f>IF(A346&amp;""="","",SUMIFS('الدفعات'!$C$6:$C$2005,'الدفعات'!$B$6:$B$2005,A346&amp;""))</f>
        <v/>
      </c>
      <c r="M346" s="15">
        <f>IF(A346&amp;""="","",ROUND(K346-L346,2))</f>
        <v/>
      </c>
      <c r="N346" s="6">
        <f>IF(A346&amp;""="","",IF(AND(F346="جاهزة",M346&gt;0),"جاهزة ولم تُسدَّد",IF(AND(F346="سُلّمت",M346&gt;0),"سُلّمت وعليها متبقي","")))</f>
        <v/>
      </c>
    </row>
    <row r="347">
      <c r="A347" s="5" t="n"/>
      <c r="B347" s="16" t="n"/>
      <c r="C347" s="5" t="n"/>
      <c r="D347" s="5" t="n"/>
      <c r="E347" s="5" t="n"/>
      <c r="F347" s="5" t="n"/>
      <c r="G347" s="17" t="n"/>
      <c r="H347" s="17" t="n"/>
      <c r="I347" s="6">
        <f>IF(A347&amp;""="","",IFERROR(INDEX('العملاء'!$B$6:$B$205,MATCH(C347&amp;"",'العملاء'!$A$6:$A$205,0))&amp;"","كود غير موجود"))</f>
        <v/>
      </c>
      <c r="J347" s="15">
        <f>IF(A347&amp;""="","",SUMIFS('القطع'!$F$6:$F$2005,'القطع'!$A$6:$A$2005,A347&amp;""))</f>
        <v/>
      </c>
      <c r="K347" s="15">
        <f>IF(A347&amp;""="","",IF(F347="ملغي",0,ROUND(MAX(0,N(G347)+J347-N(H347)),2)))</f>
        <v/>
      </c>
      <c r="L347" s="15">
        <f>IF(A347&amp;""="","",SUMIFS('الدفعات'!$C$6:$C$2005,'الدفعات'!$B$6:$B$2005,A347&amp;""))</f>
        <v/>
      </c>
      <c r="M347" s="15">
        <f>IF(A347&amp;""="","",ROUND(K347-L347,2))</f>
        <v/>
      </c>
      <c r="N347" s="6">
        <f>IF(A347&amp;""="","",IF(AND(F347="جاهزة",M347&gt;0),"جاهزة ولم تُسدَّد",IF(AND(F347="سُلّمت",M347&gt;0),"سُلّمت وعليها متبقي","")))</f>
        <v/>
      </c>
    </row>
    <row r="348">
      <c r="A348" s="5" t="n"/>
      <c r="B348" s="16" t="n"/>
      <c r="C348" s="5" t="n"/>
      <c r="D348" s="5" t="n"/>
      <c r="E348" s="5" t="n"/>
      <c r="F348" s="5" t="n"/>
      <c r="G348" s="17" t="n"/>
      <c r="H348" s="17" t="n"/>
      <c r="I348" s="6">
        <f>IF(A348&amp;""="","",IFERROR(INDEX('العملاء'!$B$6:$B$205,MATCH(C348&amp;"",'العملاء'!$A$6:$A$205,0))&amp;"","كود غير موجود"))</f>
        <v/>
      </c>
      <c r="J348" s="15">
        <f>IF(A348&amp;""="","",SUMIFS('القطع'!$F$6:$F$2005,'القطع'!$A$6:$A$2005,A348&amp;""))</f>
        <v/>
      </c>
      <c r="K348" s="15">
        <f>IF(A348&amp;""="","",IF(F348="ملغي",0,ROUND(MAX(0,N(G348)+J348-N(H348)),2)))</f>
        <v/>
      </c>
      <c r="L348" s="15">
        <f>IF(A348&amp;""="","",SUMIFS('الدفعات'!$C$6:$C$2005,'الدفعات'!$B$6:$B$2005,A348&amp;""))</f>
        <v/>
      </c>
      <c r="M348" s="15">
        <f>IF(A348&amp;""="","",ROUND(K348-L348,2))</f>
        <v/>
      </c>
      <c r="N348" s="6">
        <f>IF(A348&amp;""="","",IF(AND(F348="جاهزة",M348&gt;0),"جاهزة ولم تُسدَّد",IF(AND(F348="سُلّمت",M348&gt;0),"سُلّمت وعليها متبقي","")))</f>
        <v/>
      </c>
    </row>
    <row r="349">
      <c r="A349" s="5" t="n"/>
      <c r="B349" s="16" t="n"/>
      <c r="C349" s="5" t="n"/>
      <c r="D349" s="5" t="n"/>
      <c r="E349" s="5" t="n"/>
      <c r="F349" s="5" t="n"/>
      <c r="G349" s="17" t="n"/>
      <c r="H349" s="17" t="n"/>
      <c r="I349" s="6">
        <f>IF(A349&amp;""="","",IFERROR(INDEX('العملاء'!$B$6:$B$205,MATCH(C349&amp;"",'العملاء'!$A$6:$A$205,0))&amp;"","كود غير موجود"))</f>
        <v/>
      </c>
      <c r="J349" s="15">
        <f>IF(A349&amp;""="","",SUMIFS('القطع'!$F$6:$F$2005,'القطع'!$A$6:$A$2005,A349&amp;""))</f>
        <v/>
      </c>
      <c r="K349" s="15">
        <f>IF(A349&amp;""="","",IF(F349="ملغي",0,ROUND(MAX(0,N(G349)+J349-N(H349)),2)))</f>
        <v/>
      </c>
      <c r="L349" s="15">
        <f>IF(A349&amp;""="","",SUMIFS('الدفعات'!$C$6:$C$2005,'الدفعات'!$B$6:$B$2005,A349&amp;""))</f>
        <v/>
      </c>
      <c r="M349" s="15">
        <f>IF(A349&amp;""="","",ROUND(K349-L349,2))</f>
        <v/>
      </c>
      <c r="N349" s="6">
        <f>IF(A349&amp;""="","",IF(AND(F349="جاهزة",M349&gt;0),"جاهزة ولم تُسدَّد",IF(AND(F349="سُلّمت",M349&gt;0),"سُلّمت وعليها متبقي","")))</f>
        <v/>
      </c>
    </row>
    <row r="350">
      <c r="A350" s="5" t="n"/>
      <c r="B350" s="16" t="n"/>
      <c r="C350" s="5" t="n"/>
      <c r="D350" s="5" t="n"/>
      <c r="E350" s="5" t="n"/>
      <c r="F350" s="5" t="n"/>
      <c r="G350" s="17" t="n"/>
      <c r="H350" s="17" t="n"/>
      <c r="I350" s="6">
        <f>IF(A350&amp;""="","",IFERROR(INDEX('العملاء'!$B$6:$B$205,MATCH(C350&amp;"",'العملاء'!$A$6:$A$205,0))&amp;"","كود غير موجود"))</f>
        <v/>
      </c>
      <c r="J350" s="15">
        <f>IF(A350&amp;""="","",SUMIFS('القطع'!$F$6:$F$2005,'القطع'!$A$6:$A$2005,A350&amp;""))</f>
        <v/>
      </c>
      <c r="K350" s="15">
        <f>IF(A350&amp;""="","",IF(F350="ملغي",0,ROUND(MAX(0,N(G350)+J350-N(H350)),2)))</f>
        <v/>
      </c>
      <c r="L350" s="15">
        <f>IF(A350&amp;""="","",SUMIFS('الدفعات'!$C$6:$C$2005,'الدفعات'!$B$6:$B$2005,A350&amp;""))</f>
        <v/>
      </c>
      <c r="M350" s="15">
        <f>IF(A350&amp;""="","",ROUND(K350-L350,2))</f>
        <v/>
      </c>
      <c r="N350" s="6">
        <f>IF(A350&amp;""="","",IF(AND(F350="جاهزة",M350&gt;0),"جاهزة ولم تُسدَّد",IF(AND(F350="سُلّمت",M350&gt;0),"سُلّمت وعليها متبقي","")))</f>
        <v/>
      </c>
    </row>
    <row r="351">
      <c r="A351" s="5" t="n"/>
      <c r="B351" s="16" t="n"/>
      <c r="C351" s="5" t="n"/>
      <c r="D351" s="5" t="n"/>
      <c r="E351" s="5" t="n"/>
      <c r="F351" s="5" t="n"/>
      <c r="G351" s="17" t="n"/>
      <c r="H351" s="17" t="n"/>
      <c r="I351" s="6">
        <f>IF(A351&amp;""="","",IFERROR(INDEX('العملاء'!$B$6:$B$205,MATCH(C351&amp;"",'العملاء'!$A$6:$A$205,0))&amp;"","كود غير موجود"))</f>
        <v/>
      </c>
      <c r="J351" s="15">
        <f>IF(A351&amp;""="","",SUMIFS('القطع'!$F$6:$F$2005,'القطع'!$A$6:$A$2005,A351&amp;""))</f>
        <v/>
      </c>
      <c r="K351" s="15">
        <f>IF(A351&amp;""="","",IF(F351="ملغي",0,ROUND(MAX(0,N(G351)+J351-N(H351)),2)))</f>
        <v/>
      </c>
      <c r="L351" s="15">
        <f>IF(A351&amp;""="","",SUMIFS('الدفعات'!$C$6:$C$2005,'الدفعات'!$B$6:$B$2005,A351&amp;""))</f>
        <v/>
      </c>
      <c r="M351" s="15">
        <f>IF(A351&amp;""="","",ROUND(K351-L351,2))</f>
        <v/>
      </c>
      <c r="N351" s="6">
        <f>IF(A351&amp;""="","",IF(AND(F351="جاهزة",M351&gt;0),"جاهزة ولم تُسدَّد",IF(AND(F351="سُلّمت",M351&gt;0),"سُلّمت وعليها متبقي","")))</f>
        <v/>
      </c>
    </row>
    <row r="352">
      <c r="A352" s="5" t="n"/>
      <c r="B352" s="16" t="n"/>
      <c r="C352" s="5" t="n"/>
      <c r="D352" s="5" t="n"/>
      <c r="E352" s="5" t="n"/>
      <c r="F352" s="5" t="n"/>
      <c r="G352" s="17" t="n"/>
      <c r="H352" s="17" t="n"/>
      <c r="I352" s="6">
        <f>IF(A352&amp;""="","",IFERROR(INDEX('العملاء'!$B$6:$B$205,MATCH(C352&amp;"",'العملاء'!$A$6:$A$205,0))&amp;"","كود غير موجود"))</f>
        <v/>
      </c>
      <c r="J352" s="15">
        <f>IF(A352&amp;""="","",SUMIFS('القطع'!$F$6:$F$2005,'القطع'!$A$6:$A$2005,A352&amp;""))</f>
        <v/>
      </c>
      <c r="K352" s="15">
        <f>IF(A352&amp;""="","",IF(F352="ملغي",0,ROUND(MAX(0,N(G352)+J352-N(H352)),2)))</f>
        <v/>
      </c>
      <c r="L352" s="15">
        <f>IF(A352&amp;""="","",SUMIFS('الدفعات'!$C$6:$C$2005,'الدفعات'!$B$6:$B$2005,A352&amp;""))</f>
        <v/>
      </c>
      <c r="M352" s="15">
        <f>IF(A352&amp;""="","",ROUND(K352-L352,2))</f>
        <v/>
      </c>
      <c r="N352" s="6">
        <f>IF(A352&amp;""="","",IF(AND(F352="جاهزة",M352&gt;0),"جاهزة ولم تُسدَّد",IF(AND(F352="سُلّمت",M352&gt;0),"سُلّمت وعليها متبقي","")))</f>
        <v/>
      </c>
    </row>
    <row r="353">
      <c r="A353" s="5" t="n"/>
      <c r="B353" s="16" t="n"/>
      <c r="C353" s="5" t="n"/>
      <c r="D353" s="5" t="n"/>
      <c r="E353" s="5" t="n"/>
      <c r="F353" s="5" t="n"/>
      <c r="G353" s="17" t="n"/>
      <c r="H353" s="17" t="n"/>
      <c r="I353" s="6">
        <f>IF(A353&amp;""="","",IFERROR(INDEX('العملاء'!$B$6:$B$205,MATCH(C353&amp;"",'العملاء'!$A$6:$A$205,0))&amp;"","كود غير موجود"))</f>
        <v/>
      </c>
      <c r="J353" s="15">
        <f>IF(A353&amp;""="","",SUMIFS('القطع'!$F$6:$F$2005,'القطع'!$A$6:$A$2005,A353&amp;""))</f>
        <v/>
      </c>
      <c r="K353" s="15">
        <f>IF(A353&amp;""="","",IF(F353="ملغي",0,ROUND(MAX(0,N(G353)+J353-N(H353)),2)))</f>
        <v/>
      </c>
      <c r="L353" s="15">
        <f>IF(A353&amp;""="","",SUMIFS('الدفعات'!$C$6:$C$2005,'الدفعات'!$B$6:$B$2005,A353&amp;""))</f>
        <v/>
      </c>
      <c r="M353" s="15">
        <f>IF(A353&amp;""="","",ROUND(K353-L353,2))</f>
        <v/>
      </c>
      <c r="N353" s="6">
        <f>IF(A353&amp;""="","",IF(AND(F353="جاهزة",M353&gt;0),"جاهزة ولم تُسدَّد",IF(AND(F353="سُلّمت",M353&gt;0),"سُلّمت وعليها متبقي","")))</f>
        <v/>
      </c>
    </row>
    <row r="354">
      <c r="A354" s="5" t="n"/>
      <c r="B354" s="16" t="n"/>
      <c r="C354" s="5" t="n"/>
      <c r="D354" s="5" t="n"/>
      <c r="E354" s="5" t="n"/>
      <c r="F354" s="5" t="n"/>
      <c r="G354" s="17" t="n"/>
      <c r="H354" s="17" t="n"/>
      <c r="I354" s="6">
        <f>IF(A354&amp;""="","",IFERROR(INDEX('العملاء'!$B$6:$B$205,MATCH(C354&amp;"",'العملاء'!$A$6:$A$205,0))&amp;"","كود غير موجود"))</f>
        <v/>
      </c>
      <c r="J354" s="15">
        <f>IF(A354&amp;""="","",SUMIFS('القطع'!$F$6:$F$2005,'القطع'!$A$6:$A$2005,A354&amp;""))</f>
        <v/>
      </c>
      <c r="K354" s="15">
        <f>IF(A354&amp;""="","",IF(F354="ملغي",0,ROUND(MAX(0,N(G354)+J354-N(H354)),2)))</f>
        <v/>
      </c>
      <c r="L354" s="15">
        <f>IF(A354&amp;""="","",SUMIFS('الدفعات'!$C$6:$C$2005,'الدفعات'!$B$6:$B$2005,A354&amp;""))</f>
        <v/>
      </c>
      <c r="M354" s="15">
        <f>IF(A354&amp;""="","",ROUND(K354-L354,2))</f>
        <v/>
      </c>
      <c r="N354" s="6">
        <f>IF(A354&amp;""="","",IF(AND(F354="جاهزة",M354&gt;0),"جاهزة ولم تُسدَّد",IF(AND(F354="سُلّمت",M354&gt;0),"سُلّمت وعليها متبقي","")))</f>
        <v/>
      </c>
    </row>
    <row r="355">
      <c r="A355" s="5" t="n"/>
      <c r="B355" s="16" t="n"/>
      <c r="C355" s="5" t="n"/>
      <c r="D355" s="5" t="n"/>
      <c r="E355" s="5" t="n"/>
      <c r="F355" s="5" t="n"/>
      <c r="G355" s="17" t="n"/>
      <c r="H355" s="17" t="n"/>
      <c r="I355" s="6">
        <f>IF(A355&amp;""="","",IFERROR(INDEX('العملاء'!$B$6:$B$205,MATCH(C355&amp;"",'العملاء'!$A$6:$A$205,0))&amp;"","كود غير موجود"))</f>
        <v/>
      </c>
      <c r="J355" s="15">
        <f>IF(A355&amp;""="","",SUMIFS('القطع'!$F$6:$F$2005,'القطع'!$A$6:$A$2005,A355&amp;""))</f>
        <v/>
      </c>
      <c r="K355" s="15">
        <f>IF(A355&amp;""="","",IF(F355="ملغي",0,ROUND(MAX(0,N(G355)+J355-N(H355)),2)))</f>
        <v/>
      </c>
      <c r="L355" s="15">
        <f>IF(A355&amp;""="","",SUMIFS('الدفعات'!$C$6:$C$2005,'الدفعات'!$B$6:$B$2005,A355&amp;""))</f>
        <v/>
      </c>
      <c r="M355" s="15">
        <f>IF(A355&amp;""="","",ROUND(K355-L355,2))</f>
        <v/>
      </c>
      <c r="N355" s="6">
        <f>IF(A355&amp;""="","",IF(AND(F355="جاهزة",M355&gt;0),"جاهزة ولم تُسدَّد",IF(AND(F355="سُلّمت",M355&gt;0),"سُلّمت وعليها متبقي","")))</f>
        <v/>
      </c>
    </row>
    <row r="356">
      <c r="A356" s="5" t="n"/>
      <c r="B356" s="16" t="n"/>
      <c r="C356" s="5" t="n"/>
      <c r="D356" s="5" t="n"/>
      <c r="E356" s="5" t="n"/>
      <c r="F356" s="5" t="n"/>
      <c r="G356" s="17" t="n"/>
      <c r="H356" s="17" t="n"/>
      <c r="I356" s="6">
        <f>IF(A356&amp;""="","",IFERROR(INDEX('العملاء'!$B$6:$B$205,MATCH(C356&amp;"",'العملاء'!$A$6:$A$205,0))&amp;"","كود غير موجود"))</f>
        <v/>
      </c>
      <c r="J356" s="15">
        <f>IF(A356&amp;""="","",SUMIFS('القطع'!$F$6:$F$2005,'القطع'!$A$6:$A$2005,A356&amp;""))</f>
        <v/>
      </c>
      <c r="K356" s="15">
        <f>IF(A356&amp;""="","",IF(F356="ملغي",0,ROUND(MAX(0,N(G356)+J356-N(H356)),2)))</f>
        <v/>
      </c>
      <c r="L356" s="15">
        <f>IF(A356&amp;""="","",SUMIFS('الدفعات'!$C$6:$C$2005,'الدفعات'!$B$6:$B$2005,A356&amp;""))</f>
        <v/>
      </c>
      <c r="M356" s="15">
        <f>IF(A356&amp;""="","",ROUND(K356-L356,2))</f>
        <v/>
      </c>
      <c r="N356" s="6">
        <f>IF(A356&amp;""="","",IF(AND(F356="جاهزة",M356&gt;0),"جاهزة ولم تُسدَّد",IF(AND(F356="سُلّمت",M356&gt;0),"سُلّمت وعليها متبقي","")))</f>
        <v/>
      </c>
    </row>
    <row r="357">
      <c r="A357" s="5" t="n"/>
      <c r="B357" s="16" t="n"/>
      <c r="C357" s="5" t="n"/>
      <c r="D357" s="5" t="n"/>
      <c r="E357" s="5" t="n"/>
      <c r="F357" s="5" t="n"/>
      <c r="G357" s="17" t="n"/>
      <c r="H357" s="17" t="n"/>
      <c r="I357" s="6">
        <f>IF(A357&amp;""="","",IFERROR(INDEX('العملاء'!$B$6:$B$205,MATCH(C357&amp;"",'العملاء'!$A$6:$A$205,0))&amp;"","كود غير موجود"))</f>
        <v/>
      </c>
      <c r="J357" s="15">
        <f>IF(A357&amp;""="","",SUMIFS('القطع'!$F$6:$F$2005,'القطع'!$A$6:$A$2005,A357&amp;""))</f>
        <v/>
      </c>
      <c r="K357" s="15">
        <f>IF(A357&amp;""="","",IF(F357="ملغي",0,ROUND(MAX(0,N(G357)+J357-N(H357)),2)))</f>
        <v/>
      </c>
      <c r="L357" s="15">
        <f>IF(A357&amp;""="","",SUMIFS('الدفعات'!$C$6:$C$2005,'الدفعات'!$B$6:$B$2005,A357&amp;""))</f>
        <v/>
      </c>
      <c r="M357" s="15">
        <f>IF(A357&amp;""="","",ROUND(K357-L357,2))</f>
        <v/>
      </c>
      <c r="N357" s="6">
        <f>IF(A357&amp;""="","",IF(AND(F357="جاهزة",M357&gt;0),"جاهزة ولم تُسدَّد",IF(AND(F357="سُلّمت",M357&gt;0),"سُلّمت وعليها متبقي","")))</f>
        <v/>
      </c>
    </row>
    <row r="358">
      <c r="A358" s="5" t="n"/>
      <c r="B358" s="16" t="n"/>
      <c r="C358" s="5" t="n"/>
      <c r="D358" s="5" t="n"/>
      <c r="E358" s="5" t="n"/>
      <c r="F358" s="5" t="n"/>
      <c r="G358" s="17" t="n"/>
      <c r="H358" s="17" t="n"/>
      <c r="I358" s="6">
        <f>IF(A358&amp;""="","",IFERROR(INDEX('العملاء'!$B$6:$B$205,MATCH(C358&amp;"",'العملاء'!$A$6:$A$205,0))&amp;"","كود غير موجود"))</f>
        <v/>
      </c>
      <c r="J358" s="15">
        <f>IF(A358&amp;""="","",SUMIFS('القطع'!$F$6:$F$2005,'القطع'!$A$6:$A$2005,A358&amp;""))</f>
        <v/>
      </c>
      <c r="K358" s="15">
        <f>IF(A358&amp;""="","",IF(F358="ملغي",0,ROUND(MAX(0,N(G358)+J358-N(H358)),2)))</f>
        <v/>
      </c>
      <c r="L358" s="15">
        <f>IF(A358&amp;""="","",SUMIFS('الدفعات'!$C$6:$C$2005,'الدفعات'!$B$6:$B$2005,A358&amp;""))</f>
        <v/>
      </c>
      <c r="M358" s="15">
        <f>IF(A358&amp;""="","",ROUND(K358-L358,2))</f>
        <v/>
      </c>
      <c r="N358" s="6">
        <f>IF(A358&amp;""="","",IF(AND(F358="جاهزة",M358&gt;0),"جاهزة ولم تُسدَّد",IF(AND(F358="سُلّمت",M358&gt;0),"سُلّمت وعليها متبقي","")))</f>
        <v/>
      </c>
    </row>
    <row r="359">
      <c r="A359" s="5" t="n"/>
      <c r="B359" s="16" t="n"/>
      <c r="C359" s="5" t="n"/>
      <c r="D359" s="5" t="n"/>
      <c r="E359" s="5" t="n"/>
      <c r="F359" s="5" t="n"/>
      <c r="G359" s="17" t="n"/>
      <c r="H359" s="17" t="n"/>
      <c r="I359" s="6">
        <f>IF(A359&amp;""="","",IFERROR(INDEX('العملاء'!$B$6:$B$205,MATCH(C359&amp;"",'العملاء'!$A$6:$A$205,0))&amp;"","كود غير موجود"))</f>
        <v/>
      </c>
      <c r="J359" s="15">
        <f>IF(A359&amp;""="","",SUMIFS('القطع'!$F$6:$F$2005,'القطع'!$A$6:$A$2005,A359&amp;""))</f>
        <v/>
      </c>
      <c r="K359" s="15">
        <f>IF(A359&amp;""="","",IF(F359="ملغي",0,ROUND(MAX(0,N(G359)+J359-N(H359)),2)))</f>
        <v/>
      </c>
      <c r="L359" s="15">
        <f>IF(A359&amp;""="","",SUMIFS('الدفعات'!$C$6:$C$2005,'الدفعات'!$B$6:$B$2005,A359&amp;""))</f>
        <v/>
      </c>
      <c r="M359" s="15">
        <f>IF(A359&amp;""="","",ROUND(K359-L359,2))</f>
        <v/>
      </c>
      <c r="N359" s="6">
        <f>IF(A359&amp;""="","",IF(AND(F359="جاهزة",M359&gt;0),"جاهزة ولم تُسدَّد",IF(AND(F359="سُلّمت",M359&gt;0),"سُلّمت وعليها متبقي","")))</f>
        <v/>
      </c>
    </row>
    <row r="360">
      <c r="A360" s="5" t="n"/>
      <c r="B360" s="16" t="n"/>
      <c r="C360" s="5" t="n"/>
      <c r="D360" s="5" t="n"/>
      <c r="E360" s="5" t="n"/>
      <c r="F360" s="5" t="n"/>
      <c r="G360" s="17" t="n"/>
      <c r="H360" s="17" t="n"/>
      <c r="I360" s="6">
        <f>IF(A360&amp;""="","",IFERROR(INDEX('العملاء'!$B$6:$B$205,MATCH(C360&amp;"",'العملاء'!$A$6:$A$205,0))&amp;"","كود غير موجود"))</f>
        <v/>
      </c>
      <c r="J360" s="15">
        <f>IF(A360&amp;""="","",SUMIFS('القطع'!$F$6:$F$2005,'القطع'!$A$6:$A$2005,A360&amp;""))</f>
        <v/>
      </c>
      <c r="K360" s="15">
        <f>IF(A360&amp;""="","",IF(F360="ملغي",0,ROUND(MAX(0,N(G360)+J360-N(H360)),2)))</f>
        <v/>
      </c>
      <c r="L360" s="15">
        <f>IF(A360&amp;""="","",SUMIFS('الدفعات'!$C$6:$C$2005,'الدفعات'!$B$6:$B$2005,A360&amp;""))</f>
        <v/>
      </c>
      <c r="M360" s="15">
        <f>IF(A360&amp;""="","",ROUND(K360-L360,2))</f>
        <v/>
      </c>
      <c r="N360" s="6">
        <f>IF(A360&amp;""="","",IF(AND(F360="جاهزة",M360&gt;0),"جاهزة ولم تُسدَّد",IF(AND(F360="سُلّمت",M360&gt;0),"سُلّمت وعليها متبقي","")))</f>
        <v/>
      </c>
    </row>
    <row r="361">
      <c r="A361" s="5" t="n"/>
      <c r="B361" s="16" t="n"/>
      <c r="C361" s="5" t="n"/>
      <c r="D361" s="5" t="n"/>
      <c r="E361" s="5" t="n"/>
      <c r="F361" s="5" t="n"/>
      <c r="G361" s="17" t="n"/>
      <c r="H361" s="17" t="n"/>
      <c r="I361" s="6">
        <f>IF(A361&amp;""="","",IFERROR(INDEX('العملاء'!$B$6:$B$205,MATCH(C361&amp;"",'العملاء'!$A$6:$A$205,0))&amp;"","كود غير موجود"))</f>
        <v/>
      </c>
      <c r="J361" s="15">
        <f>IF(A361&amp;""="","",SUMIFS('القطع'!$F$6:$F$2005,'القطع'!$A$6:$A$2005,A361&amp;""))</f>
        <v/>
      </c>
      <c r="K361" s="15">
        <f>IF(A361&amp;""="","",IF(F361="ملغي",0,ROUND(MAX(0,N(G361)+J361-N(H361)),2)))</f>
        <v/>
      </c>
      <c r="L361" s="15">
        <f>IF(A361&amp;""="","",SUMIFS('الدفعات'!$C$6:$C$2005,'الدفعات'!$B$6:$B$2005,A361&amp;""))</f>
        <v/>
      </c>
      <c r="M361" s="15">
        <f>IF(A361&amp;""="","",ROUND(K361-L361,2))</f>
        <v/>
      </c>
      <c r="N361" s="6">
        <f>IF(A361&amp;""="","",IF(AND(F361="جاهزة",M361&gt;0),"جاهزة ولم تُسدَّد",IF(AND(F361="سُلّمت",M361&gt;0),"سُلّمت وعليها متبقي","")))</f>
        <v/>
      </c>
    </row>
    <row r="362">
      <c r="A362" s="5" t="n"/>
      <c r="B362" s="16" t="n"/>
      <c r="C362" s="5" t="n"/>
      <c r="D362" s="5" t="n"/>
      <c r="E362" s="5" t="n"/>
      <c r="F362" s="5" t="n"/>
      <c r="G362" s="17" t="n"/>
      <c r="H362" s="17" t="n"/>
      <c r="I362" s="6">
        <f>IF(A362&amp;""="","",IFERROR(INDEX('العملاء'!$B$6:$B$205,MATCH(C362&amp;"",'العملاء'!$A$6:$A$205,0))&amp;"","كود غير موجود"))</f>
        <v/>
      </c>
      <c r="J362" s="15">
        <f>IF(A362&amp;""="","",SUMIFS('القطع'!$F$6:$F$2005,'القطع'!$A$6:$A$2005,A362&amp;""))</f>
        <v/>
      </c>
      <c r="K362" s="15">
        <f>IF(A362&amp;""="","",IF(F362="ملغي",0,ROUND(MAX(0,N(G362)+J362-N(H362)),2)))</f>
        <v/>
      </c>
      <c r="L362" s="15">
        <f>IF(A362&amp;""="","",SUMIFS('الدفعات'!$C$6:$C$2005,'الدفعات'!$B$6:$B$2005,A362&amp;""))</f>
        <v/>
      </c>
      <c r="M362" s="15">
        <f>IF(A362&amp;""="","",ROUND(K362-L362,2))</f>
        <v/>
      </c>
      <c r="N362" s="6">
        <f>IF(A362&amp;""="","",IF(AND(F362="جاهزة",M362&gt;0),"جاهزة ولم تُسدَّد",IF(AND(F362="سُلّمت",M362&gt;0),"سُلّمت وعليها متبقي","")))</f>
        <v/>
      </c>
    </row>
    <row r="363">
      <c r="A363" s="5" t="n"/>
      <c r="B363" s="16" t="n"/>
      <c r="C363" s="5" t="n"/>
      <c r="D363" s="5" t="n"/>
      <c r="E363" s="5" t="n"/>
      <c r="F363" s="5" t="n"/>
      <c r="G363" s="17" t="n"/>
      <c r="H363" s="17" t="n"/>
      <c r="I363" s="6">
        <f>IF(A363&amp;""="","",IFERROR(INDEX('العملاء'!$B$6:$B$205,MATCH(C363&amp;"",'العملاء'!$A$6:$A$205,0))&amp;"","كود غير موجود"))</f>
        <v/>
      </c>
      <c r="J363" s="15">
        <f>IF(A363&amp;""="","",SUMIFS('القطع'!$F$6:$F$2005,'القطع'!$A$6:$A$2005,A363&amp;""))</f>
        <v/>
      </c>
      <c r="K363" s="15">
        <f>IF(A363&amp;""="","",IF(F363="ملغي",0,ROUND(MAX(0,N(G363)+J363-N(H363)),2)))</f>
        <v/>
      </c>
      <c r="L363" s="15">
        <f>IF(A363&amp;""="","",SUMIFS('الدفعات'!$C$6:$C$2005,'الدفعات'!$B$6:$B$2005,A363&amp;""))</f>
        <v/>
      </c>
      <c r="M363" s="15">
        <f>IF(A363&amp;""="","",ROUND(K363-L363,2))</f>
        <v/>
      </c>
      <c r="N363" s="6">
        <f>IF(A363&amp;""="","",IF(AND(F363="جاهزة",M363&gt;0),"جاهزة ولم تُسدَّد",IF(AND(F363="سُلّمت",M363&gt;0),"سُلّمت وعليها متبقي","")))</f>
        <v/>
      </c>
    </row>
    <row r="364">
      <c r="A364" s="5" t="n"/>
      <c r="B364" s="16" t="n"/>
      <c r="C364" s="5" t="n"/>
      <c r="D364" s="5" t="n"/>
      <c r="E364" s="5" t="n"/>
      <c r="F364" s="5" t="n"/>
      <c r="G364" s="17" t="n"/>
      <c r="H364" s="17" t="n"/>
      <c r="I364" s="6">
        <f>IF(A364&amp;""="","",IFERROR(INDEX('العملاء'!$B$6:$B$205,MATCH(C364&amp;"",'العملاء'!$A$6:$A$205,0))&amp;"","كود غير موجود"))</f>
        <v/>
      </c>
      <c r="J364" s="15">
        <f>IF(A364&amp;""="","",SUMIFS('القطع'!$F$6:$F$2005,'القطع'!$A$6:$A$2005,A364&amp;""))</f>
        <v/>
      </c>
      <c r="K364" s="15">
        <f>IF(A364&amp;""="","",IF(F364="ملغي",0,ROUND(MAX(0,N(G364)+J364-N(H364)),2)))</f>
        <v/>
      </c>
      <c r="L364" s="15">
        <f>IF(A364&amp;""="","",SUMIFS('الدفعات'!$C$6:$C$2005,'الدفعات'!$B$6:$B$2005,A364&amp;""))</f>
        <v/>
      </c>
      <c r="M364" s="15">
        <f>IF(A364&amp;""="","",ROUND(K364-L364,2))</f>
        <v/>
      </c>
      <c r="N364" s="6">
        <f>IF(A364&amp;""="","",IF(AND(F364="جاهزة",M364&gt;0),"جاهزة ولم تُسدَّد",IF(AND(F364="سُلّمت",M364&gt;0),"سُلّمت وعليها متبقي","")))</f>
        <v/>
      </c>
    </row>
    <row r="365">
      <c r="A365" s="5" t="n"/>
      <c r="B365" s="16" t="n"/>
      <c r="C365" s="5" t="n"/>
      <c r="D365" s="5" t="n"/>
      <c r="E365" s="5" t="n"/>
      <c r="F365" s="5" t="n"/>
      <c r="G365" s="17" t="n"/>
      <c r="H365" s="17" t="n"/>
      <c r="I365" s="6">
        <f>IF(A365&amp;""="","",IFERROR(INDEX('العملاء'!$B$6:$B$205,MATCH(C365&amp;"",'العملاء'!$A$6:$A$205,0))&amp;"","كود غير موجود"))</f>
        <v/>
      </c>
      <c r="J365" s="15">
        <f>IF(A365&amp;""="","",SUMIFS('القطع'!$F$6:$F$2005,'القطع'!$A$6:$A$2005,A365&amp;""))</f>
        <v/>
      </c>
      <c r="K365" s="15">
        <f>IF(A365&amp;""="","",IF(F365="ملغي",0,ROUND(MAX(0,N(G365)+J365-N(H365)),2)))</f>
        <v/>
      </c>
      <c r="L365" s="15">
        <f>IF(A365&amp;""="","",SUMIFS('الدفعات'!$C$6:$C$2005,'الدفعات'!$B$6:$B$2005,A365&amp;""))</f>
        <v/>
      </c>
      <c r="M365" s="15">
        <f>IF(A365&amp;""="","",ROUND(K365-L365,2))</f>
        <v/>
      </c>
      <c r="N365" s="6">
        <f>IF(A365&amp;""="","",IF(AND(F365="جاهزة",M365&gt;0),"جاهزة ولم تُسدَّد",IF(AND(F365="سُلّمت",M365&gt;0),"سُلّمت وعليها متبقي","")))</f>
        <v/>
      </c>
    </row>
    <row r="366">
      <c r="A366" s="5" t="n"/>
      <c r="B366" s="16" t="n"/>
      <c r="C366" s="5" t="n"/>
      <c r="D366" s="5" t="n"/>
      <c r="E366" s="5" t="n"/>
      <c r="F366" s="5" t="n"/>
      <c r="G366" s="17" t="n"/>
      <c r="H366" s="17" t="n"/>
      <c r="I366" s="6">
        <f>IF(A366&amp;""="","",IFERROR(INDEX('العملاء'!$B$6:$B$205,MATCH(C366&amp;"",'العملاء'!$A$6:$A$205,0))&amp;"","كود غير موجود"))</f>
        <v/>
      </c>
      <c r="J366" s="15">
        <f>IF(A366&amp;""="","",SUMIFS('القطع'!$F$6:$F$2005,'القطع'!$A$6:$A$2005,A366&amp;""))</f>
        <v/>
      </c>
      <c r="K366" s="15">
        <f>IF(A366&amp;""="","",IF(F366="ملغي",0,ROUND(MAX(0,N(G366)+J366-N(H366)),2)))</f>
        <v/>
      </c>
      <c r="L366" s="15">
        <f>IF(A366&amp;""="","",SUMIFS('الدفعات'!$C$6:$C$2005,'الدفعات'!$B$6:$B$2005,A366&amp;""))</f>
        <v/>
      </c>
      <c r="M366" s="15">
        <f>IF(A366&amp;""="","",ROUND(K366-L366,2))</f>
        <v/>
      </c>
      <c r="N366" s="6">
        <f>IF(A366&amp;""="","",IF(AND(F366="جاهزة",M366&gt;0),"جاهزة ولم تُسدَّد",IF(AND(F366="سُلّمت",M366&gt;0),"سُلّمت وعليها متبقي","")))</f>
        <v/>
      </c>
    </row>
    <row r="367">
      <c r="A367" s="5" t="n"/>
      <c r="B367" s="16" t="n"/>
      <c r="C367" s="5" t="n"/>
      <c r="D367" s="5" t="n"/>
      <c r="E367" s="5" t="n"/>
      <c r="F367" s="5" t="n"/>
      <c r="G367" s="17" t="n"/>
      <c r="H367" s="17" t="n"/>
      <c r="I367" s="6">
        <f>IF(A367&amp;""="","",IFERROR(INDEX('العملاء'!$B$6:$B$205,MATCH(C367&amp;"",'العملاء'!$A$6:$A$205,0))&amp;"","كود غير موجود"))</f>
        <v/>
      </c>
      <c r="J367" s="15">
        <f>IF(A367&amp;""="","",SUMIFS('القطع'!$F$6:$F$2005,'القطع'!$A$6:$A$2005,A367&amp;""))</f>
        <v/>
      </c>
      <c r="K367" s="15">
        <f>IF(A367&amp;""="","",IF(F367="ملغي",0,ROUND(MAX(0,N(G367)+J367-N(H367)),2)))</f>
        <v/>
      </c>
      <c r="L367" s="15">
        <f>IF(A367&amp;""="","",SUMIFS('الدفعات'!$C$6:$C$2005,'الدفعات'!$B$6:$B$2005,A367&amp;""))</f>
        <v/>
      </c>
      <c r="M367" s="15">
        <f>IF(A367&amp;""="","",ROUND(K367-L367,2))</f>
        <v/>
      </c>
      <c r="N367" s="6">
        <f>IF(A367&amp;""="","",IF(AND(F367="جاهزة",M367&gt;0),"جاهزة ولم تُسدَّد",IF(AND(F367="سُلّمت",M367&gt;0),"سُلّمت وعليها متبقي","")))</f>
        <v/>
      </c>
    </row>
    <row r="368">
      <c r="A368" s="5" t="n"/>
      <c r="B368" s="16" t="n"/>
      <c r="C368" s="5" t="n"/>
      <c r="D368" s="5" t="n"/>
      <c r="E368" s="5" t="n"/>
      <c r="F368" s="5" t="n"/>
      <c r="G368" s="17" t="n"/>
      <c r="H368" s="17" t="n"/>
      <c r="I368" s="6">
        <f>IF(A368&amp;""="","",IFERROR(INDEX('العملاء'!$B$6:$B$205,MATCH(C368&amp;"",'العملاء'!$A$6:$A$205,0))&amp;"","كود غير موجود"))</f>
        <v/>
      </c>
      <c r="J368" s="15">
        <f>IF(A368&amp;""="","",SUMIFS('القطع'!$F$6:$F$2005,'القطع'!$A$6:$A$2005,A368&amp;""))</f>
        <v/>
      </c>
      <c r="K368" s="15">
        <f>IF(A368&amp;""="","",IF(F368="ملغي",0,ROUND(MAX(0,N(G368)+J368-N(H368)),2)))</f>
        <v/>
      </c>
      <c r="L368" s="15">
        <f>IF(A368&amp;""="","",SUMIFS('الدفعات'!$C$6:$C$2005,'الدفعات'!$B$6:$B$2005,A368&amp;""))</f>
        <v/>
      </c>
      <c r="M368" s="15">
        <f>IF(A368&amp;""="","",ROUND(K368-L368,2))</f>
        <v/>
      </c>
      <c r="N368" s="6">
        <f>IF(A368&amp;""="","",IF(AND(F368="جاهزة",M368&gt;0),"جاهزة ولم تُسدَّد",IF(AND(F368="سُلّمت",M368&gt;0),"سُلّمت وعليها متبقي","")))</f>
        <v/>
      </c>
    </row>
    <row r="369">
      <c r="A369" s="5" t="n"/>
      <c r="B369" s="16" t="n"/>
      <c r="C369" s="5" t="n"/>
      <c r="D369" s="5" t="n"/>
      <c r="E369" s="5" t="n"/>
      <c r="F369" s="5" t="n"/>
      <c r="G369" s="17" t="n"/>
      <c r="H369" s="17" t="n"/>
      <c r="I369" s="6">
        <f>IF(A369&amp;""="","",IFERROR(INDEX('العملاء'!$B$6:$B$205,MATCH(C369&amp;"",'العملاء'!$A$6:$A$205,0))&amp;"","كود غير موجود"))</f>
        <v/>
      </c>
      <c r="J369" s="15">
        <f>IF(A369&amp;""="","",SUMIFS('القطع'!$F$6:$F$2005,'القطع'!$A$6:$A$2005,A369&amp;""))</f>
        <v/>
      </c>
      <c r="K369" s="15">
        <f>IF(A369&amp;""="","",IF(F369="ملغي",0,ROUND(MAX(0,N(G369)+J369-N(H369)),2)))</f>
        <v/>
      </c>
      <c r="L369" s="15">
        <f>IF(A369&amp;""="","",SUMIFS('الدفعات'!$C$6:$C$2005,'الدفعات'!$B$6:$B$2005,A369&amp;""))</f>
        <v/>
      </c>
      <c r="M369" s="15">
        <f>IF(A369&amp;""="","",ROUND(K369-L369,2))</f>
        <v/>
      </c>
      <c r="N369" s="6">
        <f>IF(A369&amp;""="","",IF(AND(F369="جاهزة",M369&gt;0),"جاهزة ولم تُسدَّد",IF(AND(F369="سُلّمت",M369&gt;0),"سُلّمت وعليها متبقي","")))</f>
        <v/>
      </c>
    </row>
    <row r="370">
      <c r="A370" s="5" t="n"/>
      <c r="B370" s="16" t="n"/>
      <c r="C370" s="5" t="n"/>
      <c r="D370" s="5" t="n"/>
      <c r="E370" s="5" t="n"/>
      <c r="F370" s="5" t="n"/>
      <c r="G370" s="17" t="n"/>
      <c r="H370" s="17" t="n"/>
      <c r="I370" s="6">
        <f>IF(A370&amp;""="","",IFERROR(INDEX('العملاء'!$B$6:$B$205,MATCH(C370&amp;"",'العملاء'!$A$6:$A$205,0))&amp;"","كود غير موجود"))</f>
        <v/>
      </c>
      <c r="J370" s="15">
        <f>IF(A370&amp;""="","",SUMIFS('القطع'!$F$6:$F$2005,'القطع'!$A$6:$A$2005,A370&amp;""))</f>
        <v/>
      </c>
      <c r="K370" s="15">
        <f>IF(A370&amp;""="","",IF(F370="ملغي",0,ROUND(MAX(0,N(G370)+J370-N(H370)),2)))</f>
        <v/>
      </c>
      <c r="L370" s="15">
        <f>IF(A370&amp;""="","",SUMIFS('الدفعات'!$C$6:$C$2005,'الدفعات'!$B$6:$B$2005,A370&amp;""))</f>
        <v/>
      </c>
      <c r="M370" s="15">
        <f>IF(A370&amp;""="","",ROUND(K370-L370,2))</f>
        <v/>
      </c>
      <c r="N370" s="6">
        <f>IF(A370&amp;""="","",IF(AND(F370="جاهزة",M370&gt;0),"جاهزة ولم تُسدَّد",IF(AND(F370="سُلّمت",M370&gt;0),"سُلّمت وعليها متبقي","")))</f>
        <v/>
      </c>
    </row>
    <row r="371">
      <c r="A371" s="5" t="n"/>
      <c r="B371" s="16" t="n"/>
      <c r="C371" s="5" t="n"/>
      <c r="D371" s="5" t="n"/>
      <c r="E371" s="5" t="n"/>
      <c r="F371" s="5" t="n"/>
      <c r="G371" s="17" t="n"/>
      <c r="H371" s="17" t="n"/>
      <c r="I371" s="6">
        <f>IF(A371&amp;""="","",IFERROR(INDEX('العملاء'!$B$6:$B$205,MATCH(C371&amp;"",'العملاء'!$A$6:$A$205,0))&amp;"","كود غير موجود"))</f>
        <v/>
      </c>
      <c r="J371" s="15">
        <f>IF(A371&amp;""="","",SUMIFS('القطع'!$F$6:$F$2005,'القطع'!$A$6:$A$2005,A371&amp;""))</f>
        <v/>
      </c>
      <c r="K371" s="15">
        <f>IF(A371&amp;""="","",IF(F371="ملغي",0,ROUND(MAX(0,N(G371)+J371-N(H371)),2)))</f>
        <v/>
      </c>
      <c r="L371" s="15">
        <f>IF(A371&amp;""="","",SUMIFS('الدفعات'!$C$6:$C$2005,'الدفعات'!$B$6:$B$2005,A371&amp;""))</f>
        <v/>
      </c>
      <c r="M371" s="15">
        <f>IF(A371&amp;""="","",ROUND(K371-L371,2))</f>
        <v/>
      </c>
      <c r="N371" s="6">
        <f>IF(A371&amp;""="","",IF(AND(F371="جاهزة",M371&gt;0),"جاهزة ولم تُسدَّد",IF(AND(F371="سُلّمت",M371&gt;0),"سُلّمت وعليها متبقي","")))</f>
        <v/>
      </c>
    </row>
    <row r="372">
      <c r="A372" s="5" t="n"/>
      <c r="B372" s="16" t="n"/>
      <c r="C372" s="5" t="n"/>
      <c r="D372" s="5" t="n"/>
      <c r="E372" s="5" t="n"/>
      <c r="F372" s="5" t="n"/>
      <c r="G372" s="17" t="n"/>
      <c r="H372" s="17" t="n"/>
      <c r="I372" s="6">
        <f>IF(A372&amp;""="","",IFERROR(INDEX('العملاء'!$B$6:$B$205,MATCH(C372&amp;"",'العملاء'!$A$6:$A$205,0))&amp;"","كود غير موجود"))</f>
        <v/>
      </c>
      <c r="J372" s="15">
        <f>IF(A372&amp;""="","",SUMIFS('القطع'!$F$6:$F$2005,'القطع'!$A$6:$A$2005,A372&amp;""))</f>
        <v/>
      </c>
      <c r="K372" s="15">
        <f>IF(A372&amp;""="","",IF(F372="ملغي",0,ROUND(MAX(0,N(G372)+J372-N(H372)),2)))</f>
        <v/>
      </c>
      <c r="L372" s="15">
        <f>IF(A372&amp;""="","",SUMIFS('الدفعات'!$C$6:$C$2005,'الدفعات'!$B$6:$B$2005,A372&amp;""))</f>
        <v/>
      </c>
      <c r="M372" s="15">
        <f>IF(A372&amp;""="","",ROUND(K372-L372,2))</f>
        <v/>
      </c>
      <c r="N372" s="6">
        <f>IF(A372&amp;""="","",IF(AND(F372="جاهزة",M372&gt;0),"جاهزة ولم تُسدَّد",IF(AND(F372="سُلّمت",M372&gt;0),"سُلّمت وعليها متبقي","")))</f>
        <v/>
      </c>
    </row>
    <row r="373">
      <c r="A373" s="5" t="n"/>
      <c r="B373" s="16" t="n"/>
      <c r="C373" s="5" t="n"/>
      <c r="D373" s="5" t="n"/>
      <c r="E373" s="5" t="n"/>
      <c r="F373" s="5" t="n"/>
      <c r="G373" s="17" t="n"/>
      <c r="H373" s="17" t="n"/>
      <c r="I373" s="6">
        <f>IF(A373&amp;""="","",IFERROR(INDEX('العملاء'!$B$6:$B$205,MATCH(C373&amp;"",'العملاء'!$A$6:$A$205,0))&amp;"","كود غير موجود"))</f>
        <v/>
      </c>
      <c r="J373" s="15">
        <f>IF(A373&amp;""="","",SUMIFS('القطع'!$F$6:$F$2005,'القطع'!$A$6:$A$2005,A373&amp;""))</f>
        <v/>
      </c>
      <c r="K373" s="15">
        <f>IF(A373&amp;""="","",IF(F373="ملغي",0,ROUND(MAX(0,N(G373)+J373-N(H373)),2)))</f>
        <v/>
      </c>
      <c r="L373" s="15">
        <f>IF(A373&amp;""="","",SUMIFS('الدفعات'!$C$6:$C$2005,'الدفعات'!$B$6:$B$2005,A373&amp;""))</f>
        <v/>
      </c>
      <c r="M373" s="15">
        <f>IF(A373&amp;""="","",ROUND(K373-L373,2))</f>
        <v/>
      </c>
      <c r="N373" s="6">
        <f>IF(A373&amp;""="","",IF(AND(F373="جاهزة",M373&gt;0),"جاهزة ولم تُسدَّد",IF(AND(F373="سُلّمت",M373&gt;0),"سُلّمت وعليها متبقي","")))</f>
        <v/>
      </c>
    </row>
    <row r="374">
      <c r="A374" s="5" t="n"/>
      <c r="B374" s="16" t="n"/>
      <c r="C374" s="5" t="n"/>
      <c r="D374" s="5" t="n"/>
      <c r="E374" s="5" t="n"/>
      <c r="F374" s="5" t="n"/>
      <c r="G374" s="17" t="n"/>
      <c r="H374" s="17" t="n"/>
      <c r="I374" s="6">
        <f>IF(A374&amp;""="","",IFERROR(INDEX('العملاء'!$B$6:$B$205,MATCH(C374&amp;"",'العملاء'!$A$6:$A$205,0))&amp;"","كود غير موجود"))</f>
        <v/>
      </c>
      <c r="J374" s="15">
        <f>IF(A374&amp;""="","",SUMIFS('القطع'!$F$6:$F$2005,'القطع'!$A$6:$A$2005,A374&amp;""))</f>
        <v/>
      </c>
      <c r="K374" s="15">
        <f>IF(A374&amp;""="","",IF(F374="ملغي",0,ROUND(MAX(0,N(G374)+J374-N(H374)),2)))</f>
        <v/>
      </c>
      <c r="L374" s="15">
        <f>IF(A374&amp;""="","",SUMIFS('الدفعات'!$C$6:$C$2005,'الدفعات'!$B$6:$B$2005,A374&amp;""))</f>
        <v/>
      </c>
      <c r="M374" s="15">
        <f>IF(A374&amp;""="","",ROUND(K374-L374,2))</f>
        <v/>
      </c>
      <c r="N374" s="6">
        <f>IF(A374&amp;""="","",IF(AND(F374="جاهزة",M374&gt;0),"جاهزة ولم تُسدَّد",IF(AND(F374="سُلّمت",M374&gt;0),"سُلّمت وعليها متبقي","")))</f>
        <v/>
      </c>
    </row>
    <row r="375">
      <c r="A375" s="5" t="n"/>
      <c r="B375" s="16" t="n"/>
      <c r="C375" s="5" t="n"/>
      <c r="D375" s="5" t="n"/>
      <c r="E375" s="5" t="n"/>
      <c r="F375" s="5" t="n"/>
      <c r="G375" s="17" t="n"/>
      <c r="H375" s="17" t="n"/>
      <c r="I375" s="6">
        <f>IF(A375&amp;""="","",IFERROR(INDEX('العملاء'!$B$6:$B$205,MATCH(C375&amp;"",'العملاء'!$A$6:$A$205,0))&amp;"","كود غير موجود"))</f>
        <v/>
      </c>
      <c r="J375" s="15">
        <f>IF(A375&amp;""="","",SUMIFS('القطع'!$F$6:$F$2005,'القطع'!$A$6:$A$2005,A375&amp;""))</f>
        <v/>
      </c>
      <c r="K375" s="15">
        <f>IF(A375&amp;""="","",IF(F375="ملغي",0,ROUND(MAX(0,N(G375)+J375-N(H375)),2)))</f>
        <v/>
      </c>
      <c r="L375" s="15">
        <f>IF(A375&amp;""="","",SUMIFS('الدفعات'!$C$6:$C$2005,'الدفعات'!$B$6:$B$2005,A375&amp;""))</f>
        <v/>
      </c>
      <c r="M375" s="15">
        <f>IF(A375&amp;""="","",ROUND(K375-L375,2))</f>
        <v/>
      </c>
      <c r="N375" s="6">
        <f>IF(A375&amp;""="","",IF(AND(F375="جاهزة",M375&gt;0),"جاهزة ولم تُسدَّد",IF(AND(F375="سُلّمت",M375&gt;0),"سُلّمت وعليها متبقي","")))</f>
        <v/>
      </c>
    </row>
    <row r="376">
      <c r="A376" s="5" t="n"/>
      <c r="B376" s="16" t="n"/>
      <c r="C376" s="5" t="n"/>
      <c r="D376" s="5" t="n"/>
      <c r="E376" s="5" t="n"/>
      <c r="F376" s="5" t="n"/>
      <c r="G376" s="17" t="n"/>
      <c r="H376" s="17" t="n"/>
      <c r="I376" s="6">
        <f>IF(A376&amp;""="","",IFERROR(INDEX('العملاء'!$B$6:$B$205,MATCH(C376&amp;"",'العملاء'!$A$6:$A$205,0))&amp;"","كود غير موجود"))</f>
        <v/>
      </c>
      <c r="J376" s="15">
        <f>IF(A376&amp;""="","",SUMIFS('القطع'!$F$6:$F$2005,'القطع'!$A$6:$A$2005,A376&amp;""))</f>
        <v/>
      </c>
      <c r="K376" s="15">
        <f>IF(A376&amp;""="","",IF(F376="ملغي",0,ROUND(MAX(0,N(G376)+J376-N(H376)),2)))</f>
        <v/>
      </c>
      <c r="L376" s="15">
        <f>IF(A376&amp;""="","",SUMIFS('الدفعات'!$C$6:$C$2005,'الدفعات'!$B$6:$B$2005,A376&amp;""))</f>
        <v/>
      </c>
      <c r="M376" s="15">
        <f>IF(A376&amp;""="","",ROUND(K376-L376,2))</f>
        <v/>
      </c>
      <c r="N376" s="6">
        <f>IF(A376&amp;""="","",IF(AND(F376="جاهزة",M376&gt;0),"جاهزة ولم تُسدَّد",IF(AND(F376="سُلّمت",M376&gt;0),"سُلّمت وعليها متبقي","")))</f>
        <v/>
      </c>
    </row>
    <row r="377">
      <c r="A377" s="5" t="n"/>
      <c r="B377" s="16" t="n"/>
      <c r="C377" s="5" t="n"/>
      <c r="D377" s="5" t="n"/>
      <c r="E377" s="5" t="n"/>
      <c r="F377" s="5" t="n"/>
      <c r="G377" s="17" t="n"/>
      <c r="H377" s="17" t="n"/>
      <c r="I377" s="6">
        <f>IF(A377&amp;""="","",IFERROR(INDEX('العملاء'!$B$6:$B$205,MATCH(C377&amp;"",'العملاء'!$A$6:$A$205,0))&amp;"","كود غير موجود"))</f>
        <v/>
      </c>
      <c r="J377" s="15">
        <f>IF(A377&amp;""="","",SUMIFS('القطع'!$F$6:$F$2005,'القطع'!$A$6:$A$2005,A377&amp;""))</f>
        <v/>
      </c>
      <c r="K377" s="15">
        <f>IF(A377&amp;""="","",IF(F377="ملغي",0,ROUND(MAX(0,N(G377)+J377-N(H377)),2)))</f>
        <v/>
      </c>
      <c r="L377" s="15">
        <f>IF(A377&amp;""="","",SUMIFS('الدفعات'!$C$6:$C$2005,'الدفعات'!$B$6:$B$2005,A377&amp;""))</f>
        <v/>
      </c>
      <c r="M377" s="15">
        <f>IF(A377&amp;""="","",ROUND(K377-L377,2))</f>
        <v/>
      </c>
      <c r="N377" s="6">
        <f>IF(A377&amp;""="","",IF(AND(F377="جاهزة",M377&gt;0),"جاهزة ولم تُسدَّد",IF(AND(F377="سُلّمت",M377&gt;0),"سُلّمت وعليها متبقي","")))</f>
        <v/>
      </c>
    </row>
    <row r="378">
      <c r="A378" s="5" t="n"/>
      <c r="B378" s="16" t="n"/>
      <c r="C378" s="5" t="n"/>
      <c r="D378" s="5" t="n"/>
      <c r="E378" s="5" t="n"/>
      <c r="F378" s="5" t="n"/>
      <c r="G378" s="17" t="n"/>
      <c r="H378" s="17" t="n"/>
      <c r="I378" s="6">
        <f>IF(A378&amp;""="","",IFERROR(INDEX('العملاء'!$B$6:$B$205,MATCH(C378&amp;"",'العملاء'!$A$6:$A$205,0))&amp;"","كود غير موجود"))</f>
        <v/>
      </c>
      <c r="J378" s="15">
        <f>IF(A378&amp;""="","",SUMIFS('القطع'!$F$6:$F$2005,'القطع'!$A$6:$A$2005,A378&amp;""))</f>
        <v/>
      </c>
      <c r="K378" s="15">
        <f>IF(A378&amp;""="","",IF(F378="ملغي",0,ROUND(MAX(0,N(G378)+J378-N(H378)),2)))</f>
        <v/>
      </c>
      <c r="L378" s="15">
        <f>IF(A378&amp;""="","",SUMIFS('الدفعات'!$C$6:$C$2005,'الدفعات'!$B$6:$B$2005,A378&amp;""))</f>
        <v/>
      </c>
      <c r="M378" s="15">
        <f>IF(A378&amp;""="","",ROUND(K378-L378,2))</f>
        <v/>
      </c>
      <c r="N378" s="6">
        <f>IF(A378&amp;""="","",IF(AND(F378="جاهزة",M378&gt;0),"جاهزة ولم تُسدَّد",IF(AND(F378="سُلّمت",M378&gt;0),"سُلّمت وعليها متبقي","")))</f>
        <v/>
      </c>
    </row>
    <row r="379">
      <c r="A379" s="5" t="n"/>
      <c r="B379" s="16" t="n"/>
      <c r="C379" s="5" t="n"/>
      <c r="D379" s="5" t="n"/>
      <c r="E379" s="5" t="n"/>
      <c r="F379" s="5" t="n"/>
      <c r="G379" s="17" t="n"/>
      <c r="H379" s="17" t="n"/>
      <c r="I379" s="6">
        <f>IF(A379&amp;""="","",IFERROR(INDEX('العملاء'!$B$6:$B$205,MATCH(C379&amp;"",'العملاء'!$A$6:$A$205,0))&amp;"","كود غير موجود"))</f>
        <v/>
      </c>
      <c r="J379" s="15">
        <f>IF(A379&amp;""="","",SUMIFS('القطع'!$F$6:$F$2005,'القطع'!$A$6:$A$2005,A379&amp;""))</f>
        <v/>
      </c>
      <c r="K379" s="15">
        <f>IF(A379&amp;""="","",IF(F379="ملغي",0,ROUND(MAX(0,N(G379)+J379-N(H379)),2)))</f>
        <v/>
      </c>
      <c r="L379" s="15">
        <f>IF(A379&amp;""="","",SUMIFS('الدفعات'!$C$6:$C$2005,'الدفعات'!$B$6:$B$2005,A379&amp;""))</f>
        <v/>
      </c>
      <c r="M379" s="15">
        <f>IF(A379&amp;""="","",ROUND(K379-L379,2))</f>
        <v/>
      </c>
      <c r="N379" s="6">
        <f>IF(A379&amp;""="","",IF(AND(F379="جاهزة",M379&gt;0),"جاهزة ولم تُسدَّد",IF(AND(F379="سُلّمت",M379&gt;0),"سُلّمت وعليها متبقي","")))</f>
        <v/>
      </c>
    </row>
    <row r="380">
      <c r="A380" s="5" t="n"/>
      <c r="B380" s="16" t="n"/>
      <c r="C380" s="5" t="n"/>
      <c r="D380" s="5" t="n"/>
      <c r="E380" s="5" t="n"/>
      <c r="F380" s="5" t="n"/>
      <c r="G380" s="17" t="n"/>
      <c r="H380" s="17" t="n"/>
      <c r="I380" s="6">
        <f>IF(A380&amp;""="","",IFERROR(INDEX('العملاء'!$B$6:$B$205,MATCH(C380&amp;"",'العملاء'!$A$6:$A$205,0))&amp;"","كود غير موجود"))</f>
        <v/>
      </c>
      <c r="J380" s="15">
        <f>IF(A380&amp;""="","",SUMIFS('القطع'!$F$6:$F$2005,'القطع'!$A$6:$A$2005,A380&amp;""))</f>
        <v/>
      </c>
      <c r="K380" s="15">
        <f>IF(A380&amp;""="","",IF(F380="ملغي",0,ROUND(MAX(0,N(G380)+J380-N(H380)),2)))</f>
        <v/>
      </c>
      <c r="L380" s="15">
        <f>IF(A380&amp;""="","",SUMIFS('الدفعات'!$C$6:$C$2005,'الدفعات'!$B$6:$B$2005,A380&amp;""))</f>
        <v/>
      </c>
      <c r="M380" s="15">
        <f>IF(A380&amp;""="","",ROUND(K380-L380,2))</f>
        <v/>
      </c>
      <c r="N380" s="6">
        <f>IF(A380&amp;""="","",IF(AND(F380="جاهزة",M380&gt;0),"جاهزة ولم تُسدَّد",IF(AND(F380="سُلّمت",M380&gt;0),"سُلّمت وعليها متبقي","")))</f>
        <v/>
      </c>
    </row>
    <row r="381">
      <c r="A381" s="5" t="n"/>
      <c r="B381" s="16" t="n"/>
      <c r="C381" s="5" t="n"/>
      <c r="D381" s="5" t="n"/>
      <c r="E381" s="5" t="n"/>
      <c r="F381" s="5" t="n"/>
      <c r="G381" s="17" t="n"/>
      <c r="H381" s="17" t="n"/>
      <c r="I381" s="6">
        <f>IF(A381&amp;""="","",IFERROR(INDEX('العملاء'!$B$6:$B$205,MATCH(C381&amp;"",'العملاء'!$A$6:$A$205,0))&amp;"","كود غير موجود"))</f>
        <v/>
      </c>
      <c r="J381" s="15">
        <f>IF(A381&amp;""="","",SUMIFS('القطع'!$F$6:$F$2005,'القطع'!$A$6:$A$2005,A381&amp;""))</f>
        <v/>
      </c>
      <c r="K381" s="15">
        <f>IF(A381&amp;""="","",IF(F381="ملغي",0,ROUND(MAX(0,N(G381)+J381-N(H381)),2)))</f>
        <v/>
      </c>
      <c r="L381" s="15">
        <f>IF(A381&amp;""="","",SUMIFS('الدفعات'!$C$6:$C$2005,'الدفعات'!$B$6:$B$2005,A381&amp;""))</f>
        <v/>
      </c>
      <c r="M381" s="15">
        <f>IF(A381&amp;""="","",ROUND(K381-L381,2))</f>
        <v/>
      </c>
      <c r="N381" s="6">
        <f>IF(A381&amp;""="","",IF(AND(F381="جاهزة",M381&gt;0),"جاهزة ولم تُسدَّد",IF(AND(F381="سُلّمت",M381&gt;0),"سُلّمت وعليها متبقي","")))</f>
        <v/>
      </c>
    </row>
    <row r="382">
      <c r="A382" s="5" t="n"/>
      <c r="B382" s="16" t="n"/>
      <c r="C382" s="5" t="n"/>
      <c r="D382" s="5" t="n"/>
      <c r="E382" s="5" t="n"/>
      <c r="F382" s="5" t="n"/>
      <c r="G382" s="17" t="n"/>
      <c r="H382" s="17" t="n"/>
      <c r="I382" s="6">
        <f>IF(A382&amp;""="","",IFERROR(INDEX('العملاء'!$B$6:$B$205,MATCH(C382&amp;"",'العملاء'!$A$6:$A$205,0))&amp;"","كود غير موجود"))</f>
        <v/>
      </c>
      <c r="J382" s="15">
        <f>IF(A382&amp;""="","",SUMIFS('القطع'!$F$6:$F$2005,'القطع'!$A$6:$A$2005,A382&amp;""))</f>
        <v/>
      </c>
      <c r="K382" s="15">
        <f>IF(A382&amp;""="","",IF(F382="ملغي",0,ROUND(MAX(0,N(G382)+J382-N(H382)),2)))</f>
        <v/>
      </c>
      <c r="L382" s="15">
        <f>IF(A382&amp;""="","",SUMIFS('الدفعات'!$C$6:$C$2005,'الدفعات'!$B$6:$B$2005,A382&amp;""))</f>
        <v/>
      </c>
      <c r="M382" s="15">
        <f>IF(A382&amp;""="","",ROUND(K382-L382,2))</f>
        <v/>
      </c>
      <c r="N382" s="6">
        <f>IF(A382&amp;""="","",IF(AND(F382="جاهزة",M382&gt;0),"جاهزة ولم تُسدَّد",IF(AND(F382="سُلّمت",M382&gt;0),"سُلّمت وعليها متبقي","")))</f>
        <v/>
      </c>
    </row>
    <row r="383">
      <c r="A383" s="5" t="n"/>
      <c r="B383" s="16" t="n"/>
      <c r="C383" s="5" t="n"/>
      <c r="D383" s="5" t="n"/>
      <c r="E383" s="5" t="n"/>
      <c r="F383" s="5" t="n"/>
      <c r="G383" s="17" t="n"/>
      <c r="H383" s="17" t="n"/>
      <c r="I383" s="6">
        <f>IF(A383&amp;""="","",IFERROR(INDEX('العملاء'!$B$6:$B$205,MATCH(C383&amp;"",'العملاء'!$A$6:$A$205,0))&amp;"","كود غير موجود"))</f>
        <v/>
      </c>
      <c r="J383" s="15">
        <f>IF(A383&amp;""="","",SUMIFS('القطع'!$F$6:$F$2005,'القطع'!$A$6:$A$2005,A383&amp;""))</f>
        <v/>
      </c>
      <c r="K383" s="15">
        <f>IF(A383&amp;""="","",IF(F383="ملغي",0,ROUND(MAX(0,N(G383)+J383-N(H383)),2)))</f>
        <v/>
      </c>
      <c r="L383" s="15">
        <f>IF(A383&amp;""="","",SUMIFS('الدفعات'!$C$6:$C$2005,'الدفعات'!$B$6:$B$2005,A383&amp;""))</f>
        <v/>
      </c>
      <c r="M383" s="15">
        <f>IF(A383&amp;""="","",ROUND(K383-L383,2))</f>
        <v/>
      </c>
      <c r="N383" s="6">
        <f>IF(A383&amp;""="","",IF(AND(F383="جاهزة",M383&gt;0),"جاهزة ولم تُسدَّد",IF(AND(F383="سُلّمت",M383&gt;0),"سُلّمت وعليها متبقي","")))</f>
        <v/>
      </c>
    </row>
    <row r="384">
      <c r="A384" s="5" t="n"/>
      <c r="B384" s="16" t="n"/>
      <c r="C384" s="5" t="n"/>
      <c r="D384" s="5" t="n"/>
      <c r="E384" s="5" t="n"/>
      <c r="F384" s="5" t="n"/>
      <c r="G384" s="17" t="n"/>
      <c r="H384" s="17" t="n"/>
      <c r="I384" s="6">
        <f>IF(A384&amp;""="","",IFERROR(INDEX('العملاء'!$B$6:$B$205,MATCH(C384&amp;"",'العملاء'!$A$6:$A$205,0))&amp;"","كود غير موجود"))</f>
        <v/>
      </c>
      <c r="J384" s="15">
        <f>IF(A384&amp;""="","",SUMIFS('القطع'!$F$6:$F$2005,'القطع'!$A$6:$A$2005,A384&amp;""))</f>
        <v/>
      </c>
      <c r="K384" s="15">
        <f>IF(A384&amp;""="","",IF(F384="ملغي",0,ROUND(MAX(0,N(G384)+J384-N(H384)),2)))</f>
        <v/>
      </c>
      <c r="L384" s="15">
        <f>IF(A384&amp;""="","",SUMIFS('الدفعات'!$C$6:$C$2005,'الدفعات'!$B$6:$B$2005,A384&amp;""))</f>
        <v/>
      </c>
      <c r="M384" s="15">
        <f>IF(A384&amp;""="","",ROUND(K384-L384,2))</f>
        <v/>
      </c>
      <c r="N384" s="6">
        <f>IF(A384&amp;""="","",IF(AND(F384="جاهزة",M384&gt;0),"جاهزة ولم تُسدَّد",IF(AND(F384="سُلّمت",M384&gt;0),"سُلّمت وعليها متبقي","")))</f>
        <v/>
      </c>
    </row>
    <row r="385">
      <c r="A385" s="5" t="n"/>
      <c r="B385" s="16" t="n"/>
      <c r="C385" s="5" t="n"/>
      <c r="D385" s="5" t="n"/>
      <c r="E385" s="5" t="n"/>
      <c r="F385" s="5" t="n"/>
      <c r="G385" s="17" t="n"/>
      <c r="H385" s="17" t="n"/>
      <c r="I385" s="6">
        <f>IF(A385&amp;""="","",IFERROR(INDEX('العملاء'!$B$6:$B$205,MATCH(C385&amp;"",'العملاء'!$A$6:$A$205,0))&amp;"","كود غير موجود"))</f>
        <v/>
      </c>
      <c r="J385" s="15">
        <f>IF(A385&amp;""="","",SUMIFS('القطع'!$F$6:$F$2005,'القطع'!$A$6:$A$2005,A385&amp;""))</f>
        <v/>
      </c>
      <c r="K385" s="15">
        <f>IF(A385&amp;""="","",IF(F385="ملغي",0,ROUND(MAX(0,N(G385)+J385-N(H385)),2)))</f>
        <v/>
      </c>
      <c r="L385" s="15">
        <f>IF(A385&amp;""="","",SUMIFS('الدفعات'!$C$6:$C$2005,'الدفعات'!$B$6:$B$2005,A385&amp;""))</f>
        <v/>
      </c>
      <c r="M385" s="15">
        <f>IF(A385&amp;""="","",ROUND(K385-L385,2))</f>
        <v/>
      </c>
      <c r="N385" s="6">
        <f>IF(A385&amp;""="","",IF(AND(F385="جاهزة",M385&gt;0),"جاهزة ولم تُسدَّد",IF(AND(F385="سُلّمت",M385&gt;0),"سُلّمت وعليها متبقي","")))</f>
        <v/>
      </c>
    </row>
    <row r="386">
      <c r="A386" s="5" t="n"/>
      <c r="B386" s="16" t="n"/>
      <c r="C386" s="5" t="n"/>
      <c r="D386" s="5" t="n"/>
      <c r="E386" s="5" t="n"/>
      <c r="F386" s="5" t="n"/>
      <c r="G386" s="17" t="n"/>
      <c r="H386" s="17" t="n"/>
      <c r="I386" s="6">
        <f>IF(A386&amp;""="","",IFERROR(INDEX('العملاء'!$B$6:$B$205,MATCH(C386&amp;"",'العملاء'!$A$6:$A$205,0))&amp;"","كود غير موجود"))</f>
        <v/>
      </c>
      <c r="J386" s="15">
        <f>IF(A386&amp;""="","",SUMIFS('القطع'!$F$6:$F$2005,'القطع'!$A$6:$A$2005,A386&amp;""))</f>
        <v/>
      </c>
      <c r="K386" s="15">
        <f>IF(A386&amp;""="","",IF(F386="ملغي",0,ROUND(MAX(0,N(G386)+J386-N(H386)),2)))</f>
        <v/>
      </c>
      <c r="L386" s="15">
        <f>IF(A386&amp;""="","",SUMIFS('الدفعات'!$C$6:$C$2005,'الدفعات'!$B$6:$B$2005,A386&amp;""))</f>
        <v/>
      </c>
      <c r="M386" s="15">
        <f>IF(A386&amp;""="","",ROUND(K386-L386,2))</f>
        <v/>
      </c>
      <c r="N386" s="6">
        <f>IF(A386&amp;""="","",IF(AND(F386="جاهزة",M386&gt;0),"جاهزة ولم تُسدَّد",IF(AND(F386="سُلّمت",M386&gt;0),"سُلّمت وعليها متبقي","")))</f>
        <v/>
      </c>
    </row>
    <row r="387">
      <c r="A387" s="5" t="n"/>
      <c r="B387" s="16" t="n"/>
      <c r="C387" s="5" t="n"/>
      <c r="D387" s="5" t="n"/>
      <c r="E387" s="5" t="n"/>
      <c r="F387" s="5" t="n"/>
      <c r="G387" s="17" t="n"/>
      <c r="H387" s="17" t="n"/>
      <c r="I387" s="6">
        <f>IF(A387&amp;""="","",IFERROR(INDEX('العملاء'!$B$6:$B$205,MATCH(C387&amp;"",'العملاء'!$A$6:$A$205,0))&amp;"","كود غير موجود"))</f>
        <v/>
      </c>
      <c r="J387" s="15">
        <f>IF(A387&amp;""="","",SUMIFS('القطع'!$F$6:$F$2005,'القطع'!$A$6:$A$2005,A387&amp;""))</f>
        <v/>
      </c>
      <c r="K387" s="15">
        <f>IF(A387&amp;""="","",IF(F387="ملغي",0,ROUND(MAX(0,N(G387)+J387-N(H387)),2)))</f>
        <v/>
      </c>
      <c r="L387" s="15">
        <f>IF(A387&amp;""="","",SUMIFS('الدفعات'!$C$6:$C$2005,'الدفعات'!$B$6:$B$2005,A387&amp;""))</f>
        <v/>
      </c>
      <c r="M387" s="15">
        <f>IF(A387&amp;""="","",ROUND(K387-L387,2))</f>
        <v/>
      </c>
      <c r="N387" s="6">
        <f>IF(A387&amp;""="","",IF(AND(F387="جاهزة",M387&gt;0),"جاهزة ولم تُسدَّد",IF(AND(F387="سُلّمت",M387&gt;0),"سُلّمت وعليها متبقي","")))</f>
        <v/>
      </c>
    </row>
    <row r="388">
      <c r="A388" s="5" t="n"/>
      <c r="B388" s="16" t="n"/>
      <c r="C388" s="5" t="n"/>
      <c r="D388" s="5" t="n"/>
      <c r="E388" s="5" t="n"/>
      <c r="F388" s="5" t="n"/>
      <c r="G388" s="17" t="n"/>
      <c r="H388" s="17" t="n"/>
      <c r="I388" s="6">
        <f>IF(A388&amp;""="","",IFERROR(INDEX('العملاء'!$B$6:$B$205,MATCH(C388&amp;"",'العملاء'!$A$6:$A$205,0))&amp;"","كود غير موجود"))</f>
        <v/>
      </c>
      <c r="J388" s="15">
        <f>IF(A388&amp;""="","",SUMIFS('القطع'!$F$6:$F$2005,'القطع'!$A$6:$A$2005,A388&amp;""))</f>
        <v/>
      </c>
      <c r="K388" s="15">
        <f>IF(A388&amp;""="","",IF(F388="ملغي",0,ROUND(MAX(0,N(G388)+J388-N(H388)),2)))</f>
        <v/>
      </c>
      <c r="L388" s="15">
        <f>IF(A388&amp;""="","",SUMIFS('الدفعات'!$C$6:$C$2005,'الدفعات'!$B$6:$B$2005,A388&amp;""))</f>
        <v/>
      </c>
      <c r="M388" s="15">
        <f>IF(A388&amp;""="","",ROUND(K388-L388,2))</f>
        <v/>
      </c>
      <c r="N388" s="6">
        <f>IF(A388&amp;""="","",IF(AND(F388="جاهزة",M388&gt;0),"جاهزة ولم تُسدَّد",IF(AND(F388="سُلّمت",M388&gt;0),"سُلّمت وعليها متبقي","")))</f>
        <v/>
      </c>
    </row>
    <row r="389">
      <c r="A389" s="5" t="n"/>
      <c r="B389" s="16" t="n"/>
      <c r="C389" s="5" t="n"/>
      <c r="D389" s="5" t="n"/>
      <c r="E389" s="5" t="n"/>
      <c r="F389" s="5" t="n"/>
      <c r="G389" s="17" t="n"/>
      <c r="H389" s="17" t="n"/>
      <c r="I389" s="6">
        <f>IF(A389&amp;""="","",IFERROR(INDEX('العملاء'!$B$6:$B$205,MATCH(C389&amp;"",'العملاء'!$A$6:$A$205,0))&amp;"","كود غير موجود"))</f>
        <v/>
      </c>
      <c r="J389" s="15">
        <f>IF(A389&amp;""="","",SUMIFS('القطع'!$F$6:$F$2005,'القطع'!$A$6:$A$2005,A389&amp;""))</f>
        <v/>
      </c>
      <c r="K389" s="15">
        <f>IF(A389&amp;""="","",IF(F389="ملغي",0,ROUND(MAX(0,N(G389)+J389-N(H389)),2)))</f>
        <v/>
      </c>
      <c r="L389" s="15">
        <f>IF(A389&amp;""="","",SUMIFS('الدفعات'!$C$6:$C$2005,'الدفعات'!$B$6:$B$2005,A389&amp;""))</f>
        <v/>
      </c>
      <c r="M389" s="15">
        <f>IF(A389&amp;""="","",ROUND(K389-L389,2))</f>
        <v/>
      </c>
      <c r="N389" s="6">
        <f>IF(A389&amp;""="","",IF(AND(F389="جاهزة",M389&gt;0),"جاهزة ولم تُسدَّد",IF(AND(F389="سُلّمت",M389&gt;0),"سُلّمت وعليها متبقي","")))</f>
        <v/>
      </c>
    </row>
    <row r="390">
      <c r="A390" s="5" t="n"/>
      <c r="B390" s="16" t="n"/>
      <c r="C390" s="5" t="n"/>
      <c r="D390" s="5" t="n"/>
      <c r="E390" s="5" t="n"/>
      <c r="F390" s="5" t="n"/>
      <c r="G390" s="17" t="n"/>
      <c r="H390" s="17" t="n"/>
      <c r="I390" s="6">
        <f>IF(A390&amp;""="","",IFERROR(INDEX('العملاء'!$B$6:$B$205,MATCH(C390&amp;"",'العملاء'!$A$6:$A$205,0))&amp;"","كود غير موجود"))</f>
        <v/>
      </c>
      <c r="J390" s="15">
        <f>IF(A390&amp;""="","",SUMIFS('القطع'!$F$6:$F$2005,'القطع'!$A$6:$A$2005,A390&amp;""))</f>
        <v/>
      </c>
      <c r="K390" s="15">
        <f>IF(A390&amp;""="","",IF(F390="ملغي",0,ROUND(MAX(0,N(G390)+J390-N(H390)),2)))</f>
        <v/>
      </c>
      <c r="L390" s="15">
        <f>IF(A390&amp;""="","",SUMIFS('الدفعات'!$C$6:$C$2005,'الدفعات'!$B$6:$B$2005,A390&amp;""))</f>
        <v/>
      </c>
      <c r="M390" s="15">
        <f>IF(A390&amp;""="","",ROUND(K390-L390,2))</f>
        <v/>
      </c>
      <c r="N390" s="6">
        <f>IF(A390&amp;""="","",IF(AND(F390="جاهزة",M390&gt;0),"جاهزة ولم تُسدَّد",IF(AND(F390="سُلّمت",M390&gt;0),"سُلّمت وعليها متبقي","")))</f>
        <v/>
      </c>
    </row>
    <row r="391">
      <c r="A391" s="5" t="n"/>
      <c r="B391" s="16" t="n"/>
      <c r="C391" s="5" t="n"/>
      <c r="D391" s="5" t="n"/>
      <c r="E391" s="5" t="n"/>
      <c r="F391" s="5" t="n"/>
      <c r="G391" s="17" t="n"/>
      <c r="H391" s="17" t="n"/>
      <c r="I391" s="6">
        <f>IF(A391&amp;""="","",IFERROR(INDEX('العملاء'!$B$6:$B$205,MATCH(C391&amp;"",'العملاء'!$A$6:$A$205,0))&amp;"","كود غير موجود"))</f>
        <v/>
      </c>
      <c r="J391" s="15">
        <f>IF(A391&amp;""="","",SUMIFS('القطع'!$F$6:$F$2005,'القطع'!$A$6:$A$2005,A391&amp;""))</f>
        <v/>
      </c>
      <c r="K391" s="15">
        <f>IF(A391&amp;""="","",IF(F391="ملغي",0,ROUND(MAX(0,N(G391)+J391-N(H391)),2)))</f>
        <v/>
      </c>
      <c r="L391" s="15">
        <f>IF(A391&amp;""="","",SUMIFS('الدفعات'!$C$6:$C$2005,'الدفعات'!$B$6:$B$2005,A391&amp;""))</f>
        <v/>
      </c>
      <c r="M391" s="15">
        <f>IF(A391&amp;""="","",ROUND(K391-L391,2))</f>
        <v/>
      </c>
      <c r="N391" s="6">
        <f>IF(A391&amp;""="","",IF(AND(F391="جاهزة",M391&gt;0),"جاهزة ولم تُسدَّد",IF(AND(F391="سُلّمت",M391&gt;0),"سُلّمت وعليها متبقي","")))</f>
        <v/>
      </c>
    </row>
    <row r="392">
      <c r="A392" s="5" t="n"/>
      <c r="B392" s="16" t="n"/>
      <c r="C392" s="5" t="n"/>
      <c r="D392" s="5" t="n"/>
      <c r="E392" s="5" t="n"/>
      <c r="F392" s="5" t="n"/>
      <c r="G392" s="17" t="n"/>
      <c r="H392" s="17" t="n"/>
      <c r="I392" s="6">
        <f>IF(A392&amp;""="","",IFERROR(INDEX('العملاء'!$B$6:$B$205,MATCH(C392&amp;"",'العملاء'!$A$6:$A$205,0))&amp;"","كود غير موجود"))</f>
        <v/>
      </c>
      <c r="J392" s="15">
        <f>IF(A392&amp;""="","",SUMIFS('القطع'!$F$6:$F$2005,'القطع'!$A$6:$A$2005,A392&amp;""))</f>
        <v/>
      </c>
      <c r="K392" s="15">
        <f>IF(A392&amp;""="","",IF(F392="ملغي",0,ROUND(MAX(0,N(G392)+J392-N(H392)),2)))</f>
        <v/>
      </c>
      <c r="L392" s="15">
        <f>IF(A392&amp;""="","",SUMIFS('الدفعات'!$C$6:$C$2005,'الدفعات'!$B$6:$B$2005,A392&amp;""))</f>
        <v/>
      </c>
      <c r="M392" s="15">
        <f>IF(A392&amp;""="","",ROUND(K392-L392,2))</f>
        <v/>
      </c>
      <c r="N392" s="6">
        <f>IF(A392&amp;""="","",IF(AND(F392="جاهزة",M392&gt;0),"جاهزة ولم تُسدَّد",IF(AND(F392="سُلّمت",M392&gt;0),"سُلّمت وعليها متبقي","")))</f>
        <v/>
      </c>
    </row>
    <row r="393">
      <c r="A393" s="5" t="n"/>
      <c r="B393" s="16" t="n"/>
      <c r="C393" s="5" t="n"/>
      <c r="D393" s="5" t="n"/>
      <c r="E393" s="5" t="n"/>
      <c r="F393" s="5" t="n"/>
      <c r="G393" s="17" t="n"/>
      <c r="H393" s="17" t="n"/>
      <c r="I393" s="6">
        <f>IF(A393&amp;""="","",IFERROR(INDEX('العملاء'!$B$6:$B$205,MATCH(C393&amp;"",'العملاء'!$A$6:$A$205,0))&amp;"","كود غير موجود"))</f>
        <v/>
      </c>
      <c r="J393" s="15">
        <f>IF(A393&amp;""="","",SUMIFS('القطع'!$F$6:$F$2005,'القطع'!$A$6:$A$2005,A393&amp;""))</f>
        <v/>
      </c>
      <c r="K393" s="15">
        <f>IF(A393&amp;""="","",IF(F393="ملغي",0,ROUND(MAX(0,N(G393)+J393-N(H393)),2)))</f>
        <v/>
      </c>
      <c r="L393" s="15">
        <f>IF(A393&amp;""="","",SUMIFS('الدفعات'!$C$6:$C$2005,'الدفعات'!$B$6:$B$2005,A393&amp;""))</f>
        <v/>
      </c>
      <c r="M393" s="15">
        <f>IF(A393&amp;""="","",ROUND(K393-L393,2))</f>
        <v/>
      </c>
      <c r="N393" s="6">
        <f>IF(A393&amp;""="","",IF(AND(F393="جاهزة",M393&gt;0),"جاهزة ولم تُسدَّد",IF(AND(F393="سُلّمت",M393&gt;0),"سُلّمت وعليها متبقي","")))</f>
        <v/>
      </c>
    </row>
    <row r="394">
      <c r="A394" s="5" t="n"/>
      <c r="B394" s="16" t="n"/>
      <c r="C394" s="5" t="n"/>
      <c r="D394" s="5" t="n"/>
      <c r="E394" s="5" t="n"/>
      <c r="F394" s="5" t="n"/>
      <c r="G394" s="17" t="n"/>
      <c r="H394" s="17" t="n"/>
      <c r="I394" s="6">
        <f>IF(A394&amp;""="","",IFERROR(INDEX('العملاء'!$B$6:$B$205,MATCH(C394&amp;"",'العملاء'!$A$6:$A$205,0))&amp;"","كود غير موجود"))</f>
        <v/>
      </c>
      <c r="J394" s="15">
        <f>IF(A394&amp;""="","",SUMIFS('القطع'!$F$6:$F$2005,'القطع'!$A$6:$A$2005,A394&amp;""))</f>
        <v/>
      </c>
      <c r="K394" s="15">
        <f>IF(A394&amp;""="","",IF(F394="ملغي",0,ROUND(MAX(0,N(G394)+J394-N(H394)),2)))</f>
        <v/>
      </c>
      <c r="L394" s="15">
        <f>IF(A394&amp;""="","",SUMIFS('الدفعات'!$C$6:$C$2005,'الدفعات'!$B$6:$B$2005,A394&amp;""))</f>
        <v/>
      </c>
      <c r="M394" s="15">
        <f>IF(A394&amp;""="","",ROUND(K394-L394,2))</f>
        <v/>
      </c>
      <c r="N394" s="6">
        <f>IF(A394&amp;""="","",IF(AND(F394="جاهزة",M394&gt;0),"جاهزة ولم تُسدَّد",IF(AND(F394="سُلّمت",M394&gt;0),"سُلّمت وعليها متبقي","")))</f>
        <v/>
      </c>
    </row>
    <row r="395">
      <c r="A395" s="5" t="n"/>
      <c r="B395" s="16" t="n"/>
      <c r="C395" s="5" t="n"/>
      <c r="D395" s="5" t="n"/>
      <c r="E395" s="5" t="n"/>
      <c r="F395" s="5" t="n"/>
      <c r="G395" s="17" t="n"/>
      <c r="H395" s="17" t="n"/>
      <c r="I395" s="6">
        <f>IF(A395&amp;""="","",IFERROR(INDEX('العملاء'!$B$6:$B$205,MATCH(C395&amp;"",'العملاء'!$A$6:$A$205,0))&amp;"","كود غير موجود"))</f>
        <v/>
      </c>
      <c r="J395" s="15">
        <f>IF(A395&amp;""="","",SUMIFS('القطع'!$F$6:$F$2005,'القطع'!$A$6:$A$2005,A395&amp;""))</f>
        <v/>
      </c>
      <c r="K395" s="15">
        <f>IF(A395&amp;""="","",IF(F395="ملغي",0,ROUND(MAX(0,N(G395)+J395-N(H395)),2)))</f>
        <v/>
      </c>
      <c r="L395" s="15">
        <f>IF(A395&amp;""="","",SUMIFS('الدفعات'!$C$6:$C$2005,'الدفعات'!$B$6:$B$2005,A395&amp;""))</f>
        <v/>
      </c>
      <c r="M395" s="15">
        <f>IF(A395&amp;""="","",ROUND(K395-L395,2))</f>
        <v/>
      </c>
      <c r="N395" s="6">
        <f>IF(A395&amp;""="","",IF(AND(F395="جاهزة",M395&gt;0),"جاهزة ولم تُسدَّد",IF(AND(F395="سُلّمت",M395&gt;0),"سُلّمت وعليها متبقي","")))</f>
        <v/>
      </c>
    </row>
    <row r="396">
      <c r="A396" s="5" t="n"/>
      <c r="B396" s="16" t="n"/>
      <c r="C396" s="5" t="n"/>
      <c r="D396" s="5" t="n"/>
      <c r="E396" s="5" t="n"/>
      <c r="F396" s="5" t="n"/>
      <c r="G396" s="17" t="n"/>
      <c r="H396" s="17" t="n"/>
      <c r="I396" s="6">
        <f>IF(A396&amp;""="","",IFERROR(INDEX('العملاء'!$B$6:$B$205,MATCH(C396&amp;"",'العملاء'!$A$6:$A$205,0))&amp;"","كود غير موجود"))</f>
        <v/>
      </c>
      <c r="J396" s="15">
        <f>IF(A396&amp;""="","",SUMIFS('القطع'!$F$6:$F$2005,'القطع'!$A$6:$A$2005,A396&amp;""))</f>
        <v/>
      </c>
      <c r="K396" s="15">
        <f>IF(A396&amp;""="","",IF(F396="ملغي",0,ROUND(MAX(0,N(G396)+J396-N(H396)),2)))</f>
        <v/>
      </c>
      <c r="L396" s="15">
        <f>IF(A396&amp;""="","",SUMIFS('الدفعات'!$C$6:$C$2005,'الدفعات'!$B$6:$B$2005,A396&amp;""))</f>
        <v/>
      </c>
      <c r="M396" s="15">
        <f>IF(A396&amp;""="","",ROUND(K396-L396,2))</f>
        <v/>
      </c>
      <c r="N396" s="6">
        <f>IF(A396&amp;""="","",IF(AND(F396="جاهزة",M396&gt;0),"جاهزة ولم تُسدَّد",IF(AND(F396="سُلّمت",M396&gt;0),"سُلّمت وعليها متبقي","")))</f>
        <v/>
      </c>
    </row>
    <row r="397">
      <c r="A397" s="5" t="n"/>
      <c r="B397" s="16" t="n"/>
      <c r="C397" s="5" t="n"/>
      <c r="D397" s="5" t="n"/>
      <c r="E397" s="5" t="n"/>
      <c r="F397" s="5" t="n"/>
      <c r="G397" s="17" t="n"/>
      <c r="H397" s="17" t="n"/>
      <c r="I397" s="6">
        <f>IF(A397&amp;""="","",IFERROR(INDEX('العملاء'!$B$6:$B$205,MATCH(C397&amp;"",'العملاء'!$A$6:$A$205,0))&amp;"","كود غير موجود"))</f>
        <v/>
      </c>
      <c r="J397" s="15">
        <f>IF(A397&amp;""="","",SUMIFS('القطع'!$F$6:$F$2005,'القطع'!$A$6:$A$2005,A397&amp;""))</f>
        <v/>
      </c>
      <c r="K397" s="15">
        <f>IF(A397&amp;""="","",IF(F397="ملغي",0,ROUND(MAX(0,N(G397)+J397-N(H397)),2)))</f>
        <v/>
      </c>
      <c r="L397" s="15">
        <f>IF(A397&amp;""="","",SUMIFS('الدفعات'!$C$6:$C$2005,'الدفعات'!$B$6:$B$2005,A397&amp;""))</f>
        <v/>
      </c>
      <c r="M397" s="15">
        <f>IF(A397&amp;""="","",ROUND(K397-L397,2))</f>
        <v/>
      </c>
      <c r="N397" s="6">
        <f>IF(A397&amp;""="","",IF(AND(F397="جاهزة",M397&gt;0),"جاهزة ولم تُسدَّد",IF(AND(F397="سُلّمت",M397&gt;0),"سُلّمت وعليها متبقي","")))</f>
        <v/>
      </c>
    </row>
    <row r="398">
      <c r="A398" s="5" t="n"/>
      <c r="B398" s="16" t="n"/>
      <c r="C398" s="5" t="n"/>
      <c r="D398" s="5" t="n"/>
      <c r="E398" s="5" t="n"/>
      <c r="F398" s="5" t="n"/>
      <c r="G398" s="17" t="n"/>
      <c r="H398" s="17" t="n"/>
      <c r="I398" s="6">
        <f>IF(A398&amp;""="","",IFERROR(INDEX('العملاء'!$B$6:$B$205,MATCH(C398&amp;"",'العملاء'!$A$6:$A$205,0))&amp;"","كود غير موجود"))</f>
        <v/>
      </c>
      <c r="J398" s="15">
        <f>IF(A398&amp;""="","",SUMIFS('القطع'!$F$6:$F$2005,'القطع'!$A$6:$A$2005,A398&amp;""))</f>
        <v/>
      </c>
      <c r="K398" s="15">
        <f>IF(A398&amp;""="","",IF(F398="ملغي",0,ROUND(MAX(0,N(G398)+J398-N(H398)),2)))</f>
        <v/>
      </c>
      <c r="L398" s="15">
        <f>IF(A398&amp;""="","",SUMIFS('الدفعات'!$C$6:$C$2005,'الدفعات'!$B$6:$B$2005,A398&amp;""))</f>
        <v/>
      </c>
      <c r="M398" s="15">
        <f>IF(A398&amp;""="","",ROUND(K398-L398,2))</f>
        <v/>
      </c>
      <c r="N398" s="6">
        <f>IF(A398&amp;""="","",IF(AND(F398="جاهزة",M398&gt;0),"جاهزة ولم تُسدَّد",IF(AND(F398="سُلّمت",M398&gt;0),"سُلّمت وعليها متبقي","")))</f>
        <v/>
      </c>
    </row>
    <row r="399">
      <c r="A399" s="5" t="n"/>
      <c r="B399" s="16" t="n"/>
      <c r="C399" s="5" t="n"/>
      <c r="D399" s="5" t="n"/>
      <c r="E399" s="5" t="n"/>
      <c r="F399" s="5" t="n"/>
      <c r="G399" s="17" t="n"/>
      <c r="H399" s="17" t="n"/>
      <c r="I399" s="6">
        <f>IF(A399&amp;""="","",IFERROR(INDEX('العملاء'!$B$6:$B$205,MATCH(C399&amp;"",'العملاء'!$A$6:$A$205,0))&amp;"","كود غير موجود"))</f>
        <v/>
      </c>
      <c r="J399" s="15">
        <f>IF(A399&amp;""="","",SUMIFS('القطع'!$F$6:$F$2005,'القطع'!$A$6:$A$2005,A399&amp;""))</f>
        <v/>
      </c>
      <c r="K399" s="15">
        <f>IF(A399&amp;""="","",IF(F399="ملغي",0,ROUND(MAX(0,N(G399)+J399-N(H399)),2)))</f>
        <v/>
      </c>
      <c r="L399" s="15">
        <f>IF(A399&amp;""="","",SUMIFS('الدفعات'!$C$6:$C$2005,'الدفعات'!$B$6:$B$2005,A399&amp;""))</f>
        <v/>
      </c>
      <c r="M399" s="15">
        <f>IF(A399&amp;""="","",ROUND(K399-L399,2))</f>
        <v/>
      </c>
      <c r="N399" s="6">
        <f>IF(A399&amp;""="","",IF(AND(F399="جاهزة",M399&gt;0),"جاهزة ولم تُسدَّد",IF(AND(F399="سُلّمت",M399&gt;0),"سُلّمت وعليها متبقي","")))</f>
        <v/>
      </c>
    </row>
    <row r="400">
      <c r="A400" s="5" t="n"/>
      <c r="B400" s="16" t="n"/>
      <c r="C400" s="5" t="n"/>
      <c r="D400" s="5" t="n"/>
      <c r="E400" s="5" t="n"/>
      <c r="F400" s="5" t="n"/>
      <c r="G400" s="17" t="n"/>
      <c r="H400" s="17" t="n"/>
      <c r="I400" s="6">
        <f>IF(A400&amp;""="","",IFERROR(INDEX('العملاء'!$B$6:$B$205,MATCH(C400&amp;"",'العملاء'!$A$6:$A$205,0))&amp;"","كود غير موجود"))</f>
        <v/>
      </c>
      <c r="J400" s="15">
        <f>IF(A400&amp;""="","",SUMIFS('القطع'!$F$6:$F$2005,'القطع'!$A$6:$A$2005,A400&amp;""))</f>
        <v/>
      </c>
      <c r="K400" s="15">
        <f>IF(A400&amp;""="","",IF(F400="ملغي",0,ROUND(MAX(0,N(G400)+J400-N(H400)),2)))</f>
        <v/>
      </c>
      <c r="L400" s="15">
        <f>IF(A400&amp;""="","",SUMIFS('الدفعات'!$C$6:$C$2005,'الدفعات'!$B$6:$B$2005,A400&amp;""))</f>
        <v/>
      </c>
      <c r="M400" s="15">
        <f>IF(A400&amp;""="","",ROUND(K400-L400,2))</f>
        <v/>
      </c>
      <c r="N400" s="6">
        <f>IF(A400&amp;""="","",IF(AND(F400="جاهزة",M400&gt;0),"جاهزة ولم تُسدَّد",IF(AND(F400="سُلّمت",M400&gt;0),"سُلّمت وعليها متبقي","")))</f>
        <v/>
      </c>
    </row>
    <row r="401">
      <c r="A401" s="5" t="n"/>
      <c r="B401" s="16" t="n"/>
      <c r="C401" s="5" t="n"/>
      <c r="D401" s="5" t="n"/>
      <c r="E401" s="5" t="n"/>
      <c r="F401" s="5" t="n"/>
      <c r="G401" s="17" t="n"/>
      <c r="H401" s="17" t="n"/>
      <c r="I401" s="6">
        <f>IF(A401&amp;""="","",IFERROR(INDEX('العملاء'!$B$6:$B$205,MATCH(C401&amp;"",'العملاء'!$A$6:$A$205,0))&amp;"","كود غير موجود"))</f>
        <v/>
      </c>
      <c r="J401" s="15">
        <f>IF(A401&amp;""="","",SUMIFS('القطع'!$F$6:$F$2005,'القطع'!$A$6:$A$2005,A401&amp;""))</f>
        <v/>
      </c>
      <c r="K401" s="15">
        <f>IF(A401&amp;""="","",IF(F401="ملغي",0,ROUND(MAX(0,N(G401)+J401-N(H401)),2)))</f>
        <v/>
      </c>
      <c r="L401" s="15">
        <f>IF(A401&amp;""="","",SUMIFS('الدفعات'!$C$6:$C$2005,'الدفعات'!$B$6:$B$2005,A401&amp;""))</f>
        <v/>
      </c>
      <c r="M401" s="15">
        <f>IF(A401&amp;""="","",ROUND(K401-L401,2))</f>
        <v/>
      </c>
      <c r="N401" s="6">
        <f>IF(A401&amp;""="","",IF(AND(F401="جاهزة",M401&gt;0),"جاهزة ولم تُسدَّد",IF(AND(F401="سُلّمت",M401&gt;0),"سُلّمت وعليها متبقي","")))</f>
        <v/>
      </c>
    </row>
    <row r="402">
      <c r="A402" s="5" t="n"/>
      <c r="B402" s="16" t="n"/>
      <c r="C402" s="5" t="n"/>
      <c r="D402" s="5" t="n"/>
      <c r="E402" s="5" t="n"/>
      <c r="F402" s="5" t="n"/>
      <c r="G402" s="17" t="n"/>
      <c r="H402" s="17" t="n"/>
      <c r="I402" s="6">
        <f>IF(A402&amp;""="","",IFERROR(INDEX('العملاء'!$B$6:$B$205,MATCH(C402&amp;"",'العملاء'!$A$6:$A$205,0))&amp;"","كود غير موجود"))</f>
        <v/>
      </c>
      <c r="J402" s="15">
        <f>IF(A402&amp;""="","",SUMIFS('القطع'!$F$6:$F$2005,'القطع'!$A$6:$A$2005,A402&amp;""))</f>
        <v/>
      </c>
      <c r="K402" s="15">
        <f>IF(A402&amp;""="","",IF(F402="ملغي",0,ROUND(MAX(0,N(G402)+J402-N(H402)),2)))</f>
        <v/>
      </c>
      <c r="L402" s="15">
        <f>IF(A402&amp;""="","",SUMIFS('الدفعات'!$C$6:$C$2005,'الدفعات'!$B$6:$B$2005,A402&amp;""))</f>
        <v/>
      </c>
      <c r="M402" s="15">
        <f>IF(A402&amp;""="","",ROUND(K402-L402,2))</f>
        <v/>
      </c>
      <c r="N402" s="6">
        <f>IF(A402&amp;""="","",IF(AND(F402="جاهزة",M402&gt;0),"جاهزة ولم تُسدَّد",IF(AND(F402="سُلّمت",M402&gt;0),"سُلّمت وعليها متبقي","")))</f>
        <v/>
      </c>
    </row>
    <row r="403">
      <c r="A403" s="5" t="n"/>
      <c r="B403" s="16" t="n"/>
      <c r="C403" s="5" t="n"/>
      <c r="D403" s="5" t="n"/>
      <c r="E403" s="5" t="n"/>
      <c r="F403" s="5" t="n"/>
      <c r="G403" s="17" t="n"/>
      <c r="H403" s="17" t="n"/>
      <c r="I403" s="6">
        <f>IF(A403&amp;""="","",IFERROR(INDEX('العملاء'!$B$6:$B$205,MATCH(C403&amp;"",'العملاء'!$A$6:$A$205,0))&amp;"","كود غير موجود"))</f>
        <v/>
      </c>
      <c r="J403" s="15">
        <f>IF(A403&amp;""="","",SUMIFS('القطع'!$F$6:$F$2005,'القطع'!$A$6:$A$2005,A403&amp;""))</f>
        <v/>
      </c>
      <c r="K403" s="15">
        <f>IF(A403&amp;""="","",IF(F403="ملغي",0,ROUND(MAX(0,N(G403)+J403-N(H403)),2)))</f>
        <v/>
      </c>
      <c r="L403" s="15">
        <f>IF(A403&amp;""="","",SUMIFS('الدفعات'!$C$6:$C$2005,'الدفعات'!$B$6:$B$2005,A403&amp;""))</f>
        <v/>
      </c>
      <c r="M403" s="15">
        <f>IF(A403&amp;""="","",ROUND(K403-L403,2))</f>
        <v/>
      </c>
      <c r="N403" s="6">
        <f>IF(A403&amp;""="","",IF(AND(F403="جاهزة",M403&gt;0),"جاهزة ولم تُسدَّد",IF(AND(F403="سُلّمت",M403&gt;0),"سُلّمت وعليها متبقي","")))</f>
        <v/>
      </c>
    </row>
    <row r="404">
      <c r="A404" s="5" t="n"/>
      <c r="B404" s="16" t="n"/>
      <c r="C404" s="5" t="n"/>
      <c r="D404" s="5" t="n"/>
      <c r="E404" s="5" t="n"/>
      <c r="F404" s="5" t="n"/>
      <c r="G404" s="17" t="n"/>
      <c r="H404" s="17" t="n"/>
      <c r="I404" s="6">
        <f>IF(A404&amp;""="","",IFERROR(INDEX('العملاء'!$B$6:$B$205,MATCH(C404&amp;"",'العملاء'!$A$6:$A$205,0))&amp;"","كود غير موجود"))</f>
        <v/>
      </c>
      <c r="J404" s="15">
        <f>IF(A404&amp;""="","",SUMIFS('القطع'!$F$6:$F$2005,'القطع'!$A$6:$A$2005,A404&amp;""))</f>
        <v/>
      </c>
      <c r="K404" s="15">
        <f>IF(A404&amp;""="","",IF(F404="ملغي",0,ROUND(MAX(0,N(G404)+J404-N(H404)),2)))</f>
        <v/>
      </c>
      <c r="L404" s="15">
        <f>IF(A404&amp;""="","",SUMIFS('الدفعات'!$C$6:$C$2005,'الدفعات'!$B$6:$B$2005,A404&amp;""))</f>
        <v/>
      </c>
      <c r="M404" s="15">
        <f>IF(A404&amp;""="","",ROUND(K404-L404,2))</f>
        <v/>
      </c>
      <c r="N404" s="6">
        <f>IF(A404&amp;""="","",IF(AND(F404="جاهزة",M404&gt;0),"جاهزة ولم تُسدَّد",IF(AND(F404="سُلّمت",M404&gt;0),"سُلّمت وعليها متبقي","")))</f>
        <v/>
      </c>
    </row>
    <row r="405">
      <c r="A405" s="5" t="n"/>
      <c r="B405" s="16" t="n"/>
      <c r="C405" s="5" t="n"/>
      <c r="D405" s="5" t="n"/>
      <c r="E405" s="5" t="n"/>
      <c r="F405" s="5" t="n"/>
      <c r="G405" s="17" t="n"/>
      <c r="H405" s="17" t="n"/>
      <c r="I405" s="6">
        <f>IF(A405&amp;""="","",IFERROR(INDEX('العملاء'!$B$6:$B$205,MATCH(C405&amp;"",'العملاء'!$A$6:$A$205,0))&amp;"","كود غير موجود"))</f>
        <v/>
      </c>
      <c r="J405" s="15">
        <f>IF(A405&amp;""="","",SUMIFS('القطع'!$F$6:$F$2005,'القطع'!$A$6:$A$2005,A405&amp;""))</f>
        <v/>
      </c>
      <c r="K405" s="15">
        <f>IF(A405&amp;""="","",IF(F405="ملغي",0,ROUND(MAX(0,N(G405)+J405-N(H405)),2)))</f>
        <v/>
      </c>
      <c r="L405" s="15">
        <f>IF(A405&amp;""="","",SUMIFS('الدفعات'!$C$6:$C$2005,'الدفعات'!$B$6:$B$2005,A405&amp;""))</f>
        <v/>
      </c>
      <c r="M405" s="15">
        <f>IF(A405&amp;""="","",ROUND(K405-L405,2))</f>
        <v/>
      </c>
      <c r="N405" s="6">
        <f>IF(A405&amp;""="","",IF(AND(F405="جاهزة",M405&gt;0),"جاهزة ولم تُسدَّد",IF(AND(F405="سُلّمت",M405&gt;0),"سُلّمت وعليها متبقي","")))</f>
        <v/>
      </c>
    </row>
    <row r="406">
      <c r="A406" s="5" t="n"/>
      <c r="B406" s="16" t="n"/>
      <c r="C406" s="5" t="n"/>
      <c r="D406" s="5" t="n"/>
      <c r="E406" s="5" t="n"/>
      <c r="F406" s="5" t="n"/>
      <c r="G406" s="17" t="n"/>
      <c r="H406" s="17" t="n"/>
      <c r="I406" s="6">
        <f>IF(A406&amp;""="","",IFERROR(INDEX('العملاء'!$B$6:$B$205,MATCH(C406&amp;"",'العملاء'!$A$6:$A$205,0))&amp;"","كود غير موجود"))</f>
        <v/>
      </c>
      <c r="J406" s="15">
        <f>IF(A406&amp;""="","",SUMIFS('القطع'!$F$6:$F$2005,'القطع'!$A$6:$A$2005,A406&amp;""))</f>
        <v/>
      </c>
      <c r="K406" s="15">
        <f>IF(A406&amp;""="","",IF(F406="ملغي",0,ROUND(MAX(0,N(G406)+J406-N(H406)),2)))</f>
        <v/>
      </c>
      <c r="L406" s="15">
        <f>IF(A406&amp;""="","",SUMIFS('الدفعات'!$C$6:$C$2005,'الدفعات'!$B$6:$B$2005,A406&amp;""))</f>
        <v/>
      </c>
      <c r="M406" s="15">
        <f>IF(A406&amp;""="","",ROUND(K406-L406,2))</f>
        <v/>
      </c>
      <c r="N406" s="6">
        <f>IF(A406&amp;""="","",IF(AND(F406="جاهزة",M406&gt;0),"جاهزة ولم تُسدَّد",IF(AND(F406="سُلّمت",M406&gt;0),"سُلّمت وعليها متبقي","")))</f>
        <v/>
      </c>
    </row>
    <row r="407">
      <c r="A407" s="5" t="n"/>
      <c r="B407" s="16" t="n"/>
      <c r="C407" s="5" t="n"/>
      <c r="D407" s="5" t="n"/>
      <c r="E407" s="5" t="n"/>
      <c r="F407" s="5" t="n"/>
      <c r="G407" s="17" t="n"/>
      <c r="H407" s="17" t="n"/>
      <c r="I407" s="6">
        <f>IF(A407&amp;""="","",IFERROR(INDEX('العملاء'!$B$6:$B$205,MATCH(C407&amp;"",'العملاء'!$A$6:$A$205,0))&amp;"","كود غير موجود"))</f>
        <v/>
      </c>
      <c r="J407" s="15">
        <f>IF(A407&amp;""="","",SUMIFS('القطع'!$F$6:$F$2005,'القطع'!$A$6:$A$2005,A407&amp;""))</f>
        <v/>
      </c>
      <c r="K407" s="15">
        <f>IF(A407&amp;""="","",IF(F407="ملغي",0,ROUND(MAX(0,N(G407)+J407-N(H407)),2)))</f>
        <v/>
      </c>
      <c r="L407" s="15">
        <f>IF(A407&amp;""="","",SUMIFS('الدفعات'!$C$6:$C$2005,'الدفعات'!$B$6:$B$2005,A407&amp;""))</f>
        <v/>
      </c>
      <c r="M407" s="15">
        <f>IF(A407&amp;""="","",ROUND(K407-L407,2))</f>
        <v/>
      </c>
      <c r="N407" s="6">
        <f>IF(A407&amp;""="","",IF(AND(F407="جاهزة",M407&gt;0),"جاهزة ولم تُسدَّد",IF(AND(F407="سُلّمت",M407&gt;0),"سُلّمت وعليها متبقي","")))</f>
        <v/>
      </c>
    </row>
    <row r="408">
      <c r="A408" s="5" t="n"/>
      <c r="B408" s="16" t="n"/>
      <c r="C408" s="5" t="n"/>
      <c r="D408" s="5" t="n"/>
      <c r="E408" s="5" t="n"/>
      <c r="F408" s="5" t="n"/>
      <c r="G408" s="17" t="n"/>
      <c r="H408" s="17" t="n"/>
      <c r="I408" s="6">
        <f>IF(A408&amp;""="","",IFERROR(INDEX('العملاء'!$B$6:$B$205,MATCH(C408&amp;"",'العملاء'!$A$6:$A$205,0))&amp;"","كود غير موجود"))</f>
        <v/>
      </c>
      <c r="J408" s="15">
        <f>IF(A408&amp;""="","",SUMIFS('القطع'!$F$6:$F$2005,'القطع'!$A$6:$A$2005,A408&amp;""))</f>
        <v/>
      </c>
      <c r="K408" s="15">
        <f>IF(A408&amp;""="","",IF(F408="ملغي",0,ROUND(MAX(0,N(G408)+J408-N(H408)),2)))</f>
        <v/>
      </c>
      <c r="L408" s="15">
        <f>IF(A408&amp;""="","",SUMIFS('الدفعات'!$C$6:$C$2005,'الدفعات'!$B$6:$B$2005,A408&amp;""))</f>
        <v/>
      </c>
      <c r="M408" s="15">
        <f>IF(A408&amp;""="","",ROUND(K408-L408,2))</f>
        <v/>
      </c>
      <c r="N408" s="6">
        <f>IF(A408&amp;""="","",IF(AND(F408="جاهزة",M408&gt;0),"جاهزة ولم تُسدَّد",IF(AND(F408="سُلّمت",M408&gt;0),"سُلّمت وعليها متبقي","")))</f>
        <v/>
      </c>
    </row>
    <row r="409">
      <c r="A409" s="5" t="n"/>
      <c r="B409" s="16" t="n"/>
      <c r="C409" s="5" t="n"/>
      <c r="D409" s="5" t="n"/>
      <c r="E409" s="5" t="n"/>
      <c r="F409" s="5" t="n"/>
      <c r="G409" s="17" t="n"/>
      <c r="H409" s="17" t="n"/>
      <c r="I409" s="6">
        <f>IF(A409&amp;""="","",IFERROR(INDEX('العملاء'!$B$6:$B$205,MATCH(C409&amp;"",'العملاء'!$A$6:$A$205,0))&amp;"","كود غير موجود"))</f>
        <v/>
      </c>
      <c r="J409" s="15">
        <f>IF(A409&amp;""="","",SUMIFS('القطع'!$F$6:$F$2005,'القطع'!$A$6:$A$2005,A409&amp;""))</f>
        <v/>
      </c>
      <c r="K409" s="15">
        <f>IF(A409&amp;""="","",IF(F409="ملغي",0,ROUND(MAX(0,N(G409)+J409-N(H409)),2)))</f>
        <v/>
      </c>
      <c r="L409" s="15">
        <f>IF(A409&amp;""="","",SUMIFS('الدفعات'!$C$6:$C$2005,'الدفعات'!$B$6:$B$2005,A409&amp;""))</f>
        <v/>
      </c>
      <c r="M409" s="15">
        <f>IF(A409&amp;""="","",ROUND(K409-L409,2))</f>
        <v/>
      </c>
      <c r="N409" s="6">
        <f>IF(A409&amp;""="","",IF(AND(F409="جاهزة",M409&gt;0),"جاهزة ولم تُسدَّد",IF(AND(F409="سُلّمت",M409&gt;0),"سُلّمت وعليها متبقي","")))</f>
        <v/>
      </c>
    </row>
    <row r="410">
      <c r="A410" s="5" t="n"/>
      <c r="B410" s="16" t="n"/>
      <c r="C410" s="5" t="n"/>
      <c r="D410" s="5" t="n"/>
      <c r="E410" s="5" t="n"/>
      <c r="F410" s="5" t="n"/>
      <c r="G410" s="17" t="n"/>
      <c r="H410" s="17" t="n"/>
      <c r="I410" s="6">
        <f>IF(A410&amp;""="","",IFERROR(INDEX('العملاء'!$B$6:$B$205,MATCH(C410&amp;"",'العملاء'!$A$6:$A$205,0))&amp;"","كود غير موجود"))</f>
        <v/>
      </c>
      <c r="J410" s="15">
        <f>IF(A410&amp;""="","",SUMIFS('القطع'!$F$6:$F$2005,'القطع'!$A$6:$A$2005,A410&amp;""))</f>
        <v/>
      </c>
      <c r="K410" s="15">
        <f>IF(A410&amp;""="","",IF(F410="ملغي",0,ROUND(MAX(0,N(G410)+J410-N(H410)),2)))</f>
        <v/>
      </c>
      <c r="L410" s="15">
        <f>IF(A410&amp;""="","",SUMIFS('الدفعات'!$C$6:$C$2005,'الدفعات'!$B$6:$B$2005,A410&amp;""))</f>
        <v/>
      </c>
      <c r="M410" s="15">
        <f>IF(A410&amp;""="","",ROUND(K410-L410,2))</f>
        <v/>
      </c>
      <c r="N410" s="6">
        <f>IF(A410&amp;""="","",IF(AND(F410="جاهزة",M410&gt;0),"جاهزة ولم تُسدَّد",IF(AND(F410="سُلّمت",M410&gt;0),"سُلّمت وعليها متبقي","")))</f>
        <v/>
      </c>
    </row>
    <row r="411">
      <c r="A411" s="5" t="n"/>
      <c r="B411" s="16" t="n"/>
      <c r="C411" s="5" t="n"/>
      <c r="D411" s="5" t="n"/>
      <c r="E411" s="5" t="n"/>
      <c r="F411" s="5" t="n"/>
      <c r="G411" s="17" t="n"/>
      <c r="H411" s="17" t="n"/>
      <c r="I411" s="6">
        <f>IF(A411&amp;""="","",IFERROR(INDEX('العملاء'!$B$6:$B$205,MATCH(C411&amp;"",'العملاء'!$A$6:$A$205,0))&amp;"","كود غير موجود"))</f>
        <v/>
      </c>
      <c r="J411" s="15">
        <f>IF(A411&amp;""="","",SUMIFS('القطع'!$F$6:$F$2005,'القطع'!$A$6:$A$2005,A411&amp;""))</f>
        <v/>
      </c>
      <c r="K411" s="15">
        <f>IF(A411&amp;""="","",IF(F411="ملغي",0,ROUND(MAX(0,N(G411)+J411-N(H411)),2)))</f>
        <v/>
      </c>
      <c r="L411" s="15">
        <f>IF(A411&amp;""="","",SUMIFS('الدفعات'!$C$6:$C$2005,'الدفعات'!$B$6:$B$2005,A411&amp;""))</f>
        <v/>
      </c>
      <c r="M411" s="15">
        <f>IF(A411&amp;""="","",ROUND(K411-L411,2))</f>
        <v/>
      </c>
      <c r="N411" s="6">
        <f>IF(A411&amp;""="","",IF(AND(F411="جاهزة",M411&gt;0),"جاهزة ولم تُسدَّد",IF(AND(F411="سُلّمت",M411&gt;0),"سُلّمت وعليها متبقي","")))</f>
        <v/>
      </c>
    </row>
    <row r="412">
      <c r="A412" s="5" t="n"/>
      <c r="B412" s="16" t="n"/>
      <c r="C412" s="5" t="n"/>
      <c r="D412" s="5" t="n"/>
      <c r="E412" s="5" t="n"/>
      <c r="F412" s="5" t="n"/>
      <c r="G412" s="17" t="n"/>
      <c r="H412" s="17" t="n"/>
      <c r="I412" s="6">
        <f>IF(A412&amp;""="","",IFERROR(INDEX('العملاء'!$B$6:$B$205,MATCH(C412&amp;"",'العملاء'!$A$6:$A$205,0))&amp;"","كود غير موجود"))</f>
        <v/>
      </c>
      <c r="J412" s="15">
        <f>IF(A412&amp;""="","",SUMIFS('القطع'!$F$6:$F$2005,'القطع'!$A$6:$A$2005,A412&amp;""))</f>
        <v/>
      </c>
      <c r="K412" s="15">
        <f>IF(A412&amp;""="","",IF(F412="ملغي",0,ROUND(MAX(0,N(G412)+J412-N(H412)),2)))</f>
        <v/>
      </c>
      <c r="L412" s="15">
        <f>IF(A412&amp;""="","",SUMIFS('الدفعات'!$C$6:$C$2005,'الدفعات'!$B$6:$B$2005,A412&amp;""))</f>
        <v/>
      </c>
      <c r="M412" s="15">
        <f>IF(A412&amp;""="","",ROUND(K412-L412,2))</f>
        <v/>
      </c>
      <c r="N412" s="6">
        <f>IF(A412&amp;""="","",IF(AND(F412="جاهزة",M412&gt;0),"جاهزة ولم تُسدَّد",IF(AND(F412="سُلّمت",M412&gt;0),"سُلّمت وعليها متبقي","")))</f>
        <v/>
      </c>
    </row>
    <row r="413">
      <c r="A413" s="5" t="n"/>
      <c r="B413" s="16" t="n"/>
      <c r="C413" s="5" t="n"/>
      <c r="D413" s="5" t="n"/>
      <c r="E413" s="5" t="n"/>
      <c r="F413" s="5" t="n"/>
      <c r="G413" s="17" t="n"/>
      <c r="H413" s="17" t="n"/>
      <c r="I413" s="6">
        <f>IF(A413&amp;""="","",IFERROR(INDEX('العملاء'!$B$6:$B$205,MATCH(C413&amp;"",'العملاء'!$A$6:$A$205,0))&amp;"","كود غير موجود"))</f>
        <v/>
      </c>
      <c r="J413" s="15">
        <f>IF(A413&amp;""="","",SUMIFS('القطع'!$F$6:$F$2005,'القطع'!$A$6:$A$2005,A413&amp;""))</f>
        <v/>
      </c>
      <c r="K413" s="15">
        <f>IF(A413&amp;""="","",IF(F413="ملغي",0,ROUND(MAX(0,N(G413)+J413-N(H413)),2)))</f>
        <v/>
      </c>
      <c r="L413" s="15">
        <f>IF(A413&amp;""="","",SUMIFS('الدفعات'!$C$6:$C$2005,'الدفعات'!$B$6:$B$2005,A413&amp;""))</f>
        <v/>
      </c>
      <c r="M413" s="15">
        <f>IF(A413&amp;""="","",ROUND(K413-L413,2))</f>
        <v/>
      </c>
      <c r="N413" s="6">
        <f>IF(A413&amp;""="","",IF(AND(F413="جاهزة",M413&gt;0),"جاهزة ولم تُسدَّد",IF(AND(F413="سُلّمت",M413&gt;0),"سُلّمت وعليها متبقي","")))</f>
        <v/>
      </c>
    </row>
    <row r="414">
      <c r="A414" s="5" t="n"/>
      <c r="B414" s="16" t="n"/>
      <c r="C414" s="5" t="n"/>
      <c r="D414" s="5" t="n"/>
      <c r="E414" s="5" t="n"/>
      <c r="F414" s="5" t="n"/>
      <c r="G414" s="17" t="n"/>
      <c r="H414" s="17" t="n"/>
      <c r="I414" s="6">
        <f>IF(A414&amp;""="","",IFERROR(INDEX('العملاء'!$B$6:$B$205,MATCH(C414&amp;"",'العملاء'!$A$6:$A$205,0))&amp;"","كود غير موجود"))</f>
        <v/>
      </c>
      <c r="J414" s="15">
        <f>IF(A414&amp;""="","",SUMIFS('القطع'!$F$6:$F$2005,'القطع'!$A$6:$A$2005,A414&amp;""))</f>
        <v/>
      </c>
      <c r="K414" s="15">
        <f>IF(A414&amp;""="","",IF(F414="ملغي",0,ROUND(MAX(0,N(G414)+J414-N(H414)),2)))</f>
        <v/>
      </c>
      <c r="L414" s="15">
        <f>IF(A414&amp;""="","",SUMIFS('الدفعات'!$C$6:$C$2005,'الدفعات'!$B$6:$B$2005,A414&amp;""))</f>
        <v/>
      </c>
      <c r="M414" s="15">
        <f>IF(A414&amp;""="","",ROUND(K414-L414,2))</f>
        <v/>
      </c>
      <c r="N414" s="6">
        <f>IF(A414&amp;""="","",IF(AND(F414="جاهزة",M414&gt;0),"جاهزة ولم تُسدَّد",IF(AND(F414="سُلّمت",M414&gt;0),"سُلّمت وعليها متبقي","")))</f>
        <v/>
      </c>
    </row>
    <row r="415">
      <c r="A415" s="5" t="n"/>
      <c r="B415" s="16" t="n"/>
      <c r="C415" s="5" t="n"/>
      <c r="D415" s="5" t="n"/>
      <c r="E415" s="5" t="n"/>
      <c r="F415" s="5" t="n"/>
      <c r="G415" s="17" t="n"/>
      <c r="H415" s="17" t="n"/>
      <c r="I415" s="6">
        <f>IF(A415&amp;""="","",IFERROR(INDEX('العملاء'!$B$6:$B$205,MATCH(C415&amp;"",'العملاء'!$A$6:$A$205,0))&amp;"","كود غير موجود"))</f>
        <v/>
      </c>
      <c r="J415" s="15">
        <f>IF(A415&amp;""="","",SUMIFS('القطع'!$F$6:$F$2005,'القطع'!$A$6:$A$2005,A415&amp;""))</f>
        <v/>
      </c>
      <c r="K415" s="15">
        <f>IF(A415&amp;""="","",IF(F415="ملغي",0,ROUND(MAX(0,N(G415)+J415-N(H415)),2)))</f>
        <v/>
      </c>
      <c r="L415" s="15">
        <f>IF(A415&amp;""="","",SUMIFS('الدفعات'!$C$6:$C$2005,'الدفعات'!$B$6:$B$2005,A415&amp;""))</f>
        <v/>
      </c>
      <c r="M415" s="15">
        <f>IF(A415&amp;""="","",ROUND(K415-L415,2))</f>
        <v/>
      </c>
      <c r="N415" s="6">
        <f>IF(A415&amp;""="","",IF(AND(F415="جاهزة",M415&gt;0),"جاهزة ولم تُسدَّد",IF(AND(F415="سُلّمت",M415&gt;0),"سُلّمت وعليها متبقي","")))</f>
        <v/>
      </c>
    </row>
    <row r="416">
      <c r="A416" s="5" t="n"/>
      <c r="B416" s="16" t="n"/>
      <c r="C416" s="5" t="n"/>
      <c r="D416" s="5" t="n"/>
      <c r="E416" s="5" t="n"/>
      <c r="F416" s="5" t="n"/>
      <c r="G416" s="17" t="n"/>
      <c r="H416" s="17" t="n"/>
      <c r="I416" s="6">
        <f>IF(A416&amp;""="","",IFERROR(INDEX('العملاء'!$B$6:$B$205,MATCH(C416&amp;"",'العملاء'!$A$6:$A$205,0))&amp;"","كود غير موجود"))</f>
        <v/>
      </c>
      <c r="J416" s="15">
        <f>IF(A416&amp;""="","",SUMIFS('القطع'!$F$6:$F$2005,'القطع'!$A$6:$A$2005,A416&amp;""))</f>
        <v/>
      </c>
      <c r="K416" s="15">
        <f>IF(A416&amp;""="","",IF(F416="ملغي",0,ROUND(MAX(0,N(G416)+J416-N(H416)),2)))</f>
        <v/>
      </c>
      <c r="L416" s="15">
        <f>IF(A416&amp;""="","",SUMIFS('الدفعات'!$C$6:$C$2005,'الدفعات'!$B$6:$B$2005,A416&amp;""))</f>
        <v/>
      </c>
      <c r="M416" s="15">
        <f>IF(A416&amp;""="","",ROUND(K416-L416,2))</f>
        <v/>
      </c>
      <c r="N416" s="6">
        <f>IF(A416&amp;""="","",IF(AND(F416="جاهزة",M416&gt;0),"جاهزة ولم تُسدَّد",IF(AND(F416="سُلّمت",M416&gt;0),"سُلّمت وعليها متبقي","")))</f>
        <v/>
      </c>
    </row>
    <row r="417">
      <c r="A417" s="5" t="n"/>
      <c r="B417" s="16" t="n"/>
      <c r="C417" s="5" t="n"/>
      <c r="D417" s="5" t="n"/>
      <c r="E417" s="5" t="n"/>
      <c r="F417" s="5" t="n"/>
      <c r="G417" s="17" t="n"/>
      <c r="H417" s="17" t="n"/>
      <c r="I417" s="6">
        <f>IF(A417&amp;""="","",IFERROR(INDEX('العملاء'!$B$6:$B$205,MATCH(C417&amp;"",'العملاء'!$A$6:$A$205,0))&amp;"","كود غير موجود"))</f>
        <v/>
      </c>
      <c r="J417" s="15">
        <f>IF(A417&amp;""="","",SUMIFS('القطع'!$F$6:$F$2005,'القطع'!$A$6:$A$2005,A417&amp;""))</f>
        <v/>
      </c>
      <c r="K417" s="15">
        <f>IF(A417&amp;""="","",IF(F417="ملغي",0,ROUND(MAX(0,N(G417)+J417-N(H417)),2)))</f>
        <v/>
      </c>
      <c r="L417" s="15">
        <f>IF(A417&amp;""="","",SUMIFS('الدفعات'!$C$6:$C$2005,'الدفعات'!$B$6:$B$2005,A417&amp;""))</f>
        <v/>
      </c>
      <c r="M417" s="15">
        <f>IF(A417&amp;""="","",ROUND(K417-L417,2))</f>
        <v/>
      </c>
      <c r="N417" s="6">
        <f>IF(A417&amp;""="","",IF(AND(F417="جاهزة",M417&gt;0),"جاهزة ولم تُسدَّد",IF(AND(F417="سُلّمت",M417&gt;0),"سُلّمت وعليها متبقي","")))</f>
        <v/>
      </c>
    </row>
    <row r="418">
      <c r="A418" s="5" t="n"/>
      <c r="B418" s="16" t="n"/>
      <c r="C418" s="5" t="n"/>
      <c r="D418" s="5" t="n"/>
      <c r="E418" s="5" t="n"/>
      <c r="F418" s="5" t="n"/>
      <c r="G418" s="17" t="n"/>
      <c r="H418" s="17" t="n"/>
      <c r="I418" s="6">
        <f>IF(A418&amp;""="","",IFERROR(INDEX('العملاء'!$B$6:$B$205,MATCH(C418&amp;"",'العملاء'!$A$6:$A$205,0))&amp;"","كود غير موجود"))</f>
        <v/>
      </c>
      <c r="J418" s="15">
        <f>IF(A418&amp;""="","",SUMIFS('القطع'!$F$6:$F$2005,'القطع'!$A$6:$A$2005,A418&amp;""))</f>
        <v/>
      </c>
      <c r="K418" s="15">
        <f>IF(A418&amp;""="","",IF(F418="ملغي",0,ROUND(MAX(0,N(G418)+J418-N(H418)),2)))</f>
        <v/>
      </c>
      <c r="L418" s="15">
        <f>IF(A418&amp;""="","",SUMIFS('الدفعات'!$C$6:$C$2005,'الدفعات'!$B$6:$B$2005,A418&amp;""))</f>
        <v/>
      </c>
      <c r="M418" s="15">
        <f>IF(A418&amp;""="","",ROUND(K418-L418,2))</f>
        <v/>
      </c>
      <c r="N418" s="6">
        <f>IF(A418&amp;""="","",IF(AND(F418="جاهزة",M418&gt;0),"جاهزة ولم تُسدَّد",IF(AND(F418="سُلّمت",M418&gt;0),"سُلّمت وعليها متبقي","")))</f>
        <v/>
      </c>
    </row>
    <row r="419">
      <c r="A419" s="5" t="n"/>
      <c r="B419" s="16" t="n"/>
      <c r="C419" s="5" t="n"/>
      <c r="D419" s="5" t="n"/>
      <c r="E419" s="5" t="n"/>
      <c r="F419" s="5" t="n"/>
      <c r="G419" s="17" t="n"/>
      <c r="H419" s="17" t="n"/>
      <c r="I419" s="6">
        <f>IF(A419&amp;""="","",IFERROR(INDEX('العملاء'!$B$6:$B$205,MATCH(C419&amp;"",'العملاء'!$A$6:$A$205,0))&amp;"","كود غير موجود"))</f>
        <v/>
      </c>
      <c r="J419" s="15">
        <f>IF(A419&amp;""="","",SUMIFS('القطع'!$F$6:$F$2005,'القطع'!$A$6:$A$2005,A419&amp;""))</f>
        <v/>
      </c>
      <c r="K419" s="15">
        <f>IF(A419&amp;""="","",IF(F419="ملغي",0,ROUND(MAX(0,N(G419)+J419-N(H419)),2)))</f>
        <v/>
      </c>
      <c r="L419" s="15">
        <f>IF(A419&amp;""="","",SUMIFS('الدفعات'!$C$6:$C$2005,'الدفعات'!$B$6:$B$2005,A419&amp;""))</f>
        <v/>
      </c>
      <c r="M419" s="15">
        <f>IF(A419&amp;""="","",ROUND(K419-L419,2))</f>
        <v/>
      </c>
      <c r="N419" s="6">
        <f>IF(A419&amp;""="","",IF(AND(F419="جاهزة",M419&gt;0),"جاهزة ولم تُسدَّد",IF(AND(F419="سُلّمت",M419&gt;0),"سُلّمت وعليها متبقي","")))</f>
        <v/>
      </c>
    </row>
    <row r="420">
      <c r="A420" s="5" t="n"/>
      <c r="B420" s="16" t="n"/>
      <c r="C420" s="5" t="n"/>
      <c r="D420" s="5" t="n"/>
      <c r="E420" s="5" t="n"/>
      <c r="F420" s="5" t="n"/>
      <c r="G420" s="17" t="n"/>
      <c r="H420" s="17" t="n"/>
      <c r="I420" s="6">
        <f>IF(A420&amp;""="","",IFERROR(INDEX('العملاء'!$B$6:$B$205,MATCH(C420&amp;"",'العملاء'!$A$6:$A$205,0))&amp;"","كود غير موجود"))</f>
        <v/>
      </c>
      <c r="J420" s="15">
        <f>IF(A420&amp;""="","",SUMIFS('القطع'!$F$6:$F$2005,'القطع'!$A$6:$A$2005,A420&amp;""))</f>
        <v/>
      </c>
      <c r="K420" s="15">
        <f>IF(A420&amp;""="","",IF(F420="ملغي",0,ROUND(MAX(0,N(G420)+J420-N(H420)),2)))</f>
        <v/>
      </c>
      <c r="L420" s="15">
        <f>IF(A420&amp;""="","",SUMIFS('الدفعات'!$C$6:$C$2005,'الدفعات'!$B$6:$B$2005,A420&amp;""))</f>
        <v/>
      </c>
      <c r="M420" s="15">
        <f>IF(A420&amp;""="","",ROUND(K420-L420,2))</f>
        <v/>
      </c>
      <c r="N420" s="6">
        <f>IF(A420&amp;""="","",IF(AND(F420="جاهزة",M420&gt;0),"جاهزة ولم تُسدَّد",IF(AND(F420="سُلّمت",M420&gt;0),"سُلّمت وعليها متبقي","")))</f>
        <v/>
      </c>
    </row>
    <row r="421">
      <c r="A421" s="5" t="n"/>
      <c r="B421" s="16" t="n"/>
      <c r="C421" s="5" t="n"/>
      <c r="D421" s="5" t="n"/>
      <c r="E421" s="5" t="n"/>
      <c r="F421" s="5" t="n"/>
      <c r="G421" s="17" t="n"/>
      <c r="H421" s="17" t="n"/>
      <c r="I421" s="6">
        <f>IF(A421&amp;""="","",IFERROR(INDEX('العملاء'!$B$6:$B$205,MATCH(C421&amp;"",'العملاء'!$A$6:$A$205,0))&amp;"","كود غير موجود"))</f>
        <v/>
      </c>
      <c r="J421" s="15">
        <f>IF(A421&amp;""="","",SUMIFS('القطع'!$F$6:$F$2005,'القطع'!$A$6:$A$2005,A421&amp;""))</f>
        <v/>
      </c>
      <c r="K421" s="15">
        <f>IF(A421&amp;""="","",IF(F421="ملغي",0,ROUND(MAX(0,N(G421)+J421-N(H421)),2)))</f>
        <v/>
      </c>
      <c r="L421" s="15">
        <f>IF(A421&amp;""="","",SUMIFS('الدفعات'!$C$6:$C$2005,'الدفعات'!$B$6:$B$2005,A421&amp;""))</f>
        <v/>
      </c>
      <c r="M421" s="15">
        <f>IF(A421&amp;""="","",ROUND(K421-L421,2))</f>
        <v/>
      </c>
      <c r="N421" s="6">
        <f>IF(A421&amp;""="","",IF(AND(F421="جاهزة",M421&gt;0),"جاهزة ولم تُسدَّد",IF(AND(F421="سُلّمت",M421&gt;0),"سُلّمت وعليها متبقي","")))</f>
        <v/>
      </c>
    </row>
    <row r="422">
      <c r="A422" s="5" t="n"/>
      <c r="B422" s="16" t="n"/>
      <c r="C422" s="5" t="n"/>
      <c r="D422" s="5" t="n"/>
      <c r="E422" s="5" t="n"/>
      <c r="F422" s="5" t="n"/>
      <c r="G422" s="17" t="n"/>
      <c r="H422" s="17" t="n"/>
      <c r="I422" s="6">
        <f>IF(A422&amp;""="","",IFERROR(INDEX('العملاء'!$B$6:$B$205,MATCH(C422&amp;"",'العملاء'!$A$6:$A$205,0))&amp;"","كود غير موجود"))</f>
        <v/>
      </c>
      <c r="J422" s="15">
        <f>IF(A422&amp;""="","",SUMIFS('القطع'!$F$6:$F$2005,'القطع'!$A$6:$A$2005,A422&amp;""))</f>
        <v/>
      </c>
      <c r="K422" s="15">
        <f>IF(A422&amp;""="","",IF(F422="ملغي",0,ROUND(MAX(0,N(G422)+J422-N(H422)),2)))</f>
        <v/>
      </c>
      <c r="L422" s="15">
        <f>IF(A422&amp;""="","",SUMIFS('الدفعات'!$C$6:$C$2005,'الدفعات'!$B$6:$B$2005,A422&amp;""))</f>
        <v/>
      </c>
      <c r="M422" s="15">
        <f>IF(A422&amp;""="","",ROUND(K422-L422,2))</f>
        <v/>
      </c>
      <c r="N422" s="6">
        <f>IF(A422&amp;""="","",IF(AND(F422="جاهزة",M422&gt;0),"جاهزة ولم تُسدَّد",IF(AND(F422="سُلّمت",M422&gt;0),"سُلّمت وعليها متبقي","")))</f>
        <v/>
      </c>
    </row>
    <row r="423">
      <c r="A423" s="5" t="n"/>
      <c r="B423" s="16" t="n"/>
      <c r="C423" s="5" t="n"/>
      <c r="D423" s="5" t="n"/>
      <c r="E423" s="5" t="n"/>
      <c r="F423" s="5" t="n"/>
      <c r="G423" s="17" t="n"/>
      <c r="H423" s="17" t="n"/>
      <c r="I423" s="6">
        <f>IF(A423&amp;""="","",IFERROR(INDEX('العملاء'!$B$6:$B$205,MATCH(C423&amp;"",'العملاء'!$A$6:$A$205,0))&amp;"","كود غير موجود"))</f>
        <v/>
      </c>
      <c r="J423" s="15">
        <f>IF(A423&amp;""="","",SUMIFS('القطع'!$F$6:$F$2005,'القطع'!$A$6:$A$2005,A423&amp;""))</f>
        <v/>
      </c>
      <c r="K423" s="15">
        <f>IF(A423&amp;""="","",IF(F423="ملغي",0,ROUND(MAX(0,N(G423)+J423-N(H423)),2)))</f>
        <v/>
      </c>
      <c r="L423" s="15">
        <f>IF(A423&amp;""="","",SUMIFS('الدفعات'!$C$6:$C$2005,'الدفعات'!$B$6:$B$2005,A423&amp;""))</f>
        <v/>
      </c>
      <c r="M423" s="15">
        <f>IF(A423&amp;""="","",ROUND(K423-L423,2))</f>
        <v/>
      </c>
      <c r="N423" s="6">
        <f>IF(A423&amp;""="","",IF(AND(F423="جاهزة",M423&gt;0),"جاهزة ولم تُسدَّد",IF(AND(F423="سُلّمت",M423&gt;0),"سُلّمت وعليها متبقي","")))</f>
        <v/>
      </c>
    </row>
    <row r="424">
      <c r="A424" s="5" t="n"/>
      <c r="B424" s="16" t="n"/>
      <c r="C424" s="5" t="n"/>
      <c r="D424" s="5" t="n"/>
      <c r="E424" s="5" t="n"/>
      <c r="F424" s="5" t="n"/>
      <c r="G424" s="17" t="n"/>
      <c r="H424" s="17" t="n"/>
      <c r="I424" s="6">
        <f>IF(A424&amp;""="","",IFERROR(INDEX('العملاء'!$B$6:$B$205,MATCH(C424&amp;"",'العملاء'!$A$6:$A$205,0))&amp;"","كود غير موجود"))</f>
        <v/>
      </c>
      <c r="J424" s="15">
        <f>IF(A424&amp;""="","",SUMIFS('القطع'!$F$6:$F$2005,'القطع'!$A$6:$A$2005,A424&amp;""))</f>
        <v/>
      </c>
      <c r="K424" s="15">
        <f>IF(A424&amp;""="","",IF(F424="ملغي",0,ROUND(MAX(0,N(G424)+J424-N(H424)),2)))</f>
        <v/>
      </c>
      <c r="L424" s="15">
        <f>IF(A424&amp;""="","",SUMIFS('الدفعات'!$C$6:$C$2005,'الدفعات'!$B$6:$B$2005,A424&amp;""))</f>
        <v/>
      </c>
      <c r="M424" s="15">
        <f>IF(A424&amp;""="","",ROUND(K424-L424,2))</f>
        <v/>
      </c>
      <c r="N424" s="6">
        <f>IF(A424&amp;""="","",IF(AND(F424="جاهزة",M424&gt;0),"جاهزة ولم تُسدَّد",IF(AND(F424="سُلّمت",M424&gt;0),"سُلّمت وعليها متبقي","")))</f>
        <v/>
      </c>
    </row>
    <row r="425">
      <c r="A425" s="5" t="n"/>
      <c r="B425" s="16" t="n"/>
      <c r="C425" s="5" t="n"/>
      <c r="D425" s="5" t="n"/>
      <c r="E425" s="5" t="n"/>
      <c r="F425" s="5" t="n"/>
      <c r="G425" s="17" t="n"/>
      <c r="H425" s="17" t="n"/>
      <c r="I425" s="6">
        <f>IF(A425&amp;""="","",IFERROR(INDEX('العملاء'!$B$6:$B$205,MATCH(C425&amp;"",'العملاء'!$A$6:$A$205,0))&amp;"","كود غير موجود"))</f>
        <v/>
      </c>
      <c r="J425" s="15">
        <f>IF(A425&amp;""="","",SUMIFS('القطع'!$F$6:$F$2005,'القطع'!$A$6:$A$2005,A425&amp;""))</f>
        <v/>
      </c>
      <c r="K425" s="15">
        <f>IF(A425&amp;""="","",IF(F425="ملغي",0,ROUND(MAX(0,N(G425)+J425-N(H425)),2)))</f>
        <v/>
      </c>
      <c r="L425" s="15">
        <f>IF(A425&amp;""="","",SUMIFS('الدفعات'!$C$6:$C$2005,'الدفعات'!$B$6:$B$2005,A425&amp;""))</f>
        <v/>
      </c>
      <c r="M425" s="15">
        <f>IF(A425&amp;""="","",ROUND(K425-L425,2))</f>
        <v/>
      </c>
      <c r="N425" s="6">
        <f>IF(A425&amp;""="","",IF(AND(F425="جاهزة",M425&gt;0),"جاهزة ولم تُسدَّد",IF(AND(F425="سُلّمت",M425&gt;0),"سُلّمت وعليها متبقي","")))</f>
        <v/>
      </c>
    </row>
    <row r="426">
      <c r="A426" s="5" t="n"/>
      <c r="B426" s="16" t="n"/>
      <c r="C426" s="5" t="n"/>
      <c r="D426" s="5" t="n"/>
      <c r="E426" s="5" t="n"/>
      <c r="F426" s="5" t="n"/>
      <c r="G426" s="17" t="n"/>
      <c r="H426" s="17" t="n"/>
      <c r="I426" s="6">
        <f>IF(A426&amp;""="","",IFERROR(INDEX('العملاء'!$B$6:$B$205,MATCH(C426&amp;"",'العملاء'!$A$6:$A$205,0))&amp;"","كود غير موجود"))</f>
        <v/>
      </c>
      <c r="J426" s="15">
        <f>IF(A426&amp;""="","",SUMIFS('القطع'!$F$6:$F$2005,'القطع'!$A$6:$A$2005,A426&amp;""))</f>
        <v/>
      </c>
      <c r="K426" s="15">
        <f>IF(A426&amp;""="","",IF(F426="ملغي",0,ROUND(MAX(0,N(G426)+J426-N(H426)),2)))</f>
        <v/>
      </c>
      <c r="L426" s="15">
        <f>IF(A426&amp;""="","",SUMIFS('الدفعات'!$C$6:$C$2005,'الدفعات'!$B$6:$B$2005,A426&amp;""))</f>
        <v/>
      </c>
      <c r="M426" s="15">
        <f>IF(A426&amp;""="","",ROUND(K426-L426,2))</f>
        <v/>
      </c>
      <c r="N426" s="6">
        <f>IF(A426&amp;""="","",IF(AND(F426="جاهزة",M426&gt;0),"جاهزة ولم تُسدَّد",IF(AND(F426="سُلّمت",M426&gt;0),"سُلّمت وعليها متبقي","")))</f>
        <v/>
      </c>
    </row>
    <row r="427">
      <c r="A427" s="5" t="n"/>
      <c r="B427" s="16" t="n"/>
      <c r="C427" s="5" t="n"/>
      <c r="D427" s="5" t="n"/>
      <c r="E427" s="5" t="n"/>
      <c r="F427" s="5" t="n"/>
      <c r="G427" s="17" t="n"/>
      <c r="H427" s="17" t="n"/>
      <c r="I427" s="6">
        <f>IF(A427&amp;""="","",IFERROR(INDEX('العملاء'!$B$6:$B$205,MATCH(C427&amp;"",'العملاء'!$A$6:$A$205,0))&amp;"","كود غير موجود"))</f>
        <v/>
      </c>
      <c r="J427" s="15">
        <f>IF(A427&amp;""="","",SUMIFS('القطع'!$F$6:$F$2005,'القطع'!$A$6:$A$2005,A427&amp;""))</f>
        <v/>
      </c>
      <c r="K427" s="15">
        <f>IF(A427&amp;""="","",IF(F427="ملغي",0,ROUND(MAX(0,N(G427)+J427-N(H427)),2)))</f>
        <v/>
      </c>
      <c r="L427" s="15">
        <f>IF(A427&amp;""="","",SUMIFS('الدفعات'!$C$6:$C$2005,'الدفعات'!$B$6:$B$2005,A427&amp;""))</f>
        <v/>
      </c>
      <c r="M427" s="15">
        <f>IF(A427&amp;""="","",ROUND(K427-L427,2))</f>
        <v/>
      </c>
      <c r="N427" s="6">
        <f>IF(A427&amp;""="","",IF(AND(F427="جاهزة",M427&gt;0),"جاهزة ولم تُسدَّد",IF(AND(F427="سُلّمت",M427&gt;0),"سُلّمت وعليها متبقي","")))</f>
        <v/>
      </c>
    </row>
    <row r="428">
      <c r="A428" s="5" t="n"/>
      <c r="B428" s="16" t="n"/>
      <c r="C428" s="5" t="n"/>
      <c r="D428" s="5" t="n"/>
      <c r="E428" s="5" t="n"/>
      <c r="F428" s="5" t="n"/>
      <c r="G428" s="17" t="n"/>
      <c r="H428" s="17" t="n"/>
      <c r="I428" s="6">
        <f>IF(A428&amp;""="","",IFERROR(INDEX('العملاء'!$B$6:$B$205,MATCH(C428&amp;"",'العملاء'!$A$6:$A$205,0))&amp;"","كود غير موجود"))</f>
        <v/>
      </c>
      <c r="J428" s="15">
        <f>IF(A428&amp;""="","",SUMIFS('القطع'!$F$6:$F$2005,'القطع'!$A$6:$A$2005,A428&amp;""))</f>
        <v/>
      </c>
      <c r="K428" s="15">
        <f>IF(A428&amp;""="","",IF(F428="ملغي",0,ROUND(MAX(0,N(G428)+J428-N(H428)),2)))</f>
        <v/>
      </c>
      <c r="L428" s="15">
        <f>IF(A428&amp;""="","",SUMIFS('الدفعات'!$C$6:$C$2005,'الدفعات'!$B$6:$B$2005,A428&amp;""))</f>
        <v/>
      </c>
      <c r="M428" s="15">
        <f>IF(A428&amp;""="","",ROUND(K428-L428,2))</f>
        <v/>
      </c>
      <c r="N428" s="6">
        <f>IF(A428&amp;""="","",IF(AND(F428="جاهزة",M428&gt;0),"جاهزة ولم تُسدَّد",IF(AND(F428="سُلّمت",M428&gt;0),"سُلّمت وعليها متبقي","")))</f>
        <v/>
      </c>
    </row>
    <row r="429">
      <c r="A429" s="5" t="n"/>
      <c r="B429" s="16" t="n"/>
      <c r="C429" s="5" t="n"/>
      <c r="D429" s="5" t="n"/>
      <c r="E429" s="5" t="n"/>
      <c r="F429" s="5" t="n"/>
      <c r="G429" s="17" t="n"/>
      <c r="H429" s="17" t="n"/>
      <c r="I429" s="6">
        <f>IF(A429&amp;""="","",IFERROR(INDEX('العملاء'!$B$6:$B$205,MATCH(C429&amp;"",'العملاء'!$A$6:$A$205,0))&amp;"","كود غير موجود"))</f>
        <v/>
      </c>
      <c r="J429" s="15">
        <f>IF(A429&amp;""="","",SUMIFS('القطع'!$F$6:$F$2005,'القطع'!$A$6:$A$2005,A429&amp;""))</f>
        <v/>
      </c>
      <c r="K429" s="15">
        <f>IF(A429&amp;""="","",IF(F429="ملغي",0,ROUND(MAX(0,N(G429)+J429-N(H429)),2)))</f>
        <v/>
      </c>
      <c r="L429" s="15">
        <f>IF(A429&amp;""="","",SUMIFS('الدفعات'!$C$6:$C$2005,'الدفعات'!$B$6:$B$2005,A429&amp;""))</f>
        <v/>
      </c>
      <c r="M429" s="15">
        <f>IF(A429&amp;""="","",ROUND(K429-L429,2))</f>
        <v/>
      </c>
      <c r="N429" s="6">
        <f>IF(A429&amp;""="","",IF(AND(F429="جاهزة",M429&gt;0),"جاهزة ولم تُسدَّد",IF(AND(F429="سُلّمت",M429&gt;0),"سُلّمت وعليها متبقي","")))</f>
        <v/>
      </c>
    </row>
    <row r="430">
      <c r="A430" s="5" t="n"/>
      <c r="B430" s="16" t="n"/>
      <c r="C430" s="5" t="n"/>
      <c r="D430" s="5" t="n"/>
      <c r="E430" s="5" t="n"/>
      <c r="F430" s="5" t="n"/>
      <c r="G430" s="17" t="n"/>
      <c r="H430" s="17" t="n"/>
      <c r="I430" s="6">
        <f>IF(A430&amp;""="","",IFERROR(INDEX('العملاء'!$B$6:$B$205,MATCH(C430&amp;"",'العملاء'!$A$6:$A$205,0))&amp;"","كود غير موجود"))</f>
        <v/>
      </c>
      <c r="J430" s="15">
        <f>IF(A430&amp;""="","",SUMIFS('القطع'!$F$6:$F$2005,'القطع'!$A$6:$A$2005,A430&amp;""))</f>
        <v/>
      </c>
      <c r="K430" s="15">
        <f>IF(A430&amp;""="","",IF(F430="ملغي",0,ROUND(MAX(0,N(G430)+J430-N(H430)),2)))</f>
        <v/>
      </c>
      <c r="L430" s="15">
        <f>IF(A430&amp;""="","",SUMIFS('الدفعات'!$C$6:$C$2005,'الدفعات'!$B$6:$B$2005,A430&amp;""))</f>
        <v/>
      </c>
      <c r="M430" s="15">
        <f>IF(A430&amp;""="","",ROUND(K430-L430,2))</f>
        <v/>
      </c>
      <c r="N430" s="6">
        <f>IF(A430&amp;""="","",IF(AND(F430="جاهزة",M430&gt;0),"جاهزة ولم تُسدَّد",IF(AND(F430="سُلّمت",M430&gt;0),"سُلّمت وعليها متبقي","")))</f>
        <v/>
      </c>
    </row>
    <row r="431">
      <c r="A431" s="5" t="n"/>
      <c r="B431" s="16" t="n"/>
      <c r="C431" s="5" t="n"/>
      <c r="D431" s="5" t="n"/>
      <c r="E431" s="5" t="n"/>
      <c r="F431" s="5" t="n"/>
      <c r="G431" s="17" t="n"/>
      <c r="H431" s="17" t="n"/>
      <c r="I431" s="6">
        <f>IF(A431&amp;""="","",IFERROR(INDEX('العملاء'!$B$6:$B$205,MATCH(C431&amp;"",'العملاء'!$A$6:$A$205,0))&amp;"","كود غير موجود"))</f>
        <v/>
      </c>
      <c r="J431" s="15">
        <f>IF(A431&amp;""="","",SUMIFS('القطع'!$F$6:$F$2005,'القطع'!$A$6:$A$2005,A431&amp;""))</f>
        <v/>
      </c>
      <c r="K431" s="15">
        <f>IF(A431&amp;""="","",IF(F431="ملغي",0,ROUND(MAX(0,N(G431)+J431-N(H431)),2)))</f>
        <v/>
      </c>
      <c r="L431" s="15">
        <f>IF(A431&amp;""="","",SUMIFS('الدفعات'!$C$6:$C$2005,'الدفعات'!$B$6:$B$2005,A431&amp;""))</f>
        <v/>
      </c>
      <c r="M431" s="15">
        <f>IF(A431&amp;""="","",ROUND(K431-L431,2))</f>
        <v/>
      </c>
      <c r="N431" s="6">
        <f>IF(A431&amp;""="","",IF(AND(F431="جاهزة",M431&gt;0),"جاهزة ولم تُسدَّد",IF(AND(F431="سُلّمت",M431&gt;0),"سُلّمت وعليها متبقي","")))</f>
        <v/>
      </c>
    </row>
    <row r="432">
      <c r="A432" s="5" t="n"/>
      <c r="B432" s="16" t="n"/>
      <c r="C432" s="5" t="n"/>
      <c r="D432" s="5" t="n"/>
      <c r="E432" s="5" t="n"/>
      <c r="F432" s="5" t="n"/>
      <c r="G432" s="17" t="n"/>
      <c r="H432" s="17" t="n"/>
      <c r="I432" s="6">
        <f>IF(A432&amp;""="","",IFERROR(INDEX('العملاء'!$B$6:$B$205,MATCH(C432&amp;"",'العملاء'!$A$6:$A$205,0))&amp;"","كود غير موجود"))</f>
        <v/>
      </c>
      <c r="J432" s="15">
        <f>IF(A432&amp;""="","",SUMIFS('القطع'!$F$6:$F$2005,'القطع'!$A$6:$A$2005,A432&amp;""))</f>
        <v/>
      </c>
      <c r="K432" s="15">
        <f>IF(A432&amp;""="","",IF(F432="ملغي",0,ROUND(MAX(0,N(G432)+J432-N(H432)),2)))</f>
        <v/>
      </c>
      <c r="L432" s="15">
        <f>IF(A432&amp;""="","",SUMIFS('الدفعات'!$C$6:$C$2005,'الدفعات'!$B$6:$B$2005,A432&amp;""))</f>
        <v/>
      </c>
      <c r="M432" s="15">
        <f>IF(A432&amp;""="","",ROUND(K432-L432,2))</f>
        <v/>
      </c>
      <c r="N432" s="6">
        <f>IF(A432&amp;""="","",IF(AND(F432="جاهزة",M432&gt;0),"جاهزة ولم تُسدَّد",IF(AND(F432="سُلّمت",M432&gt;0),"سُلّمت وعليها متبقي","")))</f>
        <v/>
      </c>
    </row>
    <row r="433">
      <c r="A433" s="5" t="n"/>
      <c r="B433" s="16" t="n"/>
      <c r="C433" s="5" t="n"/>
      <c r="D433" s="5" t="n"/>
      <c r="E433" s="5" t="n"/>
      <c r="F433" s="5" t="n"/>
      <c r="G433" s="17" t="n"/>
      <c r="H433" s="17" t="n"/>
      <c r="I433" s="6">
        <f>IF(A433&amp;""="","",IFERROR(INDEX('العملاء'!$B$6:$B$205,MATCH(C433&amp;"",'العملاء'!$A$6:$A$205,0))&amp;"","كود غير موجود"))</f>
        <v/>
      </c>
      <c r="J433" s="15">
        <f>IF(A433&amp;""="","",SUMIFS('القطع'!$F$6:$F$2005,'القطع'!$A$6:$A$2005,A433&amp;""))</f>
        <v/>
      </c>
      <c r="K433" s="15">
        <f>IF(A433&amp;""="","",IF(F433="ملغي",0,ROUND(MAX(0,N(G433)+J433-N(H433)),2)))</f>
        <v/>
      </c>
      <c r="L433" s="15">
        <f>IF(A433&amp;""="","",SUMIFS('الدفعات'!$C$6:$C$2005,'الدفعات'!$B$6:$B$2005,A433&amp;""))</f>
        <v/>
      </c>
      <c r="M433" s="15">
        <f>IF(A433&amp;""="","",ROUND(K433-L433,2))</f>
        <v/>
      </c>
      <c r="N433" s="6">
        <f>IF(A433&amp;""="","",IF(AND(F433="جاهزة",M433&gt;0),"جاهزة ولم تُسدَّد",IF(AND(F433="سُلّمت",M433&gt;0),"سُلّمت وعليها متبقي","")))</f>
        <v/>
      </c>
    </row>
    <row r="434">
      <c r="A434" s="5" t="n"/>
      <c r="B434" s="16" t="n"/>
      <c r="C434" s="5" t="n"/>
      <c r="D434" s="5" t="n"/>
      <c r="E434" s="5" t="n"/>
      <c r="F434" s="5" t="n"/>
      <c r="G434" s="17" t="n"/>
      <c r="H434" s="17" t="n"/>
      <c r="I434" s="6">
        <f>IF(A434&amp;""="","",IFERROR(INDEX('العملاء'!$B$6:$B$205,MATCH(C434&amp;"",'العملاء'!$A$6:$A$205,0))&amp;"","كود غير موجود"))</f>
        <v/>
      </c>
      <c r="J434" s="15">
        <f>IF(A434&amp;""="","",SUMIFS('القطع'!$F$6:$F$2005,'القطع'!$A$6:$A$2005,A434&amp;""))</f>
        <v/>
      </c>
      <c r="K434" s="15">
        <f>IF(A434&amp;""="","",IF(F434="ملغي",0,ROUND(MAX(0,N(G434)+J434-N(H434)),2)))</f>
        <v/>
      </c>
      <c r="L434" s="15">
        <f>IF(A434&amp;""="","",SUMIFS('الدفعات'!$C$6:$C$2005,'الدفعات'!$B$6:$B$2005,A434&amp;""))</f>
        <v/>
      </c>
      <c r="M434" s="15">
        <f>IF(A434&amp;""="","",ROUND(K434-L434,2))</f>
        <v/>
      </c>
      <c r="N434" s="6">
        <f>IF(A434&amp;""="","",IF(AND(F434="جاهزة",M434&gt;0),"جاهزة ولم تُسدَّد",IF(AND(F434="سُلّمت",M434&gt;0),"سُلّمت وعليها متبقي","")))</f>
        <v/>
      </c>
    </row>
    <row r="435">
      <c r="A435" s="5" t="n"/>
      <c r="B435" s="16" t="n"/>
      <c r="C435" s="5" t="n"/>
      <c r="D435" s="5" t="n"/>
      <c r="E435" s="5" t="n"/>
      <c r="F435" s="5" t="n"/>
      <c r="G435" s="17" t="n"/>
      <c r="H435" s="17" t="n"/>
      <c r="I435" s="6">
        <f>IF(A435&amp;""="","",IFERROR(INDEX('العملاء'!$B$6:$B$205,MATCH(C435&amp;"",'العملاء'!$A$6:$A$205,0))&amp;"","كود غير موجود"))</f>
        <v/>
      </c>
      <c r="J435" s="15">
        <f>IF(A435&amp;""="","",SUMIFS('القطع'!$F$6:$F$2005,'القطع'!$A$6:$A$2005,A435&amp;""))</f>
        <v/>
      </c>
      <c r="K435" s="15">
        <f>IF(A435&amp;""="","",IF(F435="ملغي",0,ROUND(MAX(0,N(G435)+J435-N(H435)),2)))</f>
        <v/>
      </c>
      <c r="L435" s="15">
        <f>IF(A435&amp;""="","",SUMIFS('الدفعات'!$C$6:$C$2005,'الدفعات'!$B$6:$B$2005,A435&amp;""))</f>
        <v/>
      </c>
      <c r="M435" s="15">
        <f>IF(A435&amp;""="","",ROUND(K435-L435,2))</f>
        <v/>
      </c>
      <c r="N435" s="6">
        <f>IF(A435&amp;""="","",IF(AND(F435="جاهزة",M435&gt;0),"جاهزة ولم تُسدَّد",IF(AND(F435="سُلّمت",M435&gt;0),"سُلّمت وعليها متبقي","")))</f>
        <v/>
      </c>
    </row>
    <row r="436">
      <c r="A436" s="5" t="n"/>
      <c r="B436" s="16" t="n"/>
      <c r="C436" s="5" t="n"/>
      <c r="D436" s="5" t="n"/>
      <c r="E436" s="5" t="n"/>
      <c r="F436" s="5" t="n"/>
      <c r="G436" s="17" t="n"/>
      <c r="H436" s="17" t="n"/>
      <c r="I436" s="6">
        <f>IF(A436&amp;""="","",IFERROR(INDEX('العملاء'!$B$6:$B$205,MATCH(C436&amp;"",'العملاء'!$A$6:$A$205,0))&amp;"","كود غير موجود"))</f>
        <v/>
      </c>
      <c r="J436" s="15">
        <f>IF(A436&amp;""="","",SUMIFS('القطع'!$F$6:$F$2005,'القطع'!$A$6:$A$2005,A436&amp;""))</f>
        <v/>
      </c>
      <c r="K436" s="15">
        <f>IF(A436&amp;""="","",IF(F436="ملغي",0,ROUND(MAX(0,N(G436)+J436-N(H436)),2)))</f>
        <v/>
      </c>
      <c r="L436" s="15">
        <f>IF(A436&amp;""="","",SUMIFS('الدفعات'!$C$6:$C$2005,'الدفعات'!$B$6:$B$2005,A436&amp;""))</f>
        <v/>
      </c>
      <c r="M436" s="15">
        <f>IF(A436&amp;""="","",ROUND(K436-L436,2))</f>
        <v/>
      </c>
      <c r="N436" s="6">
        <f>IF(A436&amp;""="","",IF(AND(F436="جاهزة",M436&gt;0),"جاهزة ولم تُسدَّد",IF(AND(F436="سُلّمت",M436&gt;0),"سُلّمت وعليها متبقي","")))</f>
        <v/>
      </c>
    </row>
    <row r="437">
      <c r="A437" s="5" t="n"/>
      <c r="B437" s="16" t="n"/>
      <c r="C437" s="5" t="n"/>
      <c r="D437" s="5" t="n"/>
      <c r="E437" s="5" t="n"/>
      <c r="F437" s="5" t="n"/>
      <c r="G437" s="17" t="n"/>
      <c r="H437" s="17" t="n"/>
      <c r="I437" s="6">
        <f>IF(A437&amp;""="","",IFERROR(INDEX('العملاء'!$B$6:$B$205,MATCH(C437&amp;"",'العملاء'!$A$6:$A$205,0))&amp;"","كود غير موجود"))</f>
        <v/>
      </c>
      <c r="J437" s="15">
        <f>IF(A437&amp;""="","",SUMIFS('القطع'!$F$6:$F$2005,'القطع'!$A$6:$A$2005,A437&amp;""))</f>
        <v/>
      </c>
      <c r="K437" s="15">
        <f>IF(A437&amp;""="","",IF(F437="ملغي",0,ROUND(MAX(0,N(G437)+J437-N(H437)),2)))</f>
        <v/>
      </c>
      <c r="L437" s="15">
        <f>IF(A437&amp;""="","",SUMIFS('الدفعات'!$C$6:$C$2005,'الدفعات'!$B$6:$B$2005,A437&amp;""))</f>
        <v/>
      </c>
      <c r="M437" s="15">
        <f>IF(A437&amp;""="","",ROUND(K437-L437,2))</f>
        <v/>
      </c>
      <c r="N437" s="6">
        <f>IF(A437&amp;""="","",IF(AND(F437="جاهزة",M437&gt;0),"جاهزة ولم تُسدَّد",IF(AND(F437="سُلّمت",M437&gt;0),"سُلّمت وعليها متبقي","")))</f>
        <v/>
      </c>
    </row>
    <row r="438">
      <c r="A438" s="5" t="n"/>
      <c r="B438" s="16" t="n"/>
      <c r="C438" s="5" t="n"/>
      <c r="D438" s="5" t="n"/>
      <c r="E438" s="5" t="n"/>
      <c r="F438" s="5" t="n"/>
      <c r="G438" s="17" t="n"/>
      <c r="H438" s="17" t="n"/>
      <c r="I438" s="6">
        <f>IF(A438&amp;""="","",IFERROR(INDEX('العملاء'!$B$6:$B$205,MATCH(C438&amp;"",'العملاء'!$A$6:$A$205,0))&amp;"","كود غير موجود"))</f>
        <v/>
      </c>
      <c r="J438" s="15">
        <f>IF(A438&amp;""="","",SUMIFS('القطع'!$F$6:$F$2005,'القطع'!$A$6:$A$2005,A438&amp;""))</f>
        <v/>
      </c>
      <c r="K438" s="15">
        <f>IF(A438&amp;""="","",IF(F438="ملغي",0,ROUND(MAX(0,N(G438)+J438-N(H438)),2)))</f>
        <v/>
      </c>
      <c r="L438" s="15">
        <f>IF(A438&amp;""="","",SUMIFS('الدفعات'!$C$6:$C$2005,'الدفعات'!$B$6:$B$2005,A438&amp;""))</f>
        <v/>
      </c>
      <c r="M438" s="15">
        <f>IF(A438&amp;""="","",ROUND(K438-L438,2))</f>
        <v/>
      </c>
      <c r="N438" s="6">
        <f>IF(A438&amp;""="","",IF(AND(F438="جاهزة",M438&gt;0),"جاهزة ولم تُسدَّد",IF(AND(F438="سُلّمت",M438&gt;0),"سُلّمت وعليها متبقي","")))</f>
        <v/>
      </c>
    </row>
    <row r="439">
      <c r="A439" s="5" t="n"/>
      <c r="B439" s="16" t="n"/>
      <c r="C439" s="5" t="n"/>
      <c r="D439" s="5" t="n"/>
      <c r="E439" s="5" t="n"/>
      <c r="F439" s="5" t="n"/>
      <c r="G439" s="17" t="n"/>
      <c r="H439" s="17" t="n"/>
      <c r="I439" s="6">
        <f>IF(A439&amp;""="","",IFERROR(INDEX('العملاء'!$B$6:$B$205,MATCH(C439&amp;"",'العملاء'!$A$6:$A$205,0))&amp;"","كود غير موجود"))</f>
        <v/>
      </c>
      <c r="J439" s="15">
        <f>IF(A439&amp;""="","",SUMIFS('القطع'!$F$6:$F$2005,'القطع'!$A$6:$A$2005,A439&amp;""))</f>
        <v/>
      </c>
      <c r="K439" s="15">
        <f>IF(A439&amp;""="","",IF(F439="ملغي",0,ROUND(MAX(0,N(G439)+J439-N(H439)),2)))</f>
        <v/>
      </c>
      <c r="L439" s="15">
        <f>IF(A439&amp;""="","",SUMIFS('الدفعات'!$C$6:$C$2005,'الدفعات'!$B$6:$B$2005,A439&amp;""))</f>
        <v/>
      </c>
      <c r="M439" s="15">
        <f>IF(A439&amp;""="","",ROUND(K439-L439,2))</f>
        <v/>
      </c>
      <c r="N439" s="6">
        <f>IF(A439&amp;""="","",IF(AND(F439="جاهزة",M439&gt;0),"جاهزة ولم تُسدَّد",IF(AND(F439="سُلّمت",M439&gt;0),"سُلّمت وعليها متبقي","")))</f>
        <v/>
      </c>
    </row>
    <row r="440">
      <c r="A440" s="5" t="n"/>
      <c r="B440" s="16" t="n"/>
      <c r="C440" s="5" t="n"/>
      <c r="D440" s="5" t="n"/>
      <c r="E440" s="5" t="n"/>
      <c r="F440" s="5" t="n"/>
      <c r="G440" s="17" t="n"/>
      <c r="H440" s="17" t="n"/>
      <c r="I440" s="6">
        <f>IF(A440&amp;""="","",IFERROR(INDEX('العملاء'!$B$6:$B$205,MATCH(C440&amp;"",'العملاء'!$A$6:$A$205,0))&amp;"","كود غير موجود"))</f>
        <v/>
      </c>
      <c r="J440" s="15">
        <f>IF(A440&amp;""="","",SUMIFS('القطع'!$F$6:$F$2005,'القطع'!$A$6:$A$2005,A440&amp;""))</f>
        <v/>
      </c>
      <c r="K440" s="15">
        <f>IF(A440&amp;""="","",IF(F440="ملغي",0,ROUND(MAX(0,N(G440)+J440-N(H440)),2)))</f>
        <v/>
      </c>
      <c r="L440" s="15">
        <f>IF(A440&amp;""="","",SUMIFS('الدفعات'!$C$6:$C$2005,'الدفعات'!$B$6:$B$2005,A440&amp;""))</f>
        <v/>
      </c>
      <c r="M440" s="15">
        <f>IF(A440&amp;""="","",ROUND(K440-L440,2))</f>
        <v/>
      </c>
      <c r="N440" s="6">
        <f>IF(A440&amp;""="","",IF(AND(F440="جاهزة",M440&gt;0),"جاهزة ولم تُسدَّد",IF(AND(F440="سُلّمت",M440&gt;0),"سُلّمت وعليها متبقي","")))</f>
        <v/>
      </c>
    </row>
    <row r="441">
      <c r="A441" s="5" t="n"/>
      <c r="B441" s="16" t="n"/>
      <c r="C441" s="5" t="n"/>
      <c r="D441" s="5" t="n"/>
      <c r="E441" s="5" t="n"/>
      <c r="F441" s="5" t="n"/>
      <c r="G441" s="17" t="n"/>
      <c r="H441" s="17" t="n"/>
      <c r="I441" s="6">
        <f>IF(A441&amp;""="","",IFERROR(INDEX('العملاء'!$B$6:$B$205,MATCH(C441&amp;"",'العملاء'!$A$6:$A$205,0))&amp;"","كود غير موجود"))</f>
        <v/>
      </c>
      <c r="J441" s="15">
        <f>IF(A441&amp;""="","",SUMIFS('القطع'!$F$6:$F$2005,'القطع'!$A$6:$A$2005,A441&amp;""))</f>
        <v/>
      </c>
      <c r="K441" s="15">
        <f>IF(A441&amp;""="","",IF(F441="ملغي",0,ROUND(MAX(0,N(G441)+J441-N(H441)),2)))</f>
        <v/>
      </c>
      <c r="L441" s="15">
        <f>IF(A441&amp;""="","",SUMIFS('الدفعات'!$C$6:$C$2005,'الدفعات'!$B$6:$B$2005,A441&amp;""))</f>
        <v/>
      </c>
      <c r="M441" s="15">
        <f>IF(A441&amp;""="","",ROUND(K441-L441,2))</f>
        <v/>
      </c>
      <c r="N441" s="6">
        <f>IF(A441&amp;""="","",IF(AND(F441="جاهزة",M441&gt;0),"جاهزة ولم تُسدَّد",IF(AND(F441="سُلّمت",M441&gt;0),"سُلّمت وعليها متبقي","")))</f>
        <v/>
      </c>
    </row>
    <row r="442">
      <c r="A442" s="5" t="n"/>
      <c r="B442" s="16" t="n"/>
      <c r="C442" s="5" t="n"/>
      <c r="D442" s="5" t="n"/>
      <c r="E442" s="5" t="n"/>
      <c r="F442" s="5" t="n"/>
      <c r="G442" s="17" t="n"/>
      <c r="H442" s="17" t="n"/>
      <c r="I442" s="6">
        <f>IF(A442&amp;""="","",IFERROR(INDEX('العملاء'!$B$6:$B$205,MATCH(C442&amp;"",'العملاء'!$A$6:$A$205,0))&amp;"","كود غير موجود"))</f>
        <v/>
      </c>
      <c r="J442" s="15">
        <f>IF(A442&amp;""="","",SUMIFS('القطع'!$F$6:$F$2005,'القطع'!$A$6:$A$2005,A442&amp;""))</f>
        <v/>
      </c>
      <c r="K442" s="15">
        <f>IF(A442&amp;""="","",IF(F442="ملغي",0,ROUND(MAX(0,N(G442)+J442-N(H442)),2)))</f>
        <v/>
      </c>
      <c r="L442" s="15">
        <f>IF(A442&amp;""="","",SUMIFS('الدفعات'!$C$6:$C$2005,'الدفعات'!$B$6:$B$2005,A442&amp;""))</f>
        <v/>
      </c>
      <c r="M442" s="15">
        <f>IF(A442&amp;""="","",ROUND(K442-L442,2))</f>
        <v/>
      </c>
      <c r="N442" s="6">
        <f>IF(A442&amp;""="","",IF(AND(F442="جاهزة",M442&gt;0),"جاهزة ولم تُسدَّد",IF(AND(F442="سُلّمت",M442&gt;0),"سُلّمت وعليها متبقي","")))</f>
        <v/>
      </c>
    </row>
    <row r="443">
      <c r="A443" s="5" t="n"/>
      <c r="B443" s="16" t="n"/>
      <c r="C443" s="5" t="n"/>
      <c r="D443" s="5" t="n"/>
      <c r="E443" s="5" t="n"/>
      <c r="F443" s="5" t="n"/>
      <c r="G443" s="17" t="n"/>
      <c r="H443" s="17" t="n"/>
      <c r="I443" s="6">
        <f>IF(A443&amp;""="","",IFERROR(INDEX('العملاء'!$B$6:$B$205,MATCH(C443&amp;"",'العملاء'!$A$6:$A$205,0))&amp;"","كود غير موجود"))</f>
        <v/>
      </c>
      <c r="J443" s="15">
        <f>IF(A443&amp;""="","",SUMIFS('القطع'!$F$6:$F$2005,'القطع'!$A$6:$A$2005,A443&amp;""))</f>
        <v/>
      </c>
      <c r="K443" s="15">
        <f>IF(A443&amp;""="","",IF(F443="ملغي",0,ROUND(MAX(0,N(G443)+J443-N(H443)),2)))</f>
        <v/>
      </c>
      <c r="L443" s="15">
        <f>IF(A443&amp;""="","",SUMIFS('الدفعات'!$C$6:$C$2005,'الدفعات'!$B$6:$B$2005,A443&amp;""))</f>
        <v/>
      </c>
      <c r="M443" s="15">
        <f>IF(A443&amp;""="","",ROUND(K443-L443,2))</f>
        <v/>
      </c>
      <c r="N443" s="6">
        <f>IF(A443&amp;""="","",IF(AND(F443="جاهزة",M443&gt;0),"جاهزة ولم تُسدَّد",IF(AND(F443="سُلّمت",M443&gt;0),"سُلّمت وعليها متبقي","")))</f>
        <v/>
      </c>
    </row>
    <row r="444">
      <c r="A444" s="5" t="n"/>
      <c r="B444" s="16" t="n"/>
      <c r="C444" s="5" t="n"/>
      <c r="D444" s="5" t="n"/>
      <c r="E444" s="5" t="n"/>
      <c r="F444" s="5" t="n"/>
      <c r="G444" s="17" t="n"/>
      <c r="H444" s="17" t="n"/>
      <c r="I444" s="6">
        <f>IF(A444&amp;""="","",IFERROR(INDEX('العملاء'!$B$6:$B$205,MATCH(C444&amp;"",'العملاء'!$A$6:$A$205,0))&amp;"","كود غير موجود"))</f>
        <v/>
      </c>
      <c r="J444" s="15">
        <f>IF(A444&amp;""="","",SUMIFS('القطع'!$F$6:$F$2005,'القطع'!$A$6:$A$2005,A444&amp;""))</f>
        <v/>
      </c>
      <c r="K444" s="15">
        <f>IF(A444&amp;""="","",IF(F444="ملغي",0,ROUND(MAX(0,N(G444)+J444-N(H444)),2)))</f>
        <v/>
      </c>
      <c r="L444" s="15">
        <f>IF(A444&amp;""="","",SUMIFS('الدفعات'!$C$6:$C$2005,'الدفعات'!$B$6:$B$2005,A444&amp;""))</f>
        <v/>
      </c>
      <c r="M444" s="15">
        <f>IF(A444&amp;""="","",ROUND(K444-L444,2))</f>
        <v/>
      </c>
      <c r="N444" s="6">
        <f>IF(A444&amp;""="","",IF(AND(F444="جاهزة",M444&gt;0),"جاهزة ولم تُسدَّد",IF(AND(F444="سُلّمت",M444&gt;0),"سُلّمت وعليها متبقي","")))</f>
        <v/>
      </c>
    </row>
    <row r="445">
      <c r="A445" s="5" t="n"/>
      <c r="B445" s="16" t="n"/>
      <c r="C445" s="5" t="n"/>
      <c r="D445" s="5" t="n"/>
      <c r="E445" s="5" t="n"/>
      <c r="F445" s="5" t="n"/>
      <c r="G445" s="17" t="n"/>
      <c r="H445" s="17" t="n"/>
      <c r="I445" s="6">
        <f>IF(A445&amp;""="","",IFERROR(INDEX('العملاء'!$B$6:$B$205,MATCH(C445&amp;"",'العملاء'!$A$6:$A$205,0))&amp;"","كود غير موجود"))</f>
        <v/>
      </c>
      <c r="J445" s="15">
        <f>IF(A445&amp;""="","",SUMIFS('القطع'!$F$6:$F$2005,'القطع'!$A$6:$A$2005,A445&amp;""))</f>
        <v/>
      </c>
      <c r="K445" s="15">
        <f>IF(A445&amp;""="","",IF(F445="ملغي",0,ROUND(MAX(0,N(G445)+J445-N(H445)),2)))</f>
        <v/>
      </c>
      <c r="L445" s="15">
        <f>IF(A445&amp;""="","",SUMIFS('الدفعات'!$C$6:$C$2005,'الدفعات'!$B$6:$B$2005,A445&amp;""))</f>
        <v/>
      </c>
      <c r="M445" s="15">
        <f>IF(A445&amp;""="","",ROUND(K445-L445,2))</f>
        <v/>
      </c>
      <c r="N445" s="6">
        <f>IF(A445&amp;""="","",IF(AND(F445="جاهزة",M445&gt;0),"جاهزة ولم تُسدَّد",IF(AND(F445="سُلّمت",M445&gt;0),"سُلّمت وعليها متبقي","")))</f>
        <v/>
      </c>
    </row>
    <row r="446">
      <c r="A446" s="5" t="n"/>
      <c r="B446" s="16" t="n"/>
      <c r="C446" s="5" t="n"/>
      <c r="D446" s="5" t="n"/>
      <c r="E446" s="5" t="n"/>
      <c r="F446" s="5" t="n"/>
      <c r="G446" s="17" t="n"/>
      <c r="H446" s="17" t="n"/>
      <c r="I446" s="6">
        <f>IF(A446&amp;""="","",IFERROR(INDEX('العملاء'!$B$6:$B$205,MATCH(C446&amp;"",'العملاء'!$A$6:$A$205,0))&amp;"","كود غير موجود"))</f>
        <v/>
      </c>
      <c r="J446" s="15">
        <f>IF(A446&amp;""="","",SUMIFS('القطع'!$F$6:$F$2005,'القطع'!$A$6:$A$2005,A446&amp;""))</f>
        <v/>
      </c>
      <c r="K446" s="15">
        <f>IF(A446&amp;""="","",IF(F446="ملغي",0,ROUND(MAX(0,N(G446)+J446-N(H446)),2)))</f>
        <v/>
      </c>
      <c r="L446" s="15">
        <f>IF(A446&amp;""="","",SUMIFS('الدفعات'!$C$6:$C$2005,'الدفعات'!$B$6:$B$2005,A446&amp;""))</f>
        <v/>
      </c>
      <c r="M446" s="15">
        <f>IF(A446&amp;""="","",ROUND(K446-L446,2))</f>
        <v/>
      </c>
      <c r="N446" s="6">
        <f>IF(A446&amp;""="","",IF(AND(F446="جاهزة",M446&gt;0),"جاهزة ولم تُسدَّد",IF(AND(F446="سُلّمت",M446&gt;0),"سُلّمت وعليها متبقي","")))</f>
        <v/>
      </c>
    </row>
    <row r="447">
      <c r="A447" s="5" t="n"/>
      <c r="B447" s="16" t="n"/>
      <c r="C447" s="5" t="n"/>
      <c r="D447" s="5" t="n"/>
      <c r="E447" s="5" t="n"/>
      <c r="F447" s="5" t="n"/>
      <c r="G447" s="17" t="n"/>
      <c r="H447" s="17" t="n"/>
      <c r="I447" s="6">
        <f>IF(A447&amp;""="","",IFERROR(INDEX('العملاء'!$B$6:$B$205,MATCH(C447&amp;"",'العملاء'!$A$6:$A$205,0))&amp;"","كود غير موجود"))</f>
        <v/>
      </c>
      <c r="J447" s="15">
        <f>IF(A447&amp;""="","",SUMIFS('القطع'!$F$6:$F$2005,'القطع'!$A$6:$A$2005,A447&amp;""))</f>
        <v/>
      </c>
      <c r="K447" s="15">
        <f>IF(A447&amp;""="","",IF(F447="ملغي",0,ROUND(MAX(0,N(G447)+J447-N(H447)),2)))</f>
        <v/>
      </c>
      <c r="L447" s="15">
        <f>IF(A447&amp;""="","",SUMIFS('الدفعات'!$C$6:$C$2005,'الدفعات'!$B$6:$B$2005,A447&amp;""))</f>
        <v/>
      </c>
      <c r="M447" s="15">
        <f>IF(A447&amp;""="","",ROUND(K447-L447,2))</f>
        <v/>
      </c>
      <c r="N447" s="6">
        <f>IF(A447&amp;""="","",IF(AND(F447="جاهزة",M447&gt;0),"جاهزة ولم تُسدَّد",IF(AND(F447="سُلّمت",M447&gt;0),"سُلّمت وعليها متبقي","")))</f>
        <v/>
      </c>
    </row>
    <row r="448">
      <c r="A448" s="5" t="n"/>
      <c r="B448" s="16" t="n"/>
      <c r="C448" s="5" t="n"/>
      <c r="D448" s="5" t="n"/>
      <c r="E448" s="5" t="n"/>
      <c r="F448" s="5" t="n"/>
      <c r="G448" s="17" t="n"/>
      <c r="H448" s="17" t="n"/>
      <c r="I448" s="6">
        <f>IF(A448&amp;""="","",IFERROR(INDEX('العملاء'!$B$6:$B$205,MATCH(C448&amp;"",'العملاء'!$A$6:$A$205,0))&amp;"","كود غير موجود"))</f>
        <v/>
      </c>
      <c r="J448" s="15">
        <f>IF(A448&amp;""="","",SUMIFS('القطع'!$F$6:$F$2005,'القطع'!$A$6:$A$2005,A448&amp;""))</f>
        <v/>
      </c>
      <c r="K448" s="15">
        <f>IF(A448&amp;""="","",IF(F448="ملغي",0,ROUND(MAX(0,N(G448)+J448-N(H448)),2)))</f>
        <v/>
      </c>
      <c r="L448" s="15">
        <f>IF(A448&amp;""="","",SUMIFS('الدفعات'!$C$6:$C$2005,'الدفعات'!$B$6:$B$2005,A448&amp;""))</f>
        <v/>
      </c>
      <c r="M448" s="15">
        <f>IF(A448&amp;""="","",ROUND(K448-L448,2))</f>
        <v/>
      </c>
      <c r="N448" s="6">
        <f>IF(A448&amp;""="","",IF(AND(F448="جاهزة",M448&gt;0),"جاهزة ولم تُسدَّد",IF(AND(F448="سُلّمت",M448&gt;0),"سُلّمت وعليها متبقي","")))</f>
        <v/>
      </c>
    </row>
    <row r="449">
      <c r="A449" s="5" t="n"/>
      <c r="B449" s="16" t="n"/>
      <c r="C449" s="5" t="n"/>
      <c r="D449" s="5" t="n"/>
      <c r="E449" s="5" t="n"/>
      <c r="F449" s="5" t="n"/>
      <c r="G449" s="17" t="n"/>
      <c r="H449" s="17" t="n"/>
      <c r="I449" s="6">
        <f>IF(A449&amp;""="","",IFERROR(INDEX('العملاء'!$B$6:$B$205,MATCH(C449&amp;"",'العملاء'!$A$6:$A$205,0))&amp;"","كود غير موجود"))</f>
        <v/>
      </c>
      <c r="J449" s="15">
        <f>IF(A449&amp;""="","",SUMIFS('القطع'!$F$6:$F$2005,'القطع'!$A$6:$A$2005,A449&amp;""))</f>
        <v/>
      </c>
      <c r="K449" s="15">
        <f>IF(A449&amp;""="","",IF(F449="ملغي",0,ROUND(MAX(0,N(G449)+J449-N(H449)),2)))</f>
        <v/>
      </c>
      <c r="L449" s="15">
        <f>IF(A449&amp;""="","",SUMIFS('الدفعات'!$C$6:$C$2005,'الدفعات'!$B$6:$B$2005,A449&amp;""))</f>
        <v/>
      </c>
      <c r="M449" s="15">
        <f>IF(A449&amp;""="","",ROUND(K449-L449,2))</f>
        <v/>
      </c>
      <c r="N449" s="6">
        <f>IF(A449&amp;""="","",IF(AND(F449="جاهزة",M449&gt;0),"جاهزة ولم تُسدَّد",IF(AND(F449="سُلّمت",M449&gt;0),"سُلّمت وعليها متبقي","")))</f>
        <v/>
      </c>
    </row>
    <row r="450">
      <c r="A450" s="5" t="n"/>
      <c r="B450" s="16" t="n"/>
      <c r="C450" s="5" t="n"/>
      <c r="D450" s="5" t="n"/>
      <c r="E450" s="5" t="n"/>
      <c r="F450" s="5" t="n"/>
      <c r="G450" s="17" t="n"/>
      <c r="H450" s="17" t="n"/>
      <c r="I450" s="6">
        <f>IF(A450&amp;""="","",IFERROR(INDEX('العملاء'!$B$6:$B$205,MATCH(C450&amp;"",'العملاء'!$A$6:$A$205,0))&amp;"","كود غير موجود"))</f>
        <v/>
      </c>
      <c r="J450" s="15">
        <f>IF(A450&amp;""="","",SUMIFS('القطع'!$F$6:$F$2005,'القطع'!$A$6:$A$2005,A450&amp;""))</f>
        <v/>
      </c>
      <c r="K450" s="15">
        <f>IF(A450&amp;""="","",IF(F450="ملغي",0,ROUND(MAX(0,N(G450)+J450-N(H450)),2)))</f>
        <v/>
      </c>
      <c r="L450" s="15">
        <f>IF(A450&amp;""="","",SUMIFS('الدفعات'!$C$6:$C$2005,'الدفعات'!$B$6:$B$2005,A450&amp;""))</f>
        <v/>
      </c>
      <c r="M450" s="15">
        <f>IF(A450&amp;""="","",ROUND(K450-L450,2))</f>
        <v/>
      </c>
      <c r="N450" s="6">
        <f>IF(A450&amp;""="","",IF(AND(F450="جاهزة",M450&gt;0),"جاهزة ولم تُسدَّد",IF(AND(F450="سُلّمت",M450&gt;0),"سُلّمت وعليها متبقي","")))</f>
        <v/>
      </c>
    </row>
    <row r="451">
      <c r="A451" s="5" t="n"/>
      <c r="B451" s="16" t="n"/>
      <c r="C451" s="5" t="n"/>
      <c r="D451" s="5" t="n"/>
      <c r="E451" s="5" t="n"/>
      <c r="F451" s="5" t="n"/>
      <c r="G451" s="17" t="n"/>
      <c r="H451" s="17" t="n"/>
      <c r="I451" s="6">
        <f>IF(A451&amp;""="","",IFERROR(INDEX('العملاء'!$B$6:$B$205,MATCH(C451&amp;"",'العملاء'!$A$6:$A$205,0))&amp;"","كود غير موجود"))</f>
        <v/>
      </c>
      <c r="J451" s="15">
        <f>IF(A451&amp;""="","",SUMIFS('القطع'!$F$6:$F$2005,'القطع'!$A$6:$A$2005,A451&amp;""))</f>
        <v/>
      </c>
      <c r="K451" s="15">
        <f>IF(A451&amp;""="","",IF(F451="ملغي",0,ROUND(MAX(0,N(G451)+J451-N(H451)),2)))</f>
        <v/>
      </c>
      <c r="L451" s="15">
        <f>IF(A451&amp;""="","",SUMIFS('الدفعات'!$C$6:$C$2005,'الدفعات'!$B$6:$B$2005,A451&amp;""))</f>
        <v/>
      </c>
      <c r="M451" s="15">
        <f>IF(A451&amp;""="","",ROUND(K451-L451,2))</f>
        <v/>
      </c>
      <c r="N451" s="6">
        <f>IF(A451&amp;""="","",IF(AND(F451="جاهزة",M451&gt;0),"جاهزة ولم تُسدَّد",IF(AND(F451="سُلّمت",M451&gt;0),"سُلّمت وعليها متبقي","")))</f>
        <v/>
      </c>
    </row>
    <row r="452">
      <c r="A452" s="5" t="n"/>
      <c r="B452" s="16" t="n"/>
      <c r="C452" s="5" t="n"/>
      <c r="D452" s="5" t="n"/>
      <c r="E452" s="5" t="n"/>
      <c r="F452" s="5" t="n"/>
      <c r="G452" s="17" t="n"/>
      <c r="H452" s="17" t="n"/>
      <c r="I452" s="6">
        <f>IF(A452&amp;""="","",IFERROR(INDEX('العملاء'!$B$6:$B$205,MATCH(C452&amp;"",'العملاء'!$A$6:$A$205,0))&amp;"","كود غير موجود"))</f>
        <v/>
      </c>
      <c r="J452" s="15">
        <f>IF(A452&amp;""="","",SUMIFS('القطع'!$F$6:$F$2005,'القطع'!$A$6:$A$2005,A452&amp;""))</f>
        <v/>
      </c>
      <c r="K452" s="15">
        <f>IF(A452&amp;""="","",IF(F452="ملغي",0,ROUND(MAX(0,N(G452)+J452-N(H452)),2)))</f>
        <v/>
      </c>
      <c r="L452" s="15">
        <f>IF(A452&amp;""="","",SUMIFS('الدفعات'!$C$6:$C$2005,'الدفعات'!$B$6:$B$2005,A452&amp;""))</f>
        <v/>
      </c>
      <c r="M452" s="15">
        <f>IF(A452&amp;""="","",ROUND(K452-L452,2))</f>
        <v/>
      </c>
      <c r="N452" s="6">
        <f>IF(A452&amp;""="","",IF(AND(F452="جاهزة",M452&gt;0),"جاهزة ولم تُسدَّد",IF(AND(F452="سُلّمت",M452&gt;0),"سُلّمت وعليها متبقي","")))</f>
        <v/>
      </c>
    </row>
    <row r="453">
      <c r="A453" s="5" t="n"/>
      <c r="B453" s="16" t="n"/>
      <c r="C453" s="5" t="n"/>
      <c r="D453" s="5" t="n"/>
      <c r="E453" s="5" t="n"/>
      <c r="F453" s="5" t="n"/>
      <c r="G453" s="17" t="n"/>
      <c r="H453" s="17" t="n"/>
      <c r="I453" s="6">
        <f>IF(A453&amp;""="","",IFERROR(INDEX('العملاء'!$B$6:$B$205,MATCH(C453&amp;"",'العملاء'!$A$6:$A$205,0))&amp;"","كود غير موجود"))</f>
        <v/>
      </c>
      <c r="J453" s="15">
        <f>IF(A453&amp;""="","",SUMIFS('القطع'!$F$6:$F$2005,'القطع'!$A$6:$A$2005,A453&amp;""))</f>
        <v/>
      </c>
      <c r="K453" s="15">
        <f>IF(A453&amp;""="","",IF(F453="ملغي",0,ROUND(MAX(0,N(G453)+J453-N(H453)),2)))</f>
        <v/>
      </c>
      <c r="L453" s="15">
        <f>IF(A453&amp;""="","",SUMIFS('الدفعات'!$C$6:$C$2005,'الدفعات'!$B$6:$B$2005,A453&amp;""))</f>
        <v/>
      </c>
      <c r="M453" s="15">
        <f>IF(A453&amp;""="","",ROUND(K453-L453,2))</f>
        <v/>
      </c>
      <c r="N453" s="6">
        <f>IF(A453&amp;""="","",IF(AND(F453="جاهزة",M453&gt;0),"جاهزة ولم تُسدَّد",IF(AND(F453="سُلّمت",M453&gt;0),"سُلّمت وعليها متبقي","")))</f>
        <v/>
      </c>
    </row>
    <row r="454">
      <c r="A454" s="5" t="n"/>
      <c r="B454" s="16" t="n"/>
      <c r="C454" s="5" t="n"/>
      <c r="D454" s="5" t="n"/>
      <c r="E454" s="5" t="n"/>
      <c r="F454" s="5" t="n"/>
      <c r="G454" s="17" t="n"/>
      <c r="H454" s="17" t="n"/>
      <c r="I454" s="6">
        <f>IF(A454&amp;""="","",IFERROR(INDEX('العملاء'!$B$6:$B$205,MATCH(C454&amp;"",'العملاء'!$A$6:$A$205,0))&amp;"","كود غير موجود"))</f>
        <v/>
      </c>
      <c r="J454" s="15">
        <f>IF(A454&amp;""="","",SUMIFS('القطع'!$F$6:$F$2005,'القطع'!$A$6:$A$2005,A454&amp;""))</f>
        <v/>
      </c>
      <c r="K454" s="15">
        <f>IF(A454&amp;""="","",IF(F454="ملغي",0,ROUND(MAX(0,N(G454)+J454-N(H454)),2)))</f>
        <v/>
      </c>
      <c r="L454" s="15">
        <f>IF(A454&amp;""="","",SUMIFS('الدفعات'!$C$6:$C$2005,'الدفعات'!$B$6:$B$2005,A454&amp;""))</f>
        <v/>
      </c>
      <c r="M454" s="15">
        <f>IF(A454&amp;""="","",ROUND(K454-L454,2))</f>
        <v/>
      </c>
      <c r="N454" s="6">
        <f>IF(A454&amp;""="","",IF(AND(F454="جاهزة",M454&gt;0),"جاهزة ولم تُسدَّد",IF(AND(F454="سُلّمت",M454&gt;0),"سُلّمت وعليها متبقي","")))</f>
        <v/>
      </c>
    </row>
    <row r="455">
      <c r="A455" s="5" t="n"/>
      <c r="B455" s="16" t="n"/>
      <c r="C455" s="5" t="n"/>
      <c r="D455" s="5" t="n"/>
      <c r="E455" s="5" t="n"/>
      <c r="F455" s="5" t="n"/>
      <c r="G455" s="17" t="n"/>
      <c r="H455" s="17" t="n"/>
      <c r="I455" s="6">
        <f>IF(A455&amp;""="","",IFERROR(INDEX('العملاء'!$B$6:$B$205,MATCH(C455&amp;"",'العملاء'!$A$6:$A$205,0))&amp;"","كود غير موجود"))</f>
        <v/>
      </c>
      <c r="J455" s="15">
        <f>IF(A455&amp;""="","",SUMIFS('القطع'!$F$6:$F$2005,'القطع'!$A$6:$A$2005,A455&amp;""))</f>
        <v/>
      </c>
      <c r="K455" s="15">
        <f>IF(A455&amp;""="","",IF(F455="ملغي",0,ROUND(MAX(0,N(G455)+J455-N(H455)),2)))</f>
        <v/>
      </c>
      <c r="L455" s="15">
        <f>IF(A455&amp;""="","",SUMIFS('الدفعات'!$C$6:$C$2005,'الدفعات'!$B$6:$B$2005,A455&amp;""))</f>
        <v/>
      </c>
      <c r="M455" s="15">
        <f>IF(A455&amp;""="","",ROUND(K455-L455,2))</f>
        <v/>
      </c>
      <c r="N455" s="6">
        <f>IF(A455&amp;""="","",IF(AND(F455="جاهزة",M455&gt;0),"جاهزة ولم تُسدَّد",IF(AND(F455="سُلّمت",M455&gt;0),"سُلّمت وعليها متبقي","")))</f>
        <v/>
      </c>
    </row>
    <row r="456">
      <c r="A456" s="5" t="n"/>
      <c r="B456" s="16" t="n"/>
      <c r="C456" s="5" t="n"/>
      <c r="D456" s="5" t="n"/>
      <c r="E456" s="5" t="n"/>
      <c r="F456" s="5" t="n"/>
      <c r="G456" s="17" t="n"/>
      <c r="H456" s="17" t="n"/>
      <c r="I456" s="6">
        <f>IF(A456&amp;""="","",IFERROR(INDEX('العملاء'!$B$6:$B$205,MATCH(C456&amp;"",'العملاء'!$A$6:$A$205,0))&amp;"","كود غير موجود"))</f>
        <v/>
      </c>
      <c r="J456" s="15">
        <f>IF(A456&amp;""="","",SUMIFS('القطع'!$F$6:$F$2005,'القطع'!$A$6:$A$2005,A456&amp;""))</f>
        <v/>
      </c>
      <c r="K456" s="15">
        <f>IF(A456&amp;""="","",IF(F456="ملغي",0,ROUND(MAX(0,N(G456)+J456-N(H456)),2)))</f>
        <v/>
      </c>
      <c r="L456" s="15">
        <f>IF(A456&amp;""="","",SUMIFS('الدفعات'!$C$6:$C$2005,'الدفعات'!$B$6:$B$2005,A456&amp;""))</f>
        <v/>
      </c>
      <c r="M456" s="15">
        <f>IF(A456&amp;""="","",ROUND(K456-L456,2))</f>
        <v/>
      </c>
      <c r="N456" s="6">
        <f>IF(A456&amp;""="","",IF(AND(F456="جاهزة",M456&gt;0),"جاهزة ولم تُسدَّد",IF(AND(F456="سُلّمت",M456&gt;0),"سُلّمت وعليها متبقي","")))</f>
        <v/>
      </c>
    </row>
    <row r="457">
      <c r="A457" s="5" t="n"/>
      <c r="B457" s="16" t="n"/>
      <c r="C457" s="5" t="n"/>
      <c r="D457" s="5" t="n"/>
      <c r="E457" s="5" t="n"/>
      <c r="F457" s="5" t="n"/>
      <c r="G457" s="17" t="n"/>
      <c r="H457" s="17" t="n"/>
      <c r="I457" s="6">
        <f>IF(A457&amp;""="","",IFERROR(INDEX('العملاء'!$B$6:$B$205,MATCH(C457&amp;"",'العملاء'!$A$6:$A$205,0))&amp;"","كود غير موجود"))</f>
        <v/>
      </c>
      <c r="J457" s="15">
        <f>IF(A457&amp;""="","",SUMIFS('القطع'!$F$6:$F$2005,'القطع'!$A$6:$A$2005,A457&amp;""))</f>
        <v/>
      </c>
      <c r="K457" s="15">
        <f>IF(A457&amp;""="","",IF(F457="ملغي",0,ROUND(MAX(0,N(G457)+J457-N(H457)),2)))</f>
        <v/>
      </c>
      <c r="L457" s="15">
        <f>IF(A457&amp;""="","",SUMIFS('الدفعات'!$C$6:$C$2005,'الدفعات'!$B$6:$B$2005,A457&amp;""))</f>
        <v/>
      </c>
      <c r="M457" s="15">
        <f>IF(A457&amp;""="","",ROUND(K457-L457,2))</f>
        <v/>
      </c>
      <c r="N457" s="6">
        <f>IF(A457&amp;""="","",IF(AND(F457="جاهزة",M457&gt;0),"جاهزة ولم تُسدَّد",IF(AND(F457="سُلّمت",M457&gt;0),"سُلّمت وعليها متبقي","")))</f>
        <v/>
      </c>
    </row>
    <row r="458">
      <c r="A458" s="5" t="n"/>
      <c r="B458" s="16" t="n"/>
      <c r="C458" s="5" t="n"/>
      <c r="D458" s="5" t="n"/>
      <c r="E458" s="5" t="n"/>
      <c r="F458" s="5" t="n"/>
      <c r="G458" s="17" t="n"/>
      <c r="H458" s="17" t="n"/>
      <c r="I458" s="6">
        <f>IF(A458&amp;""="","",IFERROR(INDEX('العملاء'!$B$6:$B$205,MATCH(C458&amp;"",'العملاء'!$A$6:$A$205,0))&amp;"","كود غير موجود"))</f>
        <v/>
      </c>
      <c r="J458" s="15">
        <f>IF(A458&amp;""="","",SUMIFS('القطع'!$F$6:$F$2005,'القطع'!$A$6:$A$2005,A458&amp;""))</f>
        <v/>
      </c>
      <c r="K458" s="15">
        <f>IF(A458&amp;""="","",IF(F458="ملغي",0,ROUND(MAX(0,N(G458)+J458-N(H458)),2)))</f>
        <v/>
      </c>
      <c r="L458" s="15">
        <f>IF(A458&amp;""="","",SUMIFS('الدفعات'!$C$6:$C$2005,'الدفعات'!$B$6:$B$2005,A458&amp;""))</f>
        <v/>
      </c>
      <c r="M458" s="15">
        <f>IF(A458&amp;""="","",ROUND(K458-L458,2))</f>
        <v/>
      </c>
      <c r="N458" s="6">
        <f>IF(A458&amp;""="","",IF(AND(F458="جاهزة",M458&gt;0),"جاهزة ولم تُسدَّد",IF(AND(F458="سُلّمت",M458&gt;0),"سُلّمت وعليها متبقي","")))</f>
        <v/>
      </c>
    </row>
    <row r="459">
      <c r="A459" s="5" t="n"/>
      <c r="B459" s="16" t="n"/>
      <c r="C459" s="5" t="n"/>
      <c r="D459" s="5" t="n"/>
      <c r="E459" s="5" t="n"/>
      <c r="F459" s="5" t="n"/>
      <c r="G459" s="17" t="n"/>
      <c r="H459" s="17" t="n"/>
      <c r="I459" s="6">
        <f>IF(A459&amp;""="","",IFERROR(INDEX('العملاء'!$B$6:$B$205,MATCH(C459&amp;"",'العملاء'!$A$6:$A$205,0))&amp;"","كود غير موجود"))</f>
        <v/>
      </c>
      <c r="J459" s="15">
        <f>IF(A459&amp;""="","",SUMIFS('القطع'!$F$6:$F$2005,'القطع'!$A$6:$A$2005,A459&amp;""))</f>
        <v/>
      </c>
      <c r="K459" s="15">
        <f>IF(A459&amp;""="","",IF(F459="ملغي",0,ROUND(MAX(0,N(G459)+J459-N(H459)),2)))</f>
        <v/>
      </c>
      <c r="L459" s="15">
        <f>IF(A459&amp;""="","",SUMIFS('الدفعات'!$C$6:$C$2005,'الدفعات'!$B$6:$B$2005,A459&amp;""))</f>
        <v/>
      </c>
      <c r="M459" s="15">
        <f>IF(A459&amp;""="","",ROUND(K459-L459,2))</f>
        <v/>
      </c>
      <c r="N459" s="6">
        <f>IF(A459&amp;""="","",IF(AND(F459="جاهزة",M459&gt;0),"جاهزة ولم تُسدَّد",IF(AND(F459="سُلّمت",M459&gt;0),"سُلّمت وعليها متبقي","")))</f>
        <v/>
      </c>
    </row>
    <row r="460">
      <c r="A460" s="5" t="n"/>
      <c r="B460" s="16" t="n"/>
      <c r="C460" s="5" t="n"/>
      <c r="D460" s="5" t="n"/>
      <c r="E460" s="5" t="n"/>
      <c r="F460" s="5" t="n"/>
      <c r="G460" s="17" t="n"/>
      <c r="H460" s="17" t="n"/>
      <c r="I460" s="6">
        <f>IF(A460&amp;""="","",IFERROR(INDEX('العملاء'!$B$6:$B$205,MATCH(C460&amp;"",'العملاء'!$A$6:$A$205,0))&amp;"","كود غير موجود"))</f>
        <v/>
      </c>
      <c r="J460" s="15">
        <f>IF(A460&amp;""="","",SUMIFS('القطع'!$F$6:$F$2005,'القطع'!$A$6:$A$2005,A460&amp;""))</f>
        <v/>
      </c>
      <c r="K460" s="15">
        <f>IF(A460&amp;""="","",IF(F460="ملغي",0,ROUND(MAX(0,N(G460)+J460-N(H460)),2)))</f>
        <v/>
      </c>
      <c r="L460" s="15">
        <f>IF(A460&amp;""="","",SUMIFS('الدفعات'!$C$6:$C$2005,'الدفعات'!$B$6:$B$2005,A460&amp;""))</f>
        <v/>
      </c>
      <c r="M460" s="15">
        <f>IF(A460&amp;""="","",ROUND(K460-L460,2))</f>
        <v/>
      </c>
      <c r="N460" s="6">
        <f>IF(A460&amp;""="","",IF(AND(F460="جاهزة",M460&gt;0),"جاهزة ولم تُسدَّد",IF(AND(F460="سُلّمت",M460&gt;0),"سُلّمت وعليها متبقي","")))</f>
        <v/>
      </c>
    </row>
    <row r="461">
      <c r="A461" s="5" t="n"/>
      <c r="B461" s="16" t="n"/>
      <c r="C461" s="5" t="n"/>
      <c r="D461" s="5" t="n"/>
      <c r="E461" s="5" t="n"/>
      <c r="F461" s="5" t="n"/>
      <c r="G461" s="17" t="n"/>
      <c r="H461" s="17" t="n"/>
      <c r="I461" s="6">
        <f>IF(A461&amp;""="","",IFERROR(INDEX('العملاء'!$B$6:$B$205,MATCH(C461&amp;"",'العملاء'!$A$6:$A$205,0))&amp;"","كود غير موجود"))</f>
        <v/>
      </c>
      <c r="J461" s="15">
        <f>IF(A461&amp;""="","",SUMIFS('القطع'!$F$6:$F$2005,'القطع'!$A$6:$A$2005,A461&amp;""))</f>
        <v/>
      </c>
      <c r="K461" s="15">
        <f>IF(A461&amp;""="","",IF(F461="ملغي",0,ROUND(MAX(0,N(G461)+J461-N(H461)),2)))</f>
        <v/>
      </c>
      <c r="L461" s="15">
        <f>IF(A461&amp;""="","",SUMIFS('الدفعات'!$C$6:$C$2005,'الدفعات'!$B$6:$B$2005,A461&amp;""))</f>
        <v/>
      </c>
      <c r="M461" s="15">
        <f>IF(A461&amp;""="","",ROUND(K461-L461,2))</f>
        <v/>
      </c>
      <c r="N461" s="6">
        <f>IF(A461&amp;""="","",IF(AND(F461="جاهزة",M461&gt;0),"جاهزة ولم تُسدَّد",IF(AND(F461="سُلّمت",M461&gt;0),"سُلّمت وعليها متبقي","")))</f>
        <v/>
      </c>
    </row>
    <row r="462">
      <c r="A462" s="5" t="n"/>
      <c r="B462" s="16" t="n"/>
      <c r="C462" s="5" t="n"/>
      <c r="D462" s="5" t="n"/>
      <c r="E462" s="5" t="n"/>
      <c r="F462" s="5" t="n"/>
      <c r="G462" s="17" t="n"/>
      <c r="H462" s="17" t="n"/>
      <c r="I462" s="6">
        <f>IF(A462&amp;""="","",IFERROR(INDEX('العملاء'!$B$6:$B$205,MATCH(C462&amp;"",'العملاء'!$A$6:$A$205,0))&amp;"","كود غير موجود"))</f>
        <v/>
      </c>
      <c r="J462" s="15">
        <f>IF(A462&amp;""="","",SUMIFS('القطع'!$F$6:$F$2005,'القطع'!$A$6:$A$2005,A462&amp;""))</f>
        <v/>
      </c>
      <c r="K462" s="15">
        <f>IF(A462&amp;""="","",IF(F462="ملغي",0,ROUND(MAX(0,N(G462)+J462-N(H462)),2)))</f>
        <v/>
      </c>
      <c r="L462" s="15">
        <f>IF(A462&amp;""="","",SUMIFS('الدفعات'!$C$6:$C$2005,'الدفعات'!$B$6:$B$2005,A462&amp;""))</f>
        <v/>
      </c>
      <c r="M462" s="15">
        <f>IF(A462&amp;""="","",ROUND(K462-L462,2))</f>
        <v/>
      </c>
      <c r="N462" s="6">
        <f>IF(A462&amp;""="","",IF(AND(F462="جاهزة",M462&gt;0),"جاهزة ولم تُسدَّد",IF(AND(F462="سُلّمت",M462&gt;0),"سُلّمت وعليها متبقي","")))</f>
        <v/>
      </c>
    </row>
    <row r="463">
      <c r="A463" s="5" t="n"/>
      <c r="B463" s="16" t="n"/>
      <c r="C463" s="5" t="n"/>
      <c r="D463" s="5" t="n"/>
      <c r="E463" s="5" t="n"/>
      <c r="F463" s="5" t="n"/>
      <c r="G463" s="17" t="n"/>
      <c r="H463" s="17" t="n"/>
      <c r="I463" s="6">
        <f>IF(A463&amp;""="","",IFERROR(INDEX('العملاء'!$B$6:$B$205,MATCH(C463&amp;"",'العملاء'!$A$6:$A$205,0))&amp;"","كود غير موجود"))</f>
        <v/>
      </c>
      <c r="J463" s="15">
        <f>IF(A463&amp;""="","",SUMIFS('القطع'!$F$6:$F$2005,'القطع'!$A$6:$A$2005,A463&amp;""))</f>
        <v/>
      </c>
      <c r="K463" s="15">
        <f>IF(A463&amp;""="","",IF(F463="ملغي",0,ROUND(MAX(0,N(G463)+J463-N(H463)),2)))</f>
        <v/>
      </c>
      <c r="L463" s="15">
        <f>IF(A463&amp;""="","",SUMIFS('الدفعات'!$C$6:$C$2005,'الدفعات'!$B$6:$B$2005,A463&amp;""))</f>
        <v/>
      </c>
      <c r="M463" s="15">
        <f>IF(A463&amp;""="","",ROUND(K463-L463,2))</f>
        <v/>
      </c>
      <c r="N463" s="6">
        <f>IF(A463&amp;""="","",IF(AND(F463="جاهزة",M463&gt;0),"جاهزة ولم تُسدَّد",IF(AND(F463="سُلّمت",M463&gt;0),"سُلّمت وعليها متبقي","")))</f>
        <v/>
      </c>
    </row>
    <row r="464">
      <c r="A464" s="5" t="n"/>
      <c r="B464" s="16" t="n"/>
      <c r="C464" s="5" t="n"/>
      <c r="D464" s="5" t="n"/>
      <c r="E464" s="5" t="n"/>
      <c r="F464" s="5" t="n"/>
      <c r="G464" s="17" t="n"/>
      <c r="H464" s="17" t="n"/>
      <c r="I464" s="6">
        <f>IF(A464&amp;""="","",IFERROR(INDEX('العملاء'!$B$6:$B$205,MATCH(C464&amp;"",'العملاء'!$A$6:$A$205,0))&amp;"","كود غير موجود"))</f>
        <v/>
      </c>
      <c r="J464" s="15">
        <f>IF(A464&amp;""="","",SUMIFS('القطع'!$F$6:$F$2005,'القطع'!$A$6:$A$2005,A464&amp;""))</f>
        <v/>
      </c>
      <c r="K464" s="15">
        <f>IF(A464&amp;""="","",IF(F464="ملغي",0,ROUND(MAX(0,N(G464)+J464-N(H464)),2)))</f>
        <v/>
      </c>
      <c r="L464" s="15">
        <f>IF(A464&amp;""="","",SUMIFS('الدفعات'!$C$6:$C$2005,'الدفعات'!$B$6:$B$2005,A464&amp;""))</f>
        <v/>
      </c>
      <c r="M464" s="15">
        <f>IF(A464&amp;""="","",ROUND(K464-L464,2))</f>
        <v/>
      </c>
      <c r="N464" s="6">
        <f>IF(A464&amp;""="","",IF(AND(F464="جاهزة",M464&gt;0),"جاهزة ولم تُسدَّد",IF(AND(F464="سُلّمت",M464&gt;0),"سُلّمت وعليها متبقي","")))</f>
        <v/>
      </c>
    </row>
    <row r="465">
      <c r="A465" s="5" t="n"/>
      <c r="B465" s="16" t="n"/>
      <c r="C465" s="5" t="n"/>
      <c r="D465" s="5" t="n"/>
      <c r="E465" s="5" t="n"/>
      <c r="F465" s="5" t="n"/>
      <c r="G465" s="17" t="n"/>
      <c r="H465" s="17" t="n"/>
      <c r="I465" s="6">
        <f>IF(A465&amp;""="","",IFERROR(INDEX('العملاء'!$B$6:$B$205,MATCH(C465&amp;"",'العملاء'!$A$6:$A$205,0))&amp;"","كود غير موجود"))</f>
        <v/>
      </c>
      <c r="J465" s="15">
        <f>IF(A465&amp;""="","",SUMIFS('القطع'!$F$6:$F$2005,'القطع'!$A$6:$A$2005,A465&amp;""))</f>
        <v/>
      </c>
      <c r="K465" s="15">
        <f>IF(A465&amp;""="","",IF(F465="ملغي",0,ROUND(MAX(0,N(G465)+J465-N(H465)),2)))</f>
        <v/>
      </c>
      <c r="L465" s="15">
        <f>IF(A465&amp;""="","",SUMIFS('الدفعات'!$C$6:$C$2005,'الدفعات'!$B$6:$B$2005,A465&amp;""))</f>
        <v/>
      </c>
      <c r="M465" s="15">
        <f>IF(A465&amp;""="","",ROUND(K465-L465,2))</f>
        <v/>
      </c>
      <c r="N465" s="6">
        <f>IF(A465&amp;""="","",IF(AND(F465="جاهزة",M465&gt;0),"جاهزة ولم تُسدَّد",IF(AND(F465="سُلّمت",M465&gt;0),"سُلّمت وعليها متبقي","")))</f>
        <v/>
      </c>
    </row>
    <row r="466">
      <c r="A466" s="5" t="n"/>
      <c r="B466" s="16" t="n"/>
      <c r="C466" s="5" t="n"/>
      <c r="D466" s="5" t="n"/>
      <c r="E466" s="5" t="n"/>
      <c r="F466" s="5" t="n"/>
      <c r="G466" s="17" t="n"/>
      <c r="H466" s="17" t="n"/>
      <c r="I466" s="6">
        <f>IF(A466&amp;""="","",IFERROR(INDEX('العملاء'!$B$6:$B$205,MATCH(C466&amp;"",'العملاء'!$A$6:$A$205,0))&amp;"","كود غير موجود"))</f>
        <v/>
      </c>
      <c r="J466" s="15">
        <f>IF(A466&amp;""="","",SUMIFS('القطع'!$F$6:$F$2005,'القطع'!$A$6:$A$2005,A466&amp;""))</f>
        <v/>
      </c>
      <c r="K466" s="15">
        <f>IF(A466&amp;""="","",IF(F466="ملغي",0,ROUND(MAX(0,N(G466)+J466-N(H466)),2)))</f>
        <v/>
      </c>
      <c r="L466" s="15">
        <f>IF(A466&amp;""="","",SUMIFS('الدفعات'!$C$6:$C$2005,'الدفعات'!$B$6:$B$2005,A466&amp;""))</f>
        <v/>
      </c>
      <c r="M466" s="15">
        <f>IF(A466&amp;""="","",ROUND(K466-L466,2))</f>
        <v/>
      </c>
      <c r="N466" s="6">
        <f>IF(A466&amp;""="","",IF(AND(F466="جاهزة",M466&gt;0),"جاهزة ولم تُسدَّد",IF(AND(F466="سُلّمت",M466&gt;0),"سُلّمت وعليها متبقي","")))</f>
        <v/>
      </c>
    </row>
    <row r="467">
      <c r="A467" s="5" t="n"/>
      <c r="B467" s="16" t="n"/>
      <c r="C467" s="5" t="n"/>
      <c r="D467" s="5" t="n"/>
      <c r="E467" s="5" t="n"/>
      <c r="F467" s="5" t="n"/>
      <c r="G467" s="17" t="n"/>
      <c r="H467" s="17" t="n"/>
      <c r="I467" s="6">
        <f>IF(A467&amp;""="","",IFERROR(INDEX('العملاء'!$B$6:$B$205,MATCH(C467&amp;"",'العملاء'!$A$6:$A$205,0))&amp;"","كود غير موجود"))</f>
        <v/>
      </c>
      <c r="J467" s="15">
        <f>IF(A467&amp;""="","",SUMIFS('القطع'!$F$6:$F$2005,'القطع'!$A$6:$A$2005,A467&amp;""))</f>
        <v/>
      </c>
      <c r="K467" s="15">
        <f>IF(A467&amp;""="","",IF(F467="ملغي",0,ROUND(MAX(0,N(G467)+J467-N(H467)),2)))</f>
        <v/>
      </c>
      <c r="L467" s="15">
        <f>IF(A467&amp;""="","",SUMIFS('الدفعات'!$C$6:$C$2005,'الدفعات'!$B$6:$B$2005,A467&amp;""))</f>
        <v/>
      </c>
      <c r="M467" s="15">
        <f>IF(A467&amp;""="","",ROUND(K467-L467,2))</f>
        <v/>
      </c>
      <c r="N467" s="6">
        <f>IF(A467&amp;""="","",IF(AND(F467="جاهزة",M467&gt;0),"جاهزة ولم تُسدَّد",IF(AND(F467="سُلّمت",M467&gt;0),"سُلّمت وعليها متبقي","")))</f>
        <v/>
      </c>
    </row>
    <row r="468">
      <c r="A468" s="5" t="n"/>
      <c r="B468" s="16" t="n"/>
      <c r="C468" s="5" t="n"/>
      <c r="D468" s="5" t="n"/>
      <c r="E468" s="5" t="n"/>
      <c r="F468" s="5" t="n"/>
      <c r="G468" s="17" t="n"/>
      <c r="H468" s="17" t="n"/>
      <c r="I468" s="6">
        <f>IF(A468&amp;""="","",IFERROR(INDEX('العملاء'!$B$6:$B$205,MATCH(C468&amp;"",'العملاء'!$A$6:$A$205,0))&amp;"","كود غير موجود"))</f>
        <v/>
      </c>
      <c r="J468" s="15">
        <f>IF(A468&amp;""="","",SUMIFS('القطع'!$F$6:$F$2005,'القطع'!$A$6:$A$2005,A468&amp;""))</f>
        <v/>
      </c>
      <c r="K468" s="15">
        <f>IF(A468&amp;""="","",IF(F468="ملغي",0,ROUND(MAX(0,N(G468)+J468-N(H468)),2)))</f>
        <v/>
      </c>
      <c r="L468" s="15">
        <f>IF(A468&amp;""="","",SUMIFS('الدفعات'!$C$6:$C$2005,'الدفعات'!$B$6:$B$2005,A468&amp;""))</f>
        <v/>
      </c>
      <c r="M468" s="15">
        <f>IF(A468&amp;""="","",ROUND(K468-L468,2))</f>
        <v/>
      </c>
      <c r="N468" s="6">
        <f>IF(A468&amp;""="","",IF(AND(F468="جاهزة",M468&gt;0),"جاهزة ولم تُسدَّد",IF(AND(F468="سُلّمت",M468&gt;0),"سُلّمت وعليها متبقي","")))</f>
        <v/>
      </c>
    </row>
    <row r="469">
      <c r="A469" s="5" t="n"/>
      <c r="B469" s="16" t="n"/>
      <c r="C469" s="5" t="n"/>
      <c r="D469" s="5" t="n"/>
      <c r="E469" s="5" t="n"/>
      <c r="F469" s="5" t="n"/>
      <c r="G469" s="17" t="n"/>
      <c r="H469" s="17" t="n"/>
      <c r="I469" s="6">
        <f>IF(A469&amp;""="","",IFERROR(INDEX('العملاء'!$B$6:$B$205,MATCH(C469&amp;"",'العملاء'!$A$6:$A$205,0))&amp;"","كود غير موجود"))</f>
        <v/>
      </c>
      <c r="J469" s="15">
        <f>IF(A469&amp;""="","",SUMIFS('القطع'!$F$6:$F$2005,'القطع'!$A$6:$A$2005,A469&amp;""))</f>
        <v/>
      </c>
      <c r="K469" s="15">
        <f>IF(A469&amp;""="","",IF(F469="ملغي",0,ROUND(MAX(0,N(G469)+J469-N(H469)),2)))</f>
        <v/>
      </c>
      <c r="L469" s="15">
        <f>IF(A469&amp;""="","",SUMIFS('الدفعات'!$C$6:$C$2005,'الدفعات'!$B$6:$B$2005,A469&amp;""))</f>
        <v/>
      </c>
      <c r="M469" s="15">
        <f>IF(A469&amp;""="","",ROUND(K469-L469,2))</f>
        <v/>
      </c>
      <c r="N469" s="6">
        <f>IF(A469&amp;""="","",IF(AND(F469="جاهزة",M469&gt;0),"جاهزة ولم تُسدَّد",IF(AND(F469="سُلّمت",M469&gt;0),"سُلّمت وعليها متبقي","")))</f>
        <v/>
      </c>
    </row>
    <row r="470">
      <c r="A470" s="5" t="n"/>
      <c r="B470" s="16" t="n"/>
      <c r="C470" s="5" t="n"/>
      <c r="D470" s="5" t="n"/>
      <c r="E470" s="5" t="n"/>
      <c r="F470" s="5" t="n"/>
      <c r="G470" s="17" t="n"/>
      <c r="H470" s="17" t="n"/>
      <c r="I470" s="6">
        <f>IF(A470&amp;""="","",IFERROR(INDEX('العملاء'!$B$6:$B$205,MATCH(C470&amp;"",'العملاء'!$A$6:$A$205,0))&amp;"","كود غير موجود"))</f>
        <v/>
      </c>
      <c r="J470" s="15">
        <f>IF(A470&amp;""="","",SUMIFS('القطع'!$F$6:$F$2005,'القطع'!$A$6:$A$2005,A470&amp;""))</f>
        <v/>
      </c>
      <c r="K470" s="15">
        <f>IF(A470&amp;""="","",IF(F470="ملغي",0,ROUND(MAX(0,N(G470)+J470-N(H470)),2)))</f>
        <v/>
      </c>
      <c r="L470" s="15">
        <f>IF(A470&amp;""="","",SUMIFS('الدفعات'!$C$6:$C$2005,'الدفعات'!$B$6:$B$2005,A470&amp;""))</f>
        <v/>
      </c>
      <c r="M470" s="15">
        <f>IF(A470&amp;""="","",ROUND(K470-L470,2))</f>
        <v/>
      </c>
      <c r="N470" s="6">
        <f>IF(A470&amp;""="","",IF(AND(F470="جاهزة",M470&gt;0),"جاهزة ولم تُسدَّد",IF(AND(F470="سُلّمت",M470&gt;0),"سُلّمت وعليها متبقي","")))</f>
        <v/>
      </c>
    </row>
    <row r="471">
      <c r="A471" s="5" t="n"/>
      <c r="B471" s="16" t="n"/>
      <c r="C471" s="5" t="n"/>
      <c r="D471" s="5" t="n"/>
      <c r="E471" s="5" t="n"/>
      <c r="F471" s="5" t="n"/>
      <c r="G471" s="17" t="n"/>
      <c r="H471" s="17" t="n"/>
      <c r="I471" s="6">
        <f>IF(A471&amp;""="","",IFERROR(INDEX('العملاء'!$B$6:$B$205,MATCH(C471&amp;"",'العملاء'!$A$6:$A$205,0))&amp;"","كود غير موجود"))</f>
        <v/>
      </c>
      <c r="J471" s="15">
        <f>IF(A471&amp;""="","",SUMIFS('القطع'!$F$6:$F$2005,'القطع'!$A$6:$A$2005,A471&amp;""))</f>
        <v/>
      </c>
      <c r="K471" s="15">
        <f>IF(A471&amp;""="","",IF(F471="ملغي",0,ROUND(MAX(0,N(G471)+J471-N(H471)),2)))</f>
        <v/>
      </c>
      <c r="L471" s="15">
        <f>IF(A471&amp;""="","",SUMIFS('الدفعات'!$C$6:$C$2005,'الدفعات'!$B$6:$B$2005,A471&amp;""))</f>
        <v/>
      </c>
      <c r="M471" s="15">
        <f>IF(A471&amp;""="","",ROUND(K471-L471,2))</f>
        <v/>
      </c>
      <c r="N471" s="6">
        <f>IF(A471&amp;""="","",IF(AND(F471="جاهزة",M471&gt;0),"جاهزة ولم تُسدَّد",IF(AND(F471="سُلّمت",M471&gt;0),"سُلّمت وعليها متبقي","")))</f>
        <v/>
      </c>
    </row>
    <row r="472">
      <c r="A472" s="5" t="n"/>
      <c r="B472" s="16" t="n"/>
      <c r="C472" s="5" t="n"/>
      <c r="D472" s="5" t="n"/>
      <c r="E472" s="5" t="n"/>
      <c r="F472" s="5" t="n"/>
      <c r="G472" s="17" t="n"/>
      <c r="H472" s="17" t="n"/>
      <c r="I472" s="6">
        <f>IF(A472&amp;""="","",IFERROR(INDEX('العملاء'!$B$6:$B$205,MATCH(C472&amp;"",'العملاء'!$A$6:$A$205,0))&amp;"","كود غير موجود"))</f>
        <v/>
      </c>
      <c r="J472" s="15">
        <f>IF(A472&amp;""="","",SUMIFS('القطع'!$F$6:$F$2005,'القطع'!$A$6:$A$2005,A472&amp;""))</f>
        <v/>
      </c>
      <c r="K472" s="15">
        <f>IF(A472&amp;""="","",IF(F472="ملغي",0,ROUND(MAX(0,N(G472)+J472-N(H472)),2)))</f>
        <v/>
      </c>
      <c r="L472" s="15">
        <f>IF(A472&amp;""="","",SUMIFS('الدفعات'!$C$6:$C$2005,'الدفعات'!$B$6:$B$2005,A472&amp;""))</f>
        <v/>
      </c>
      <c r="M472" s="15">
        <f>IF(A472&amp;""="","",ROUND(K472-L472,2))</f>
        <v/>
      </c>
      <c r="N472" s="6">
        <f>IF(A472&amp;""="","",IF(AND(F472="جاهزة",M472&gt;0),"جاهزة ولم تُسدَّد",IF(AND(F472="سُلّمت",M472&gt;0),"سُلّمت وعليها متبقي","")))</f>
        <v/>
      </c>
    </row>
    <row r="473">
      <c r="A473" s="5" t="n"/>
      <c r="B473" s="16" t="n"/>
      <c r="C473" s="5" t="n"/>
      <c r="D473" s="5" t="n"/>
      <c r="E473" s="5" t="n"/>
      <c r="F473" s="5" t="n"/>
      <c r="G473" s="17" t="n"/>
      <c r="H473" s="17" t="n"/>
      <c r="I473" s="6">
        <f>IF(A473&amp;""="","",IFERROR(INDEX('العملاء'!$B$6:$B$205,MATCH(C473&amp;"",'العملاء'!$A$6:$A$205,0))&amp;"","كود غير موجود"))</f>
        <v/>
      </c>
      <c r="J473" s="15">
        <f>IF(A473&amp;""="","",SUMIFS('القطع'!$F$6:$F$2005,'القطع'!$A$6:$A$2005,A473&amp;""))</f>
        <v/>
      </c>
      <c r="K473" s="15">
        <f>IF(A473&amp;""="","",IF(F473="ملغي",0,ROUND(MAX(0,N(G473)+J473-N(H473)),2)))</f>
        <v/>
      </c>
      <c r="L473" s="15">
        <f>IF(A473&amp;""="","",SUMIFS('الدفعات'!$C$6:$C$2005,'الدفعات'!$B$6:$B$2005,A473&amp;""))</f>
        <v/>
      </c>
      <c r="M473" s="15">
        <f>IF(A473&amp;""="","",ROUND(K473-L473,2))</f>
        <v/>
      </c>
      <c r="N473" s="6">
        <f>IF(A473&amp;""="","",IF(AND(F473="جاهزة",M473&gt;0),"جاهزة ولم تُسدَّد",IF(AND(F473="سُلّمت",M473&gt;0),"سُلّمت وعليها متبقي","")))</f>
        <v/>
      </c>
    </row>
    <row r="474">
      <c r="A474" s="5" t="n"/>
      <c r="B474" s="16" t="n"/>
      <c r="C474" s="5" t="n"/>
      <c r="D474" s="5" t="n"/>
      <c r="E474" s="5" t="n"/>
      <c r="F474" s="5" t="n"/>
      <c r="G474" s="17" t="n"/>
      <c r="H474" s="17" t="n"/>
      <c r="I474" s="6">
        <f>IF(A474&amp;""="","",IFERROR(INDEX('العملاء'!$B$6:$B$205,MATCH(C474&amp;"",'العملاء'!$A$6:$A$205,0))&amp;"","كود غير موجود"))</f>
        <v/>
      </c>
      <c r="J474" s="15">
        <f>IF(A474&amp;""="","",SUMIFS('القطع'!$F$6:$F$2005,'القطع'!$A$6:$A$2005,A474&amp;""))</f>
        <v/>
      </c>
      <c r="K474" s="15">
        <f>IF(A474&amp;""="","",IF(F474="ملغي",0,ROUND(MAX(0,N(G474)+J474-N(H474)),2)))</f>
        <v/>
      </c>
      <c r="L474" s="15">
        <f>IF(A474&amp;""="","",SUMIFS('الدفعات'!$C$6:$C$2005,'الدفعات'!$B$6:$B$2005,A474&amp;""))</f>
        <v/>
      </c>
      <c r="M474" s="15">
        <f>IF(A474&amp;""="","",ROUND(K474-L474,2))</f>
        <v/>
      </c>
      <c r="N474" s="6">
        <f>IF(A474&amp;""="","",IF(AND(F474="جاهزة",M474&gt;0),"جاهزة ولم تُسدَّد",IF(AND(F474="سُلّمت",M474&gt;0),"سُلّمت وعليها متبقي","")))</f>
        <v/>
      </c>
    </row>
    <row r="475">
      <c r="A475" s="5" t="n"/>
      <c r="B475" s="16" t="n"/>
      <c r="C475" s="5" t="n"/>
      <c r="D475" s="5" t="n"/>
      <c r="E475" s="5" t="n"/>
      <c r="F475" s="5" t="n"/>
      <c r="G475" s="17" t="n"/>
      <c r="H475" s="17" t="n"/>
      <c r="I475" s="6">
        <f>IF(A475&amp;""="","",IFERROR(INDEX('العملاء'!$B$6:$B$205,MATCH(C475&amp;"",'العملاء'!$A$6:$A$205,0))&amp;"","كود غير موجود"))</f>
        <v/>
      </c>
      <c r="J475" s="15">
        <f>IF(A475&amp;""="","",SUMIFS('القطع'!$F$6:$F$2005,'القطع'!$A$6:$A$2005,A475&amp;""))</f>
        <v/>
      </c>
      <c r="K475" s="15">
        <f>IF(A475&amp;""="","",IF(F475="ملغي",0,ROUND(MAX(0,N(G475)+J475-N(H475)),2)))</f>
        <v/>
      </c>
      <c r="L475" s="15">
        <f>IF(A475&amp;""="","",SUMIFS('الدفعات'!$C$6:$C$2005,'الدفعات'!$B$6:$B$2005,A475&amp;""))</f>
        <v/>
      </c>
      <c r="M475" s="15">
        <f>IF(A475&amp;""="","",ROUND(K475-L475,2))</f>
        <v/>
      </c>
      <c r="N475" s="6">
        <f>IF(A475&amp;""="","",IF(AND(F475="جاهزة",M475&gt;0),"جاهزة ولم تُسدَّد",IF(AND(F475="سُلّمت",M475&gt;0),"سُلّمت وعليها متبقي","")))</f>
        <v/>
      </c>
    </row>
    <row r="476">
      <c r="A476" s="5" t="n"/>
      <c r="B476" s="16" t="n"/>
      <c r="C476" s="5" t="n"/>
      <c r="D476" s="5" t="n"/>
      <c r="E476" s="5" t="n"/>
      <c r="F476" s="5" t="n"/>
      <c r="G476" s="17" t="n"/>
      <c r="H476" s="17" t="n"/>
      <c r="I476" s="6">
        <f>IF(A476&amp;""="","",IFERROR(INDEX('العملاء'!$B$6:$B$205,MATCH(C476&amp;"",'العملاء'!$A$6:$A$205,0))&amp;"","كود غير موجود"))</f>
        <v/>
      </c>
      <c r="J476" s="15">
        <f>IF(A476&amp;""="","",SUMIFS('القطع'!$F$6:$F$2005,'القطع'!$A$6:$A$2005,A476&amp;""))</f>
        <v/>
      </c>
      <c r="K476" s="15">
        <f>IF(A476&amp;""="","",IF(F476="ملغي",0,ROUND(MAX(0,N(G476)+J476-N(H476)),2)))</f>
        <v/>
      </c>
      <c r="L476" s="15">
        <f>IF(A476&amp;""="","",SUMIFS('الدفعات'!$C$6:$C$2005,'الدفعات'!$B$6:$B$2005,A476&amp;""))</f>
        <v/>
      </c>
      <c r="M476" s="15">
        <f>IF(A476&amp;""="","",ROUND(K476-L476,2))</f>
        <v/>
      </c>
      <c r="N476" s="6">
        <f>IF(A476&amp;""="","",IF(AND(F476="جاهزة",M476&gt;0),"جاهزة ولم تُسدَّد",IF(AND(F476="سُلّمت",M476&gt;0),"سُلّمت وعليها متبقي","")))</f>
        <v/>
      </c>
    </row>
    <row r="477">
      <c r="A477" s="5" t="n"/>
      <c r="B477" s="16" t="n"/>
      <c r="C477" s="5" t="n"/>
      <c r="D477" s="5" t="n"/>
      <c r="E477" s="5" t="n"/>
      <c r="F477" s="5" t="n"/>
      <c r="G477" s="17" t="n"/>
      <c r="H477" s="17" t="n"/>
      <c r="I477" s="6">
        <f>IF(A477&amp;""="","",IFERROR(INDEX('العملاء'!$B$6:$B$205,MATCH(C477&amp;"",'العملاء'!$A$6:$A$205,0))&amp;"","كود غير موجود"))</f>
        <v/>
      </c>
      <c r="J477" s="15">
        <f>IF(A477&amp;""="","",SUMIFS('القطع'!$F$6:$F$2005,'القطع'!$A$6:$A$2005,A477&amp;""))</f>
        <v/>
      </c>
      <c r="K477" s="15">
        <f>IF(A477&amp;""="","",IF(F477="ملغي",0,ROUND(MAX(0,N(G477)+J477-N(H477)),2)))</f>
        <v/>
      </c>
      <c r="L477" s="15">
        <f>IF(A477&amp;""="","",SUMIFS('الدفعات'!$C$6:$C$2005,'الدفعات'!$B$6:$B$2005,A477&amp;""))</f>
        <v/>
      </c>
      <c r="M477" s="15">
        <f>IF(A477&amp;""="","",ROUND(K477-L477,2))</f>
        <v/>
      </c>
      <c r="N477" s="6">
        <f>IF(A477&amp;""="","",IF(AND(F477="جاهزة",M477&gt;0),"جاهزة ولم تُسدَّد",IF(AND(F477="سُلّمت",M477&gt;0),"سُلّمت وعليها متبقي","")))</f>
        <v/>
      </c>
    </row>
    <row r="478">
      <c r="A478" s="5" t="n"/>
      <c r="B478" s="16" t="n"/>
      <c r="C478" s="5" t="n"/>
      <c r="D478" s="5" t="n"/>
      <c r="E478" s="5" t="n"/>
      <c r="F478" s="5" t="n"/>
      <c r="G478" s="17" t="n"/>
      <c r="H478" s="17" t="n"/>
      <c r="I478" s="6">
        <f>IF(A478&amp;""="","",IFERROR(INDEX('العملاء'!$B$6:$B$205,MATCH(C478&amp;"",'العملاء'!$A$6:$A$205,0))&amp;"","كود غير موجود"))</f>
        <v/>
      </c>
      <c r="J478" s="15">
        <f>IF(A478&amp;""="","",SUMIFS('القطع'!$F$6:$F$2005,'القطع'!$A$6:$A$2005,A478&amp;""))</f>
        <v/>
      </c>
      <c r="K478" s="15">
        <f>IF(A478&amp;""="","",IF(F478="ملغي",0,ROUND(MAX(0,N(G478)+J478-N(H478)),2)))</f>
        <v/>
      </c>
      <c r="L478" s="15">
        <f>IF(A478&amp;""="","",SUMIFS('الدفعات'!$C$6:$C$2005,'الدفعات'!$B$6:$B$2005,A478&amp;""))</f>
        <v/>
      </c>
      <c r="M478" s="15">
        <f>IF(A478&amp;""="","",ROUND(K478-L478,2))</f>
        <v/>
      </c>
      <c r="N478" s="6">
        <f>IF(A478&amp;""="","",IF(AND(F478="جاهزة",M478&gt;0),"جاهزة ولم تُسدَّد",IF(AND(F478="سُلّمت",M478&gt;0),"سُلّمت وعليها متبقي","")))</f>
        <v/>
      </c>
    </row>
    <row r="479">
      <c r="A479" s="5" t="n"/>
      <c r="B479" s="16" t="n"/>
      <c r="C479" s="5" t="n"/>
      <c r="D479" s="5" t="n"/>
      <c r="E479" s="5" t="n"/>
      <c r="F479" s="5" t="n"/>
      <c r="G479" s="17" t="n"/>
      <c r="H479" s="17" t="n"/>
      <c r="I479" s="6">
        <f>IF(A479&amp;""="","",IFERROR(INDEX('العملاء'!$B$6:$B$205,MATCH(C479&amp;"",'العملاء'!$A$6:$A$205,0))&amp;"","كود غير موجود"))</f>
        <v/>
      </c>
      <c r="J479" s="15">
        <f>IF(A479&amp;""="","",SUMIFS('القطع'!$F$6:$F$2005,'القطع'!$A$6:$A$2005,A479&amp;""))</f>
        <v/>
      </c>
      <c r="K479" s="15">
        <f>IF(A479&amp;""="","",IF(F479="ملغي",0,ROUND(MAX(0,N(G479)+J479-N(H479)),2)))</f>
        <v/>
      </c>
      <c r="L479" s="15">
        <f>IF(A479&amp;""="","",SUMIFS('الدفعات'!$C$6:$C$2005,'الدفعات'!$B$6:$B$2005,A479&amp;""))</f>
        <v/>
      </c>
      <c r="M479" s="15">
        <f>IF(A479&amp;""="","",ROUND(K479-L479,2))</f>
        <v/>
      </c>
      <c r="N479" s="6">
        <f>IF(A479&amp;""="","",IF(AND(F479="جاهزة",M479&gt;0),"جاهزة ولم تُسدَّد",IF(AND(F479="سُلّمت",M479&gt;0),"سُلّمت وعليها متبقي","")))</f>
        <v/>
      </c>
    </row>
    <row r="480">
      <c r="A480" s="5" t="n"/>
      <c r="B480" s="16" t="n"/>
      <c r="C480" s="5" t="n"/>
      <c r="D480" s="5" t="n"/>
      <c r="E480" s="5" t="n"/>
      <c r="F480" s="5" t="n"/>
      <c r="G480" s="17" t="n"/>
      <c r="H480" s="17" t="n"/>
      <c r="I480" s="6">
        <f>IF(A480&amp;""="","",IFERROR(INDEX('العملاء'!$B$6:$B$205,MATCH(C480&amp;"",'العملاء'!$A$6:$A$205,0))&amp;"","كود غير موجود"))</f>
        <v/>
      </c>
      <c r="J480" s="15">
        <f>IF(A480&amp;""="","",SUMIFS('القطع'!$F$6:$F$2005,'القطع'!$A$6:$A$2005,A480&amp;""))</f>
        <v/>
      </c>
      <c r="K480" s="15">
        <f>IF(A480&amp;""="","",IF(F480="ملغي",0,ROUND(MAX(0,N(G480)+J480-N(H480)),2)))</f>
        <v/>
      </c>
      <c r="L480" s="15">
        <f>IF(A480&amp;""="","",SUMIFS('الدفعات'!$C$6:$C$2005,'الدفعات'!$B$6:$B$2005,A480&amp;""))</f>
        <v/>
      </c>
      <c r="M480" s="15">
        <f>IF(A480&amp;""="","",ROUND(K480-L480,2))</f>
        <v/>
      </c>
      <c r="N480" s="6">
        <f>IF(A480&amp;""="","",IF(AND(F480="جاهزة",M480&gt;0),"جاهزة ولم تُسدَّد",IF(AND(F480="سُلّمت",M480&gt;0),"سُلّمت وعليها متبقي","")))</f>
        <v/>
      </c>
    </row>
    <row r="481">
      <c r="A481" s="5" t="n"/>
      <c r="B481" s="16" t="n"/>
      <c r="C481" s="5" t="n"/>
      <c r="D481" s="5" t="n"/>
      <c r="E481" s="5" t="n"/>
      <c r="F481" s="5" t="n"/>
      <c r="G481" s="17" t="n"/>
      <c r="H481" s="17" t="n"/>
      <c r="I481" s="6">
        <f>IF(A481&amp;""="","",IFERROR(INDEX('العملاء'!$B$6:$B$205,MATCH(C481&amp;"",'العملاء'!$A$6:$A$205,0))&amp;"","كود غير موجود"))</f>
        <v/>
      </c>
      <c r="J481" s="15">
        <f>IF(A481&amp;""="","",SUMIFS('القطع'!$F$6:$F$2005,'القطع'!$A$6:$A$2005,A481&amp;""))</f>
        <v/>
      </c>
      <c r="K481" s="15">
        <f>IF(A481&amp;""="","",IF(F481="ملغي",0,ROUND(MAX(0,N(G481)+J481-N(H481)),2)))</f>
        <v/>
      </c>
      <c r="L481" s="15">
        <f>IF(A481&amp;""="","",SUMIFS('الدفعات'!$C$6:$C$2005,'الدفعات'!$B$6:$B$2005,A481&amp;""))</f>
        <v/>
      </c>
      <c r="M481" s="15">
        <f>IF(A481&amp;""="","",ROUND(K481-L481,2))</f>
        <v/>
      </c>
      <c r="N481" s="6">
        <f>IF(A481&amp;""="","",IF(AND(F481="جاهزة",M481&gt;0),"جاهزة ولم تُسدَّد",IF(AND(F481="سُلّمت",M481&gt;0),"سُلّمت وعليها متبقي","")))</f>
        <v/>
      </c>
    </row>
    <row r="482">
      <c r="A482" s="5" t="n"/>
      <c r="B482" s="16" t="n"/>
      <c r="C482" s="5" t="n"/>
      <c r="D482" s="5" t="n"/>
      <c r="E482" s="5" t="n"/>
      <c r="F482" s="5" t="n"/>
      <c r="G482" s="17" t="n"/>
      <c r="H482" s="17" t="n"/>
      <c r="I482" s="6">
        <f>IF(A482&amp;""="","",IFERROR(INDEX('العملاء'!$B$6:$B$205,MATCH(C482&amp;"",'العملاء'!$A$6:$A$205,0))&amp;"","كود غير موجود"))</f>
        <v/>
      </c>
      <c r="J482" s="15">
        <f>IF(A482&amp;""="","",SUMIFS('القطع'!$F$6:$F$2005,'القطع'!$A$6:$A$2005,A482&amp;""))</f>
        <v/>
      </c>
      <c r="K482" s="15">
        <f>IF(A482&amp;""="","",IF(F482="ملغي",0,ROUND(MAX(0,N(G482)+J482-N(H482)),2)))</f>
        <v/>
      </c>
      <c r="L482" s="15">
        <f>IF(A482&amp;""="","",SUMIFS('الدفعات'!$C$6:$C$2005,'الدفعات'!$B$6:$B$2005,A482&amp;""))</f>
        <v/>
      </c>
      <c r="M482" s="15">
        <f>IF(A482&amp;""="","",ROUND(K482-L482,2))</f>
        <v/>
      </c>
      <c r="N482" s="6">
        <f>IF(A482&amp;""="","",IF(AND(F482="جاهزة",M482&gt;0),"جاهزة ولم تُسدَّد",IF(AND(F482="سُلّمت",M482&gt;0),"سُلّمت وعليها متبقي","")))</f>
        <v/>
      </c>
    </row>
    <row r="483">
      <c r="A483" s="5" t="n"/>
      <c r="B483" s="16" t="n"/>
      <c r="C483" s="5" t="n"/>
      <c r="D483" s="5" t="n"/>
      <c r="E483" s="5" t="n"/>
      <c r="F483" s="5" t="n"/>
      <c r="G483" s="17" t="n"/>
      <c r="H483" s="17" t="n"/>
      <c r="I483" s="6">
        <f>IF(A483&amp;""="","",IFERROR(INDEX('العملاء'!$B$6:$B$205,MATCH(C483&amp;"",'العملاء'!$A$6:$A$205,0))&amp;"","كود غير موجود"))</f>
        <v/>
      </c>
      <c r="J483" s="15">
        <f>IF(A483&amp;""="","",SUMIFS('القطع'!$F$6:$F$2005,'القطع'!$A$6:$A$2005,A483&amp;""))</f>
        <v/>
      </c>
      <c r="K483" s="15">
        <f>IF(A483&amp;""="","",IF(F483="ملغي",0,ROUND(MAX(0,N(G483)+J483-N(H483)),2)))</f>
        <v/>
      </c>
      <c r="L483" s="15">
        <f>IF(A483&amp;""="","",SUMIFS('الدفعات'!$C$6:$C$2005,'الدفعات'!$B$6:$B$2005,A483&amp;""))</f>
        <v/>
      </c>
      <c r="M483" s="15">
        <f>IF(A483&amp;""="","",ROUND(K483-L483,2))</f>
        <v/>
      </c>
      <c r="N483" s="6">
        <f>IF(A483&amp;""="","",IF(AND(F483="جاهزة",M483&gt;0),"جاهزة ولم تُسدَّد",IF(AND(F483="سُلّمت",M483&gt;0),"سُلّمت وعليها متبقي","")))</f>
        <v/>
      </c>
    </row>
    <row r="484">
      <c r="A484" s="5" t="n"/>
      <c r="B484" s="16" t="n"/>
      <c r="C484" s="5" t="n"/>
      <c r="D484" s="5" t="n"/>
      <c r="E484" s="5" t="n"/>
      <c r="F484" s="5" t="n"/>
      <c r="G484" s="17" t="n"/>
      <c r="H484" s="17" t="n"/>
      <c r="I484" s="6">
        <f>IF(A484&amp;""="","",IFERROR(INDEX('العملاء'!$B$6:$B$205,MATCH(C484&amp;"",'العملاء'!$A$6:$A$205,0))&amp;"","كود غير موجود"))</f>
        <v/>
      </c>
      <c r="J484" s="15">
        <f>IF(A484&amp;""="","",SUMIFS('القطع'!$F$6:$F$2005,'القطع'!$A$6:$A$2005,A484&amp;""))</f>
        <v/>
      </c>
      <c r="K484" s="15">
        <f>IF(A484&amp;""="","",IF(F484="ملغي",0,ROUND(MAX(0,N(G484)+J484-N(H484)),2)))</f>
        <v/>
      </c>
      <c r="L484" s="15">
        <f>IF(A484&amp;""="","",SUMIFS('الدفعات'!$C$6:$C$2005,'الدفعات'!$B$6:$B$2005,A484&amp;""))</f>
        <v/>
      </c>
      <c r="M484" s="15">
        <f>IF(A484&amp;""="","",ROUND(K484-L484,2))</f>
        <v/>
      </c>
      <c r="N484" s="6">
        <f>IF(A484&amp;""="","",IF(AND(F484="جاهزة",M484&gt;0),"جاهزة ولم تُسدَّد",IF(AND(F484="سُلّمت",M484&gt;0),"سُلّمت وعليها متبقي","")))</f>
        <v/>
      </c>
    </row>
    <row r="485">
      <c r="A485" s="5" t="n"/>
      <c r="B485" s="16" t="n"/>
      <c r="C485" s="5" t="n"/>
      <c r="D485" s="5" t="n"/>
      <c r="E485" s="5" t="n"/>
      <c r="F485" s="5" t="n"/>
      <c r="G485" s="17" t="n"/>
      <c r="H485" s="17" t="n"/>
      <c r="I485" s="6">
        <f>IF(A485&amp;""="","",IFERROR(INDEX('العملاء'!$B$6:$B$205,MATCH(C485&amp;"",'العملاء'!$A$6:$A$205,0))&amp;"","كود غير موجود"))</f>
        <v/>
      </c>
      <c r="J485" s="15">
        <f>IF(A485&amp;""="","",SUMIFS('القطع'!$F$6:$F$2005,'القطع'!$A$6:$A$2005,A485&amp;""))</f>
        <v/>
      </c>
      <c r="K485" s="15">
        <f>IF(A485&amp;""="","",IF(F485="ملغي",0,ROUND(MAX(0,N(G485)+J485-N(H485)),2)))</f>
        <v/>
      </c>
      <c r="L485" s="15">
        <f>IF(A485&amp;""="","",SUMIFS('الدفعات'!$C$6:$C$2005,'الدفعات'!$B$6:$B$2005,A485&amp;""))</f>
        <v/>
      </c>
      <c r="M485" s="15">
        <f>IF(A485&amp;""="","",ROUND(K485-L485,2))</f>
        <v/>
      </c>
      <c r="N485" s="6">
        <f>IF(A485&amp;""="","",IF(AND(F485="جاهزة",M485&gt;0),"جاهزة ولم تُسدَّد",IF(AND(F485="سُلّمت",M485&gt;0),"سُلّمت وعليها متبقي","")))</f>
        <v/>
      </c>
    </row>
    <row r="486">
      <c r="A486" s="5" t="n"/>
      <c r="B486" s="16" t="n"/>
      <c r="C486" s="5" t="n"/>
      <c r="D486" s="5" t="n"/>
      <c r="E486" s="5" t="n"/>
      <c r="F486" s="5" t="n"/>
      <c r="G486" s="17" t="n"/>
      <c r="H486" s="17" t="n"/>
      <c r="I486" s="6">
        <f>IF(A486&amp;""="","",IFERROR(INDEX('العملاء'!$B$6:$B$205,MATCH(C486&amp;"",'العملاء'!$A$6:$A$205,0))&amp;"","كود غير موجود"))</f>
        <v/>
      </c>
      <c r="J486" s="15">
        <f>IF(A486&amp;""="","",SUMIFS('القطع'!$F$6:$F$2005,'القطع'!$A$6:$A$2005,A486&amp;""))</f>
        <v/>
      </c>
      <c r="K486" s="15">
        <f>IF(A486&amp;""="","",IF(F486="ملغي",0,ROUND(MAX(0,N(G486)+J486-N(H486)),2)))</f>
        <v/>
      </c>
      <c r="L486" s="15">
        <f>IF(A486&amp;""="","",SUMIFS('الدفعات'!$C$6:$C$2005,'الدفعات'!$B$6:$B$2005,A486&amp;""))</f>
        <v/>
      </c>
      <c r="M486" s="15">
        <f>IF(A486&amp;""="","",ROUND(K486-L486,2))</f>
        <v/>
      </c>
      <c r="N486" s="6">
        <f>IF(A486&amp;""="","",IF(AND(F486="جاهزة",M486&gt;0),"جاهزة ولم تُسدَّد",IF(AND(F486="سُلّمت",M486&gt;0),"سُلّمت وعليها متبقي","")))</f>
        <v/>
      </c>
    </row>
    <row r="487">
      <c r="A487" s="5" t="n"/>
      <c r="B487" s="16" t="n"/>
      <c r="C487" s="5" t="n"/>
      <c r="D487" s="5" t="n"/>
      <c r="E487" s="5" t="n"/>
      <c r="F487" s="5" t="n"/>
      <c r="G487" s="17" t="n"/>
      <c r="H487" s="17" t="n"/>
      <c r="I487" s="6">
        <f>IF(A487&amp;""="","",IFERROR(INDEX('العملاء'!$B$6:$B$205,MATCH(C487&amp;"",'العملاء'!$A$6:$A$205,0))&amp;"","كود غير موجود"))</f>
        <v/>
      </c>
      <c r="J487" s="15">
        <f>IF(A487&amp;""="","",SUMIFS('القطع'!$F$6:$F$2005,'القطع'!$A$6:$A$2005,A487&amp;""))</f>
        <v/>
      </c>
      <c r="K487" s="15">
        <f>IF(A487&amp;""="","",IF(F487="ملغي",0,ROUND(MAX(0,N(G487)+J487-N(H487)),2)))</f>
        <v/>
      </c>
      <c r="L487" s="15">
        <f>IF(A487&amp;""="","",SUMIFS('الدفعات'!$C$6:$C$2005,'الدفعات'!$B$6:$B$2005,A487&amp;""))</f>
        <v/>
      </c>
      <c r="M487" s="15">
        <f>IF(A487&amp;""="","",ROUND(K487-L487,2))</f>
        <v/>
      </c>
      <c r="N487" s="6">
        <f>IF(A487&amp;""="","",IF(AND(F487="جاهزة",M487&gt;0),"جاهزة ولم تُسدَّد",IF(AND(F487="سُلّمت",M487&gt;0),"سُلّمت وعليها متبقي","")))</f>
        <v/>
      </c>
    </row>
    <row r="488">
      <c r="A488" s="5" t="n"/>
      <c r="B488" s="16" t="n"/>
      <c r="C488" s="5" t="n"/>
      <c r="D488" s="5" t="n"/>
      <c r="E488" s="5" t="n"/>
      <c r="F488" s="5" t="n"/>
      <c r="G488" s="17" t="n"/>
      <c r="H488" s="17" t="n"/>
      <c r="I488" s="6">
        <f>IF(A488&amp;""="","",IFERROR(INDEX('العملاء'!$B$6:$B$205,MATCH(C488&amp;"",'العملاء'!$A$6:$A$205,0))&amp;"","كود غير موجود"))</f>
        <v/>
      </c>
      <c r="J488" s="15">
        <f>IF(A488&amp;""="","",SUMIFS('القطع'!$F$6:$F$2005,'القطع'!$A$6:$A$2005,A488&amp;""))</f>
        <v/>
      </c>
      <c r="K488" s="15">
        <f>IF(A488&amp;""="","",IF(F488="ملغي",0,ROUND(MAX(0,N(G488)+J488-N(H488)),2)))</f>
        <v/>
      </c>
      <c r="L488" s="15">
        <f>IF(A488&amp;""="","",SUMIFS('الدفعات'!$C$6:$C$2005,'الدفعات'!$B$6:$B$2005,A488&amp;""))</f>
        <v/>
      </c>
      <c r="M488" s="15">
        <f>IF(A488&amp;""="","",ROUND(K488-L488,2))</f>
        <v/>
      </c>
      <c r="N488" s="6">
        <f>IF(A488&amp;""="","",IF(AND(F488="جاهزة",M488&gt;0),"جاهزة ولم تُسدَّد",IF(AND(F488="سُلّمت",M488&gt;0),"سُلّمت وعليها متبقي","")))</f>
        <v/>
      </c>
    </row>
    <row r="489">
      <c r="A489" s="5" t="n"/>
      <c r="B489" s="16" t="n"/>
      <c r="C489" s="5" t="n"/>
      <c r="D489" s="5" t="n"/>
      <c r="E489" s="5" t="n"/>
      <c r="F489" s="5" t="n"/>
      <c r="G489" s="17" t="n"/>
      <c r="H489" s="17" t="n"/>
      <c r="I489" s="6">
        <f>IF(A489&amp;""="","",IFERROR(INDEX('العملاء'!$B$6:$B$205,MATCH(C489&amp;"",'العملاء'!$A$6:$A$205,0))&amp;"","كود غير موجود"))</f>
        <v/>
      </c>
      <c r="J489" s="15">
        <f>IF(A489&amp;""="","",SUMIFS('القطع'!$F$6:$F$2005,'القطع'!$A$6:$A$2005,A489&amp;""))</f>
        <v/>
      </c>
      <c r="K489" s="15">
        <f>IF(A489&amp;""="","",IF(F489="ملغي",0,ROUND(MAX(0,N(G489)+J489-N(H489)),2)))</f>
        <v/>
      </c>
      <c r="L489" s="15">
        <f>IF(A489&amp;""="","",SUMIFS('الدفعات'!$C$6:$C$2005,'الدفعات'!$B$6:$B$2005,A489&amp;""))</f>
        <v/>
      </c>
      <c r="M489" s="15">
        <f>IF(A489&amp;""="","",ROUND(K489-L489,2))</f>
        <v/>
      </c>
      <c r="N489" s="6">
        <f>IF(A489&amp;""="","",IF(AND(F489="جاهزة",M489&gt;0),"جاهزة ولم تُسدَّد",IF(AND(F489="سُلّمت",M489&gt;0),"سُلّمت وعليها متبقي","")))</f>
        <v/>
      </c>
    </row>
    <row r="490">
      <c r="A490" s="5" t="n"/>
      <c r="B490" s="16" t="n"/>
      <c r="C490" s="5" t="n"/>
      <c r="D490" s="5" t="n"/>
      <c r="E490" s="5" t="n"/>
      <c r="F490" s="5" t="n"/>
      <c r="G490" s="17" t="n"/>
      <c r="H490" s="17" t="n"/>
      <c r="I490" s="6">
        <f>IF(A490&amp;""="","",IFERROR(INDEX('العملاء'!$B$6:$B$205,MATCH(C490&amp;"",'العملاء'!$A$6:$A$205,0))&amp;"","كود غير موجود"))</f>
        <v/>
      </c>
      <c r="J490" s="15">
        <f>IF(A490&amp;""="","",SUMIFS('القطع'!$F$6:$F$2005,'القطع'!$A$6:$A$2005,A490&amp;""))</f>
        <v/>
      </c>
      <c r="K490" s="15">
        <f>IF(A490&amp;""="","",IF(F490="ملغي",0,ROUND(MAX(0,N(G490)+J490-N(H490)),2)))</f>
        <v/>
      </c>
      <c r="L490" s="15">
        <f>IF(A490&amp;""="","",SUMIFS('الدفعات'!$C$6:$C$2005,'الدفعات'!$B$6:$B$2005,A490&amp;""))</f>
        <v/>
      </c>
      <c r="M490" s="15">
        <f>IF(A490&amp;""="","",ROUND(K490-L490,2))</f>
        <v/>
      </c>
      <c r="N490" s="6">
        <f>IF(A490&amp;""="","",IF(AND(F490="جاهزة",M490&gt;0),"جاهزة ولم تُسدَّد",IF(AND(F490="سُلّمت",M490&gt;0),"سُلّمت وعليها متبقي","")))</f>
        <v/>
      </c>
    </row>
    <row r="491">
      <c r="A491" s="5" t="n"/>
      <c r="B491" s="16" t="n"/>
      <c r="C491" s="5" t="n"/>
      <c r="D491" s="5" t="n"/>
      <c r="E491" s="5" t="n"/>
      <c r="F491" s="5" t="n"/>
      <c r="G491" s="17" t="n"/>
      <c r="H491" s="17" t="n"/>
      <c r="I491" s="6">
        <f>IF(A491&amp;""="","",IFERROR(INDEX('العملاء'!$B$6:$B$205,MATCH(C491&amp;"",'العملاء'!$A$6:$A$205,0))&amp;"","كود غير موجود"))</f>
        <v/>
      </c>
      <c r="J491" s="15">
        <f>IF(A491&amp;""="","",SUMIFS('القطع'!$F$6:$F$2005,'القطع'!$A$6:$A$2005,A491&amp;""))</f>
        <v/>
      </c>
      <c r="K491" s="15">
        <f>IF(A491&amp;""="","",IF(F491="ملغي",0,ROUND(MAX(0,N(G491)+J491-N(H491)),2)))</f>
        <v/>
      </c>
      <c r="L491" s="15">
        <f>IF(A491&amp;""="","",SUMIFS('الدفعات'!$C$6:$C$2005,'الدفعات'!$B$6:$B$2005,A491&amp;""))</f>
        <v/>
      </c>
      <c r="M491" s="15">
        <f>IF(A491&amp;""="","",ROUND(K491-L491,2))</f>
        <v/>
      </c>
      <c r="N491" s="6">
        <f>IF(A491&amp;""="","",IF(AND(F491="جاهزة",M491&gt;0),"جاهزة ولم تُسدَّد",IF(AND(F491="سُلّمت",M491&gt;0),"سُلّمت وعليها متبقي","")))</f>
        <v/>
      </c>
    </row>
    <row r="492">
      <c r="A492" s="5" t="n"/>
      <c r="B492" s="16" t="n"/>
      <c r="C492" s="5" t="n"/>
      <c r="D492" s="5" t="n"/>
      <c r="E492" s="5" t="n"/>
      <c r="F492" s="5" t="n"/>
      <c r="G492" s="17" t="n"/>
      <c r="H492" s="17" t="n"/>
      <c r="I492" s="6">
        <f>IF(A492&amp;""="","",IFERROR(INDEX('العملاء'!$B$6:$B$205,MATCH(C492&amp;"",'العملاء'!$A$6:$A$205,0))&amp;"","كود غير موجود"))</f>
        <v/>
      </c>
      <c r="J492" s="15">
        <f>IF(A492&amp;""="","",SUMIFS('القطع'!$F$6:$F$2005,'القطع'!$A$6:$A$2005,A492&amp;""))</f>
        <v/>
      </c>
      <c r="K492" s="15">
        <f>IF(A492&amp;""="","",IF(F492="ملغي",0,ROUND(MAX(0,N(G492)+J492-N(H492)),2)))</f>
        <v/>
      </c>
      <c r="L492" s="15">
        <f>IF(A492&amp;""="","",SUMIFS('الدفعات'!$C$6:$C$2005,'الدفعات'!$B$6:$B$2005,A492&amp;""))</f>
        <v/>
      </c>
      <c r="M492" s="15">
        <f>IF(A492&amp;""="","",ROUND(K492-L492,2))</f>
        <v/>
      </c>
      <c r="N492" s="6">
        <f>IF(A492&amp;""="","",IF(AND(F492="جاهزة",M492&gt;0),"جاهزة ولم تُسدَّد",IF(AND(F492="سُلّمت",M492&gt;0),"سُلّمت وعليها متبقي","")))</f>
        <v/>
      </c>
    </row>
    <row r="493">
      <c r="A493" s="5" t="n"/>
      <c r="B493" s="16" t="n"/>
      <c r="C493" s="5" t="n"/>
      <c r="D493" s="5" t="n"/>
      <c r="E493" s="5" t="n"/>
      <c r="F493" s="5" t="n"/>
      <c r="G493" s="17" t="n"/>
      <c r="H493" s="17" t="n"/>
      <c r="I493" s="6">
        <f>IF(A493&amp;""="","",IFERROR(INDEX('العملاء'!$B$6:$B$205,MATCH(C493&amp;"",'العملاء'!$A$6:$A$205,0))&amp;"","كود غير موجود"))</f>
        <v/>
      </c>
      <c r="J493" s="15">
        <f>IF(A493&amp;""="","",SUMIFS('القطع'!$F$6:$F$2005,'القطع'!$A$6:$A$2005,A493&amp;""))</f>
        <v/>
      </c>
      <c r="K493" s="15">
        <f>IF(A493&amp;""="","",IF(F493="ملغي",0,ROUND(MAX(0,N(G493)+J493-N(H493)),2)))</f>
        <v/>
      </c>
      <c r="L493" s="15">
        <f>IF(A493&amp;""="","",SUMIFS('الدفعات'!$C$6:$C$2005,'الدفعات'!$B$6:$B$2005,A493&amp;""))</f>
        <v/>
      </c>
      <c r="M493" s="15">
        <f>IF(A493&amp;""="","",ROUND(K493-L493,2))</f>
        <v/>
      </c>
      <c r="N493" s="6">
        <f>IF(A493&amp;""="","",IF(AND(F493="جاهزة",M493&gt;0),"جاهزة ولم تُسدَّد",IF(AND(F493="سُلّمت",M493&gt;0),"سُلّمت وعليها متبقي","")))</f>
        <v/>
      </c>
    </row>
    <row r="494">
      <c r="A494" s="5" t="n"/>
      <c r="B494" s="16" t="n"/>
      <c r="C494" s="5" t="n"/>
      <c r="D494" s="5" t="n"/>
      <c r="E494" s="5" t="n"/>
      <c r="F494" s="5" t="n"/>
      <c r="G494" s="17" t="n"/>
      <c r="H494" s="17" t="n"/>
      <c r="I494" s="6">
        <f>IF(A494&amp;""="","",IFERROR(INDEX('العملاء'!$B$6:$B$205,MATCH(C494&amp;"",'العملاء'!$A$6:$A$205,0))&amp;"","كود غير موجود"))</f>
        <v/>
      </c>
      <c r="J494" s="15">
        <f>IF(A494&amp;""="","",SUMIFS('القطع'!$F$6:$F$2005,'القطع'!$A$6:$A$2005,A494&amp;""))</f>
        <v/>
      </c>
      <c r="K494" s="15">
        <f>IF(A494&amp;""="","",IF(F494="ملغي",0,ROUND(MAX(0,N(G494)+J494-N(H494)),2)))</f>
        <v/>
      </c>
      <c r="L494" s="15">
        <f>IF(A494&amp;""="","",SUMIFS('الدفعات'!$C$6:$C$2005,'الدفعات'!$B$6:$B$2005,A494&amp;""))</f>
        <v/>
      </c>
      <c r="M494" s="15">
        <f>IF(A494&amp;""="","",ROUND(K494-L494,2))</f>
        <v/>
      </c>
      <c r="N494" s="6">
        <f>IF(A494&amp;""="","",IF(AND(F494="جاهزة",M494&gt;0),"جاهزة ولم تُسدَّد",IF(AND(F494="سُلّمت",M494&gt;0),"سُلّمت وعليها متبقي","")))</f>
        <v/>
      </c>
    </row>
    <row r="495">
      <c r="A495" s="5" t="n"/>
      <c r="B495" s="16" t="n"/>
      <c r="C495" s="5" t="n"/>
      <c r="D495" s="5" t="n"/>
      <c r="E495" s="5" t="n"/>
      <c r="F495" s="5" t="n"/>
      <c r="G495" s="17" t="n"/>
      <c r="H495" s="17" t="n"/>
      <c r="I495" s="6">
        <f>IF(A495&amp;""="","",IFERROR(INDEX('العملاء'!$B$6:$B$205,MATCH(C495&amp;"",'العملاء'!$A$6:$A$205,0))&amp;"","كود غير موجود"))</f>
        <v/>
      </c>
      <c r="J495" s="15">
        <f>IF(A495&amp;""="","",SUMIFS('القطع'!$F$6:$F$2005,'القطع'!$A$6:$A$2005,A495&amp;""))</f>
        <v/>
      </c>
      <c r="K495" s="15">
        <f>IF(A495&amp;""="","",IF(F495="ملغي",0,ROUND(MAX(0,N(G495)+J495-N(H495)),2)))</f>
        <v/>
      </c>
      <c r="L495" s="15">
        <f>IF(A495&amp;""="","",SUMIFS('الدفعات'!$C$6:$C$2005,'الدفعات'!$B$6:$B$2005,A495&amp;""))</f>
        <v/>
      </c>
      <c r="M495" s="15">
        <f>IF(A495&amp;""="","",ROUND(K495-L495,2))</f>
        <v/>
      </c>
      <c r="N495" s="6">
        <f>IF(A495&amp;""="","",IF(AND(F495="جاهزة",M495&gt;0),"جاهزة ولم تُسدَّد",IF(AND(F495="سُلّمت",M495&gt;0),"سُلّمت وعليها متبقي","")))</f>
        <v/>
      </c>
    </row>
    <row r="496">
      <c r="A496" s="5" t="n"/>
      <c r="B496" s="16" t="n"/>
      <c r="C496" s="5" t="n"/>
      <c r="D496" s="5" t="n"/>
      <c r="E496" s="5" t="n"/>
      <c r="F496" s="5" t="n"/>
      <c r="G496" s="17" t="n"/>
      <c r="H496" s="17" t="n"/>
      <c r="I496" s="6">
        <f>IF(A496&amp;""="","",IFERROR(INDEX('العملاء'!$B$6:$B$205,MATCH(C496&amp;"",'العملاء'!$A$6:$A$205,0))&amp;"","كود غير موجود"))</f>
        <v/>
      </c>
      <c r="J496" s="15">
        <f>IF(A496&amp;""="","",SUMIFS('القطع'!$F$6:$F$2005,'القطع'!$A$6:$A$2005,A496&amp;""))</f>
        <v/>
      </c>
      <c r="K496" s="15">
        <f>IF(A496&amp;""="","",IF(F496="ملغي",0,ROUND(MAX(0,N(G496)+J496-N(H496)),2)))</f>
        <v/>
      </c>
      <c r="L496" s="15">
        <f>IF(A496&amp;""="","",SUMIFS('الدفعات'!$C$6:$C$2005,'الدفعات'!$B$6:$B$2005,A496&amp;""))</f>
        <v/>
      </c>
      <c r="M496" s="15">
        <f>IF(A496&amp;""="","",ROUND(K496-L496,2))</f>
        <v/>
      </c>
      <c r="N496" s="6">
        <f>IF(A496&amp;""="","",IF(AND(F496="جاهزة",M496&gt;0),"جاهزة ولم تُسدَّد",IF(AND(F496="سُلّمت",M496&gt;0),"سُلّمت وعليها متبقي","")))</f>
        <v/>
      </c>
    </row>
    <row r="497">
      <c r="A497" s="5" t="n"/>
      <c r="B497" s="16" t="n"/>
      <c r="C497" s="5" t="n"/>
      <c r="D497" s="5" t="n"/>
      <c r="E497" s="5" t="n"/>
      <c r="F497" s="5" t="n"/>
      <c r="G497" s="17" t="n"/>
      <c r="H497" s="17" t="n"/>
      <c r="I497" s="6">
        <f>IF(A497&amp;""="","",IFERROR(INDEX('العملاء'!$B$6:$B$205,MATCH(C497&amp;"",'العملاء'!$A$6:$A$205,0))&amp;"","كود غير موجود"))</f>
        <v/>
      </c>
      <c r="J497" s="15">
        <f>IF(A497&amp;""="","",SUMIFS('القطع'!$F$6:$F$2005,'القطع'!$A$6:$A$2005,A497&amp;""))</f>
        <v/>
      </c>
      <c r="K497" s="15">
        <f>IF(A497&amp;""="","",IF(F497="ملغي",0,ROUND(MAX(0,N(G497)+J497-N(H497)),2)))</f>
        <v/>
      </c>
      <c r="L497" s="15">
        <f>IF(A497&amp;""="","",SUMIFS('الدفعات'!$C$6:$C$2005,'الدفعات'!$B$6:$B$2005,A497&amp;""))</f>
        <v/>
      </c>
      <c r="M497" s="15">
        <f>IF(A497&amp;""="","",ROUND(K497-L497,2))</f>
        <v/>
      </c>
      <c r="N497" s="6">
        <f>IF(A497&amp;""="","",IF(AND(F497="جاهزة",M497&gt;0),"جاهزة ولم تُسدَّد",IF(AND(F497="سُلّمت",M497&gt;0),"سُلّمت وعليها متبقي","")))</f>
        <v/>
      </c>
    </row>
    <row r="498">
      <c r="A498" s="5" t="n"/>
      <c r="B498" s="16" t="n"/>
      <c r="C498" s="5" t="n"/>
      <c r="D498" s="5" t="n"/>
      <c r="E498" s="5" t="n"/>
      <c r="F498" s="5" t="n"/>
      <c r="G498" s="17" t="n"/>
      <c r="H498" s="17" t="n"/>
      <c r="I498" s="6">
        <f>IF(A498&amp;""="","",IFERROR(INDEX('العملاء'!$B$6:$B$205,MATCH(C498&amp;"",'العملاء'!$A$6:$A$205,0))&amp;"","كود غير موجود"))</f>
        <v/>
      </c>
      <c r="J498" s="15">
        <f>IF(A498&amp;""="","",SUMIFS('القطع'!$F$6:$F$2005,'القطع'!$A$6:$A$2005,A498&amp;""))</f>
        <v/>
      </c>
      <c r="K498" s="15">
        <f>IF(A498&amp;""="","",IF(F498="ملغي",0,ROUND(MAX(0,N(G498)+J498-N(H498)),2)))</f>
        <v/>
      </c>
      <c r="L498" s="15">
        <f>IF(A498&amp;""="","",SUMIFS('الدفعات'!$C$6:$C$2005,'الدفعات'!$B$6:$B$2005,A498&amp;""))</f>
        <v/>
      </c>
      <c r="M498" s="15">
        <f>IF(A498&amp;""="","",ROUND(K498-L498,2))</f>
        <v/>
      </c>
      <c r="N498" s="6">
        <f>IF(A498&amp;""="","",IF(AND(F498="جاهزة",M498&gt;0),"جاهزة ولم تُسدَّد",IF(AND(F498="سُلّمت",M498&gt;0),"سُلّمت وعليها متبقي","")))</f>
        <v/>
      </c>
    </row>
    <row r="499">
      <c r="A499" s="5" t="n"/>
      <c r="B499" s="16" t="n"/>
      <c r="C499" s="5" t="n"/>
      <c r="D499" s="5" t="n"/>
      <c r="E499" s="5" t="n"/>
      <c r="F499" s="5" t="n"/>
      <c r="G499" s="17" t="n"/>
      <c r="H499" s="17" t="n"/>
      <c r="I499" s="6">
        <f>IF(A499&amp;""="","",IFERROR(INDEX('العملاء'!$B$6:$B$205,MATCH(C499&amp;"",'العملاء'!$A$6:$A$205,0))&amp;"","كود غير موجود"))</f>
        <v/>
      </c>
      <c r="J499" s="15">
        <f>IF(A499&amp;""="","",SUMIFS('القطع'!$F$6:$F$2005,'القطع'!$A$6:$A$2005,A499&amp;""))</f>
        <v/>
      </c>
      <c r="K499" s="15">
        <f>IF(A499&amp;""="","",IF(F499="ملغي",0,ROUND(MAX(0,N(G499)+J499-N(H499)),2)))</f>
        <v/>
      </c>
      <c r="L499" s="15">
        <f>IF(A499&amp;""="","",SUMIFS('الدفعات'!$C$6:$C$2005,'الدفعات'!$B$6:$B$2005,A499&amp;""))</f>
        <v/>
      </c>
      <c r="M499" s="15">
        <f>IF(A499&amp;""="","",ROUND(K499-L499,2))</f>
        <v/>
      </c>
      <c r="N499" s="6">
        <f>IF(A499&amp;""="","",IF(AND(F499="جاهزة",M499&gt;0),"جاهزة ولم تُسدَّد",IF(AND(F499="سُلّمت",M499&gt;0),"سُلّمت وعليها متبقي","")))</f>
        <v/>
      </c>
    </row>
    <row r="500">
      <c r="A500" s="5" t="n"/>
      <c r="B500" s="16" t="n"/>
      <c r="C500" s="5" t="n"/>
      <c r="D500" s="5" t="n"/>
      <c r="E500" s="5" t="n"/>
      <c r="F500" s="5" t="n"/>
      <c r="G500" s="17" t="n"/>
      <c r="H500" s="17" t="n"/>
      <c r="I500" s="6">
        <f>IF(A500&amp;""="","",IFERROR(INDEX('العملاء'!$B$6:$B$205,MATCH(C500&amp;"",'العملاء'!$A$6:$A$205,0))&amp;"","كود غير موجود"))</f>
        <v/>
      </c>
      <c r="J500" s="15">
        <f>IF(A500&amp;""="","",SUMIFS('القطع'!$F$6:$F$2005,'القطع'!$A$6:$A$2005,A500&amp;""))</f>
        <v/>
      </c>
      <c r="K500" s="15">
        <f>IF(A500&amp;""="","",IF(F500="ملغي",0,ROUND(MAX(0,N(G500)+J500-N(H500)),2)))</f>
        <v/>
      </c>
      <c r="L500" s="15">
        <f>IF(A500&amp;""="","",SUMIFS('الدفعات'!$C$6:$C$2005,'الدفعات'!$B$6:$B$2005,A500&amp;""))</f>
        <v/>
      </c>
      <c r="M500" s="15">
        <f>IF(A500&amp;""="","",ROUND(K500-L500,2))</f>
        <v/>
      </c>
      <c r="N500" s="6">
        <f>IF(A500&amp;""="","",IF(AND(F500="جاهزة",M500&gt;0),"جاهزة ولم تُسدَّد",IF(AND(F500="سُلّمت",M500&gt;0),"سُلّمت وعليها متبقي","")))</f>
        <v/>
      </c>
    </row>
    <row r="501">
      <c r="A501" s="5" t="n"/>
      <c r="B501" s="16" t="n"/>
      <c r="C501" s="5" t="n"/>
      <c r="D501" s="5" t="n"/>
      <c r="E501" s="5" t="n"/>
      <c r="F501" s="5" t="n"/>
      <c r="G501" s="17" t="n"/>
      <c r="H501" s="17" t="n"/>
      <c r="I501" s="6">
        <f>IF(A501&amp;""="","",IFERROR(INDEX('العملاء'!$B$6:$B$205,MATCH(C501&amp;"",'العملاء'!$A$6:$A$205,0))&amp;"","كود غير موجود"))</f>
        <v/>
      </c>
      <c r="J501" s="15">
        <f>IF(A501&amp;""="","",SUMIFS('القطع'!$F$6:$F$2005,'القطع'!$A$6:$A$2005,A501&amp;""))</f>
        <v/>
      </c>
      <c r="K501" s="15">
        <f>IF(A501&amp;""="","",IF(F501="ملغي",0,ROUND(MAX(0,N(G501)+J501-N(H501)),2)))</f>
        <v/>
      </c>
      <c r="L501" s="15">
        <f>IF(A501&amp;""="","",SUMIFS('الدفعات'!$C$6:$C$2005,'الدفعات'!$B$6:$B$2005,A501&amp;""))</f>
        <v/>
      </c>
      <c r="M501" s="15">
        <f>IF(A501&amp;""="","",ROUND(K501-L501,2))</f>
        <v/>
      </c>
      <c r="N501" s="6">
        <f>IF(A501&amp;""="","",IF(AND(F501="جاهزة",M501&gt;0),"جاهزة ولم تُسدَّد",IF(AND(F501="سُلّمت",M501&gt;0),"سُلّمت وعليها متبقي","")))</f>
        <v/>
      </c>
    </row>
    <row r="502">
      <c r="A502" s="5" t="n"/>
      <c r="B502" s="16" t="n"/>
      <c r="C502" s="5" t="n"/>
      <c r="D502" s="5" t="n"/>
      <c r="E502" s="5" t="n"/>
      <c r="F502" s="5" t="n"/>
      <c r="G502" s="17" t="n"/>
      <c r="H502" s="17" t="n"/>
      <c r="I502" s="6">
        <f>IF(A502&amp;""="","",IFERROR(INDEX('العملاء'!$B$6:$B$205,MATCH(C502&amp;"",'العملاء'!$A$6:$A$205,0))&amp;"","كود غير موجود"))</f>
        <v/>
      </c>
      <c r="J502" s="15">
        <f>IF(A502&amp;""="","",SUMIFS('القطع'!$F$6:$F$2005,'القطع'!$A$6:$A$2005,A502&amp;""))</f>
        <v/>
      </c>
      <c r="K502" s="15">
        <f>IF(A502&amp;""="","",IF(F502="ملغي",0,ROUND(MAX(0,N(G502)+J502-N(H502)),2)))</f>
        <v/>
      </c>
      <c r="L502" s="15">
        <f>IF(A502&amp;""="","",SUMIFS('الدفعات'!$C$6:$C$2005,'الدفعات'!$B$6:$B$2005,A502&amp;""))</f>
        <v/>
      </c>
      <c r="M502" s="15">
        <f>IF(A502&amp;""="","",ROUND(K502-L502,2))</f>
        <v/>
      </c>
      <c r="N502" s="6">
        <f>IF(A502&amp;""="","",IF(AND(F502="جاهزة",M502&gt;0),"جاهزة ولم تُسدَّد",IF(AND(F502="سُلّمت",M502&gt;0),"سُلّمت وعليها متبقي","")))</f>
        <v/>
      </c>
    </row>
    <row r="503">
      <c r="A503" s="5" t="n"/>
      <c r="B503" s="16" t="n"/>
      <c r="C503" s="5" t="n"/>
      <c r="D503" s="5" t="n"/>
      <c r="E503" s="5" t="n"/>
      <c r="F503" s="5" t="n"/>
      <c r="G503" s="17" t="n"/>
      <c r="H503" s="17" t="n"/>
      <c r="I503" s="6">
        <f>IF(A503&amp;""="","",IFERROR(INDEX('العملاء'!$B$6:$B$205,MATCH(C503&amp;"",'العملاء'!$A$6:$A$205,0))&amp;"","كود غير موجود"))</f>
        <v/>
      </c>
      <c r="J503" s="15">
        <f>IF(A503&amp;""="","",SUMIFS('القطع'!$F$6:$F$2005,'القطع'!$A$6:$A$2005,A503&amp;""))</f>
        <v/>
      </c>
      <c r="K503" s="15">
        <f>IF(A503&amp;""="","",IF(F503="ملغي",0,ROUND(MAX(0,N(G503)+J503-N(H503)),2)))</f>
        <v/>
      </c>
      <c r="L503" s="15">
        <f>IF(A503&amp;""="","",SUMIFS('الدفعات'!$C$6:$C$2005,'الدفعات'!$B$6:$B$2005,A503&amp;""))</f>
        <v/>
      </c>
      <c r="M503" s="15">
        <f>IF(A503&amp;""="","",ROUND(K503-L503,2))</f>
        <v/>
      </c>
      <c r="N503" s="6">
        <f>IF(A503&amp;""="","",IF(AND(F503="جاهزة",M503&gt;0),"جاهزة ولم تُسدَّد",IF(AND(F503="سُلّمت",M503&gt;0),"سُلّمت وعليها متبقي","")))</f>
        <v/>
      </c>
    </row>
    <row r="504">
      <c r="A504" s="5" t="n"/>
      <c r="B504" s="16" t="n"/>
      <c r="C504" s="5" t="n"/>
      <c r="D504" s="5" t="n"/>
      <c r="E504" s="5" t="n"/>
      <c r="F504" s="5" t="n"/>
      <c r="G504" s="17" t="n"/>
      <c r="H504" s="17" t="n"/>
      <c r="I504" s="6">
        <f>IF(A504&amp;""="","",IFERROR(INDEX('العملاء'!$B$6:$B$205,MATCH(C504&amp;"",'العملاء'!$A$6:$A$205,0))&amp;"","كود غير موجود"))</f>
        <v/>
      </c>
      <c r="J504" s="15">
        <f>IF(A504&amp;""="","",SUMIFS('القطع'!$F$6:$F$2005,'القطع'!$A$6:$A$2005,A504&amp;""))</f>
        <v/>
      </c>
      <c r="K504" s="15">
        <f>IF(A504&amp;""="","",IF(F504="ملغي",0,ROUND(MAX(0,N(G504)+J504-N(H504)),2)))</f>
        <v/>
      </c>
      <c r="L504" s="15">
        <f>IF(A504&amp;""="","",SUMIFS('الدفعات'!$C$6:$C$2005,'الدفعات'!$B$6:$B$2005,A504&amp;""))</f>
        <v/>
      </c>
      <c r="M504" s="15">
        <f>IF(A504&amp;""="","",ROUND(K504-L504,2))</f>
        <v/>
      </c>
      <c r="N504" s="6">
        <f>IF(A504&amp;""="","",IF(AND(F504="جاهزة",M504&gt;0),"جاهزة ولم تُسدَّد",IF(AND(F504="سُلّمت",M504&gt;0),"سُلّمت وعليها متبقي","")))</f>
        <v/>
      </c>
    </row>
    <row r="505">
      <c r="A505" s="5" t="n"/>
      <c r="B505" s="16" t="n"/>
      <c r="C505" s="5" t="n"/>
      <c r="D505" s="5" t="n"/>
      <c r="E505" s="5" t="n"/>
      <c r="F505" s="5" t="n"/>
      <c r="G505" s="17" t="n"/>
      <c r="H505" s="17" t="n"/>
      <c r="I505" s="6">
        <f>IF(A505&amp;""="","",IFERROR(INDEX('العملاء'!$B$6:$B$205,MATCH(C505&amp;"",'العملاء'!$A$6:$A$205,0))&amp;"","كود غير موجود"))</f>
        <v/>
      </c>
      <c r="J505" s="15">
        <f>IF(A505&amp;""="","",SUMIFS('القطع'!$F$6:$F$2005,'القطع'!$A$6:$A$2005,A505&amp;""))</f>
        <v/>
      </c>
      <c r="K505" s="15">
        <f>IF(A505&amp;""="","",IF(F505="ملغي",0,ROUND(MAX(0,N(G505)+J505-N(H505)),2)))</f>
        <v/>
      </c>
      <c r="L505" s="15">
        <f>IF(A505&amp;""="","",SUMIFS('الدفعات'!$C$6:$C$2005,'الدفعات'!$B$6:$B$2005,A505&amp;""))</f>
        <v/>
      </c>
      <c r="M505" s="15">
        <f>IF(A505&amp;""="","",ROUND(K505-L505,2))</f>
        <v/>
      </c>
      <c r="N505" s="6">
        <f>IF(A505&amp;""="","",IF(AND(F505="جاهزة",M505&gt;0),"جاهزة ولم تُسدَّد",IF(AND(F505="سُلّمت",M505&gt;0),"سُلّمت وعليها متبقي","")))</f>
        <v/>
      </c>
    </row>
    <row r="506">
      <c r="A506" s="5" t="n"/>
      <c r="B506" s="16" t="n"/>
      <c r="C506" s="5" t="n"/>
      <c r="D506" s="5" t="n"/>
      <c r="E506" s="5" t="n"/>
      <c r="F506" s="5" t="n"/>
      <c r="G506" s="17" t="n"/>
      <c r="H506" s="17" t="n"/>
      <c r="I506" s="6">
        <f>IF(A506&amp;""="","",IFERROR(INDEX('العملاء'!$B$6:$B$205,MATCH(C506&amp;"",'العملاء'!$A$6:$A$205,0))&amp;"","كود غير موجود"))</f>
        <v/>
      </c>
      <c r="J506" s="15">
        <f>IF(A506&amp;""="","",SUMIFS('القطع'!$F$6:$F$2005,'القطع'!$A$6:$A$2005,A506&amp;""))</f>
        <v/>
      </c>
      <c r="K506" s="15">
        <f>IF(A506&amp;""="","",IF(F506="ملغي",0,ROUND(MAX(0,N(G506)+J506-N(H506)),2)))</f>
        <v/>
      </c>
      <c r="L506" s="15">
        <f>IF(A506&amp;""="","",SUMIFS('الدفعات'!$C$6:$C$2005,'الدفعات'!$B$6:$B$2005,A506&amp;""))</f>
        <v/>
      </c>
      <c r="M506" s="15">
        <f>IF(A506&amp;""="","",ROUND(K506-L506,2))</f>
        <v/>
      </c>
      <c r="N506" s="6">
        <f>IF(A506&amp;""="","",IF(AND(F506="جاهزة",M506&gt;0),"جاهزة ولم تُسدَّد",IF(AND(F506="سُلّمت",M506&gt;0),"سُلّمت وعليها متبقي","")))</f>
        <v/>
      </c>
    </row>
    <row r="507">
      <c r="A507" s="5" t="n"/>
      <c r="B507" s="16" t="n"/>
      <c r="C507" s="5" t="n"/>
      <c r="D507" s="5" t="n"/>
      <c r="E507" s="5" t="n"/>
      <c r="F507" s="5" t="n"/>
      <c r="G507" s="17" t="n"/>
      <c r="H507" s="17" t="n"/>
      <c r="I507" s="6">
        <f>IF(A507&amp;""="","",IFERROR(INDEX('العملاء'!$B$6:$B$205,MATCH(C507&amp;"",'العملاء'!$A$6:$A$205,0))&amp;"","كود غير موجود"))</f>
        <v/>
      </c>
      <c r="J507" s="15">
        <f>IF(A507&amp;""="","",SUMIFS('القطع'!$F$6:$F$2005,'القطع'!$A$6:$A$2005,A507&amp;""))</f>
        <v/>
      </c>
      <c r="K507" s="15">
        <f>IF(A507&amp;""="","",IF(F507="ملغي",0,ROUND(MAX(0,N(G507)+J507-N(H507)),2)))</f>
        <v/>
      </c>
      <c r="L507" s="15">
        <f>IF(A507&amp;""="","",SUMIFS('الدفعات'!$C$6:$C$2005,'الدفعات'!$B$6:$B$2005,A507&amp;""))</f>
        <v/>
      </c>
      <c r="M507" s="15">
        <f>IF(A507&amp;""="","",ROUND(K507-L507,2))</f>
        <v/>
      </c>
      <c r="N507" s="6">
        <f>IF(A507&amp;""="","",IF(AND(F507="جاهزة",M507&gt;0),"جاهزة ولم تُسدَّد",IF(AND(F507="سُلّمت",M507&gt;0),"سُلّمت وعليها متبقي","")))</f>
        <v/>
      </c>
    </row>
    <row r="508">
      <c r="A508" s="5" t="n"/>
      <c r="B508" s="16" t="n"/>
      <c r="C508" s="5" t="n"/>
      <c r="D508" s="5" t="n"/>
      <c r="E508" s="5" t="n"/>
      <c r="F508" s="5" t="n"/>
      <c r="G508" s="17" t="n"/>
      <c r="H508" s="17" t="n"/>
      <c r="I508" s="6">
        <f>IF(A508&amp;""="","",IFERROR(INDEX('العملاء'!$B$6:$B$205,MATCH(C508&amp;"",'العملاء'!$A$6:$A$205,0))&amp;"","كود غير موجود"))</f>
        <v/>
      </c>
      <c r="J508" s="15">
        <f>IF(A508&amp;""="","",SUMIFS('القطع'!$F$6:$F$2005,'القطع'!$A$6:$A$2005,A508&amp;""))</f>
        <v/>
      </c>
      <c r="K508" s="15">
        <f>IF(A508&amp;""="","",IF(F508="ملغي",0,ROUND(MAX(0,N(G508)+J508-N(H508)),2)))</f>
        <v/>
      </c>
      <c r="L508" s="15">
        <f>IF(A508&amp;""="","",SUMIFS('الدفعات'!$C$6:$C$2005,'الدفعات'!$B$6:$B$2005,A508&amp;""))</f>
        <v/>
      </c>
      <c r="M508" s="15">
        <f>IF(A508&amp;""="","",ROUND(K508-L508,2))</f>
        <v/>
      </c>
      <c r="N508" s="6">
        <f>IF(A508&amp;""="","",IF(AND(F508="جاهزة",M508&gt;0),"جاهزة ولم تُسدَّد",IF(AND(F508="سُلّمت",M508&gt;0),"سُلّمت وعليها متبقي","")))</f>
        <v/>
      </c>
    </row>
    <row r="509">
      <c r="A509" s="5" t="n"/>
      <c r="B509" s="16" t="n"/>
      <c r="C509" s="5" t="n"/>
      <c r="D509" s="5" t="n"/>
      <c r="E509" s="5" t="n"/>
      <c r="F509" s="5" t="n"/>
      <c r="G509" s="17" t="n"/>
      <c r="H509" s="17" t="n"/>
      <c r="I509" s="6">
        <f>IF(A509&amp;""="","",IFERROR(INDEX('العملاء'!$B$6:$B$205,MATCH(C509&amp;"",'العملاء'!$A$6:$A$205,0))&amp;"","كود غير موجود"))</f>
        <v/>
      </c>
      <c r="J509" s="15">
        <f>IF(A509&amp;""="","",SUMIFS('القطع'!$F$6:$F$2005,'القطع'!$A$6:$A$2005,A509&amp;""))</f>
        <v/>
      </c>
      <c r="K509" s="15">
        <f>IF(A509&amp;""="","",IF(F509="ملغي",0,ROUND(MAX(0,N(G509)+J509-N(H509)),2)))</f>
        <v/>
      </c>
      <c r="L509" s="15">
        <f>IF(A509&amp;""="","",SUMIFS('الدفعات'!$C$6:$C$2005,'الدفعات'!$B$6:$B$2005,A509&amp;""))</f>
        <v/>
      </c>
      <c r="M509" s="15">
        <f>IF(A509&amp;""="","",ROUND(K509-L509,2))</f>
        <v/>
      </c>
      <c r="N509" s="6">
        <f>IF(A509&amp;""="","",IF(AND(F509="جاهزة",M509&gt;0),"جاهزة ولم تُسدَّد",IF(AND(F509="سُلّمت",M509&gt;0),"سُلّمت وعليها متبقي","")))</f>
        <v/>
      </c>
    </row>
    <row r="510">
      <c r="A510" s="5" t="n"/>
      <c r="B510" s="16" t="n"/>
      <c r="C510" s="5" t="n"/>
      <c r="D510" s="5" t="n"/>
      <c r="E510" s="5" t="n"/>
      <c r="F510" s="5" t="n"/>
      <c r="G510" s="17" t="n"/>
      <c r="H510" s="17" t="n"/>
      <c r="I510" s="6">
        <f>IF(A510&amp;""="","",IFERROR(INDEX('العملاء'!$B$6:$B$205,MATCH(C510&amp;"",'العملاء'!$A$6:$A$205,0))&amp;"","كود غير موجود"))</f>
        <v/>
      </c>
      <c r="J510" s="15">
        <f>IF(A510&amp;""="","",SUMIFS('القطع'!$F$6:$F$2005,'القطع'!$A$6:$A$2005,A510&amp;""))</f>
        <v/>
      </c>
      <c r="K510" s="15">
        <f>IF(A510&amp;""="","",IF(F510="ملغي",0,ROUND(MAX(0,N(G510)+J510-N(H510)),2)))</f>
        <v/>
      </c>
      <c r="L510" s="15">
        <f>IF(A510&amp;""="","",SUMIFS('الدفعات'!$C$6:$C$2005,'الدفعات'!$B$6:$B$2005,A510&amp;""))</f>
        <v/>
      </c>
      <c r="M510" s="15">
        <f>IF(A510&amp;""="","",ROUND(K510-L510,2))</f>
        <v/>
      </c>
      <c r="N510" s="6">
        <f>IF(A510&amp;""="","",IF(AND(F510="جاهزة",M510&gt;0),"جاهزة ولم تُسدَّد",IF(AND(F510="سُلّمت",M510&gt;0),"سُلّمت وعليها متبقي","")))</f>
        <v/>
      </c>
    </row>
    <row r="511">
      <c r="A511" s="5" t="n"/>
      <c r="B511" s="16" t="n"/>
      <c r="C511" s="5" t="n"/>
      <c r="D511" s="5" t="n"/>
      <c r="E511" s="5" t="n"/>
      <c r="F511" s="5" t="n"/>
      <c r="G511" s="17" t="n"/>
      <c r="H511" s="17" t="n"/>
      <c r="I511" s="6">
        <f>IF(A511&amp;""="","",IFERROR(INDEX('العملاء'!$B$6:$B$205,MATCH(C511&amp;"",'العملاء'!$A$6:$A$205,0))&amp;"","كود غير موجود"))</f>
        <v/>
      </c>
      <c r="J511" s="15">
        <f>IF(A511&amp;""="","",SUMIFS('القطع'!$F$6:$F$2005,'القطع'!$A$6:$A$2005,A511&amp;""))</f>
        <v/>
      </c>
      <c r="K511" s="15">
        <f>IF(A511&amp;""="","",IF(F511="ملغي",0,ROUND(MAX(0,N(G511)+J511-N(H511)),2)))</f>
        <v/>
      </c>
      <c r="L511" s="15">
        <f>IF(A511&amp;""="","",SUMIFS('الدفعات'!$C$6:$C$2005,'الدفعات'!$B$6:$B$2005,A511&amp;""))</f>
        <v/>
      </c>
      <c r="M511" s="15">
        <f>IF(A511&amp;""="","",ROUND(K511-L511,2))</f>
        <v/>
      </c>
      <c r="N511" s="6">
        <f>IF(A511&amp;""="","",IF(AND(F511="جاهزة",M511&gt;0),"جاهزة ولم تُسدَّد",IF(AND(F511="سُلّمت",M511&gt;0),"سُلّمت وعليها متبقي","")))</f>
        <v/>
      </c>
    </row>
    <row r="512">
      <c r="A512" s="5" t="n"/>
      <c r="B512" s="16" t="n"/>
      <c r="C512" s="5" t="n"/>
      <c r="D512" s="5" t="n"/>
      <c r="E512" s="5" t="n"/>
      <c r="F512" s="5" t="n"/>
      <c r="G512" s="17" t="n"/>
      <c r="H512" s="17" t="n"/>
      <c r="I512" s="6">
        <f>IF(A512&amp;""="","",IFERROR(INDEX('العملاء'!$B$6:$B$205,MATCH(C512&amp;"",'العملاء'!$A$6:$A$205,0))&amp;"","كود غير موجود"))</f>
        <v/>
      </c>
      <c r="J512" s="15">
        <f>IF(A512&amp;""="","",SUMIFS('القطع'!$F$6:$F$2005,'القطع'!$A$6:$A$2005,A512&amp;""))</f>
        <v/>
      </c>
      <c r="K512" s="15">
        <f>IF(A512&amp;""="","",IF(F512="ملغي",0,ROUND(MAX(0,N(G512)+J512-N(H512)),2)))</f>
        <v/>
      </c>
      <c r="L512" s="15">
        <f>IF(A512&amp;""="","",SUMIFS('الدفعات'!$C$6:$C$2005,'الدفعات'!$B$6:$B$2005,A512&amp;""))</f>
        <v/>
      </c>
      <c r="M512" s="15">
        <f>IF(A512&amp;""="","",ROUND(K512-L512,2))</f>
        <v/>
      </c>
      <c r="N512" s="6">
        <f>IF(A512&amp;""="","",IF(AND(F512="جاهزة",M512&gt;0),"جاهزة ولم تُسدَّد",IF(AND(F512="سُلّمت",M512&gt;0),"سُلّمت وعليها متبقي","")))</f>
        <v/>
      </c>
    </row>
    <row r="513">
      <c r="A513" s="5" t="n"/>
      <c r="B513" s="16" t="n"/>
      <c r="C513" s="5" t="n"/>
      <c r="D513" s="5" t="n"/>
      <c r="E513" s="5" t="n"/>
      <c r="F513" s="5" t="n"/>
      <c r="G513" s="17" t="n"/>
      <c r="H513" s="17" t="n"/>
      <c r="I513" s="6">
        <f>IF(A513&amp;""="","",IFERROR(INDEX('العملاء'!$B$6:$B$205,MATCH(C513&amp;"",'العملاء'!$A$6:$A$205,0))&amp;"","كود غير موجود"))</f>
        <v/>
      </c>
      <c r="J513" s="15">
        <f>IF(A513&amp;""="","",SUMIFS('القطع'!$F$6:$F$2005,'القطع'!$A$6:$A$2005,A513&amp;""))</f>
        <v/>
      </c>
      <c r="K513" s="15">
        <f>IF(A513&amp;""="","",IF(F513="ملغي",0,ROUND(MAX(0,N(G513)+J513-N(H513)),2)))</f>
        <v/>
      </c>
      <c r="L513" s="15">
        <f>IF(A513&amp;""="","",SUMIFS('الدفعات'!$C$6:$C$2005,'الدفعات'!$B$6:$B$2005,A513&amp;""))</f>
        <v/>
      </c>
      <c r="M513" s="15">
        <f>IF(A513&amp;""="","",ROUND(K513-L513,2))</f>
        <v/>
      </c>
      <c r="N513" s="6">
        <f>IF(A513&amp;""="","",IF(AND(F513="جاهزة",M513&gt;0),"جاهزة ولم تُسدَّد",IF(AND(F513="سُلّمت",M513&gt;0),"سُلّمت وعليها متبقي","")))</f>
        <v/>
      </c>
    </row>
    <row r="514">
      <c r="A514" s="5" t="n"/>
      <c r="B514" s="16" t="n"/>
      <c r="C514" s="5" t="n"/>
      <c r="D514" s="5" t="n"/>
      <c r="E514" s="5" t="n"/>
      <c r="F514" s="5" t="n"/>
      <c r="G514" s="17" t="n"/>
      <c r="H514" s="17" t="n"/>
      <c r="I514" s="6">
        <f>IF(A514&amp;""="","",IFERROR(INDEX('العملاء'!$B$6:$B$205,MATCH(C514&amp;"",'العملاء'!$A$6:$A$205,0))&amp;"","كود غير موجود"))</f>
        <v/>
      </c>
      <c r="J514" s="15">
        <f>IF(A514&amp;""="","",SUMIFS('القطع'!$F$6:$F$2005,'القطع'!$A$6:$A$2005,A514&amp;""))</f>
        <v/>
      </c>
      <c r="K514" s="15">
        <f>IF(A514&amp;""="","",IF(F514="ملغي",0,ROUND(MAX(0,N(G514)+J514-N(H514)),2)))</f>
        <v/>
      </c>
      <c r="L514" s="15">
        <f>IF(A514&amp;""="","",SUMIFS('الدفعات'!$C$6:$C$2005,'الدفعات'!$B$6:$B$2005,A514&amp;""))</f>
        <v/>
      </c>
      <c r="M514" s="15">
        <f>IF(A514&amp;""="","",ROUND(K514-L514,2))</f>
        <v/>
      </c>
      <c r="N514" s="6">
        <f>IF(A514&amp;""="","",IF(AND(F514="جاهزة",M514&gt;0),"جاهزة ولم تُسدَّد",IF(AND(F514="سُلّمت",M514&gt;0),"سُلّمت وعليها متبقي","")))</f>
        <v/>
      </c>
    </row>
    <row r="515">
      <c r="A515" s="5" t="n"/>
      <c r="B515" s="16" t="n"/>
      <c r="C515" s="5" t="n"/>
      <c r="D515" s="5" t="n"/>
      <c r="E515" s="5" t="n"/>
      <c r="F515" s="5" t="n"/>
      <c r="G515" s="17" t="n"/>
      <c r="H515" s="17" t="n"/>
      <c r="I515" s="6">
        <f>IF(A515&amp;""="","",IFERROR(INDEX('العملاء'!$B$6:$B$205,MATCH(C515&amp;"",'العملاء'!$A$6:$A$205,0))&amp;"","كود غير موجود"))</f>
        <v/>
      </c>
      <c r="J515" s="15">
        <f>IF(A515&amp;""="","",SUMIFS('القطع'!$F$6:$F$2005,'القطع'!$A$6:$A$2005,A515&amp;""))</f>
        <v/>
      </c>
      <c r="K515" s="15">
        <f>IF(A515&amp;""="","",IF(F515="ملغي",0,ROUND(MAX(0,N(G515)+J515-N(H515)),2)))</f>
        <v/>
      </c>
      <c r="L515" s="15">
        <f>IF(A515&amp;""="","",SUMIFS('الدفعات'!$C$6:$C$2005,'الدفعات'!$B$6:$B$2005,A515&amp;""))</f>
        <v/>
      </c>
      <c r="M515" s="15">
        <f>IF(A515&amp;""="","",ROUND(K515-L515,2))</f>
        <v/>
      </c>
      <c r="N515" s="6">
        <f>IF(A515&amp;""="","",IF(AND(F515="جاهزة",M515&gt;0),"جاهزة ولم تُسدَّد",IF(AND(F515="سُلّمت",M515&gt;0),"سُلّمت وعليها متبقي","")))</f>
        <v/>
      </c>
    </row>
    <row r="516">
      <c r="A516" s="5" t="n"/>
      <c r="B516" s="16" t="n"/>
      <c r="C516" s="5" t="n"/>
      <c r="D516" s="5" t="n"/>
      <c r="E516" s="5" t="n"/>
      <c r="F516" s="5" t="n"/>
      <c r="G516" s="17" t="n"/>
      <c r="H516" s="17" t="n"/>
      <c r="I516" s="6">
        <f>IF(A516&amp;""="","",IFERROR(INDEX('العملاء'!$B$6:$B$205,MATCH(C516&amp;"",'العملاء'!$A$6:$A$205,0))&amp;"","كود غير موجود"))</f>
        <v/>
      </c>
      <c r="J516" s="15">
        <f>IF(A516&amp;""="","",SUMIFS('القطع'!$F$6:$F$2005,'القطع'!$A$6:$A$2005,A516&amp;""))</f>
        <v/>
      </c>
      <c r="K516" s="15">
        <f>IF(A516&amp;""="","",IF(F516="ملغي",0,ROUND(MAX(0,N(G516)+J516-N(H516)),2)))</f>
        <v/>
      </c>
      <c r="L516" s="15">
        <f>IF(A516&amp;""="","",SUMIFS('الدفعات'!$C$6:$C$2005,'الدفعات'!$B$6:$B$2005,A516&amp;""))</f>
        <v/>
      </c>
      <c r="M516" s="15">
        <f>IF(A516&amp;""="","",ROUND(K516-L516,2))</f>
        <v/>
      </c>
      <c r="N516" s="6">
        <f>IF(A516&amp;""="","",IF(AND(F516="جاهزة",M516&gt;0),"جاهزة ولم تُسدَّد",IF(AND(F516="سُلّمت",M516&gt;0),"سُلّمت وعليها متبقي","")))</f>
        <v/>
      </c>
    </row>
    <row r="517">
      <c r="A517" s="5" t="n"/>
      <c r="B517" s="16" t="n"/>
      <c r="C517" s="5" t="n"/>
      <c r="D517" s="5" t="n"/>
      <c r="E517" s="5" t="n"/>
      <c r="F517" s="5" t="n"/>
      <c r="G517" s="17" t="n"/>
      <c r="H517" s="17" t="n"/>
      <c r="I517" s="6">
        <f>IF(A517&amp;""="","",IFERROR(INDEX('العملاء'!$B$6:$B$205,MATCH(C517&amp;"",'العملاء'!$A$6:$A$205,0))&amp;"","كود غير موجود"))</f>
        <v/>
      </c>
      <c r="J517" s="15">
        <f>IF(A517&amp;""="","",SUMIFS('القطع'!$F$6:$F$2005,'القطع'!$A$6:$A$2005,A517&amp;""))</f>
        <v/>
      </c>
      <c r="K517" s="15">
        <f>IF(A517&amp;""="","",IF(F517="ملغي",0,ROUND(MAX(0,N(G517)+J517-N(H517)),2)))</f>
        <v/>
      </c>
      <c r="L517" s="15">
        <f>IF(A517&amp;""="","",SUMIFS('الدفعات'!$C$6:$C$2005,'الدفعات'!$B$6:$B$2005,A517&amp;""))</f>
        <v/>
      </c>
      <c r="M517" s="15">
        <f>IF(A517&amp;""="","",ROUND(K517-L517,2))</f>
        <v/>
      </c>
      <c r="N517" s="6">
        <f>IF(A517&amp;""="","",IF(AND(F517="جاهزة",M517&gt;0),"جاهزة ولم تُسدَّد",IF(AND(F517="سُلّمت",M517&gt;0),"سُلّمت وعليها متبقي","")))</f>
        <v/>
      </c>
    </row>
    <row r="518">
      <c r="A518" s="5" t="n"/>
      <c r="B518" s="16" t="n"/>
      <c r="C518" s="5" t="n"/>
      <c r="D518" s="5" t="n"/>
      <c r="E518" s="5" t="n"/>
      <c r="F518" s="5" t="n"/>
      <c r="G518" s="17" t="n"/>
      <c r="H518" s="17" t="n"/>
      <c r="I518" s="6">
        <f>IF(A518&amp;""="","",IFERROR(INDEX('العملاء'!$B$6:$B$205,MATCH(C518&amp;"",'العملاء'!$A$6:$A$205,0))&amp;"","كود غير موجود"))</f>
        <v/>
      </c>
      <c r="J518" s="15">
        <f>IF(A518&amp;""="","",SUMIFS('القطع'!$F$6:$F$2005,'القطع'!$A$6:$A$2005,A518&amp;""))</f>
        <v/>
      </c>
      <c r="K518" s="15">
        <f>IF(A518&amp;""="","",IF(F518="ملغي",0,ROUND(MAX(0,N(G518)+J518-N(H518)),2)))</f>
        <v/>
      </c>
      <c r="L518" s="15">
        <f>IF(A518&amp;""="","",SUMIFS('الدفعات'!$C$6:$C$2005,'الدفعات'!$B$6:$B$2005,A518&amp;""))</f>
        <v/>
      </c>
      <c r="M518" s="15">
        <f>IF(A518&amp;""="","",ROUND(K518-L518,2))</f>
        <v/>
      </c>
      <c r="N518" s="6">
        <f>IF(A518&amp;""="","",IF(AND(F518="جاهزة",M518&gt;0),"جاهزة ولم تُسدَّد",IF(AND(F518="سُلّمت",M518&gt;0),"سُلّمت وعليها متبقي","")))</f>
        <v/>
      </c>
    </row>
    <row r="519">
      <c r="A519" s="5" t="n"/>
      <c r="B519" s="16" t="n"/>
      <c r="C519" s="5" t="n"/>
      <c r="D519" s="5" t="n"/>
      <c r="E519" s="5" t="n"/>
      <c r="F519" s="5" t="n"/>
      <c r="G519" s="17" t="n"/>
      <c r="H519" s="17" t="n"/>
      <c r="I519" s="6">
        <f>IF(A519&amp;""="","",IFERROR(INDEX('العملاء'!$B$6:$B$205,MATCH(C519&amp;"",'العملاء'!$A$6:$A$205,0))&amp;"","كود غير موجود"))</f>
        <v/>
      </c>
      <c r="J519" s="15">
        <f>IF(A519&amp;""="","",SUMIFS('القطع'!$F$6:$F$2005,'القطع'!$A$6:$A$2005,A519&amp;""))</f>
        <v/>
      </c>
      <c r="K519" s="15">
        <f>IF(A519&amp;""="","",IF(F519="ملغي",0,ROUND(MAX(0,N(G519)+J519-N(H519)),2)))</f>
        <v/>
      </c>
      <c r="L519" s="15">
        <f>IF(A519&amp;""="","",SUMIFS('الدفعات'!$C$6:$C$2005,'الدفعات'!$B$6:$B$2005,A519&amp;""))</f>
        <v/>
      </c>
      <c r="M519" s="15">
        <f>IF(A519&amp;""="","",ROUND(K519-L519,2))</f>
        <v/>
      </c>
      <c r="N519" s="6">
        <f>IF(A519&amp;""="","",IF(AND(F519="جاهزة",M519&gt;0),"جاهزة ولم تُسدَّد",IF(AND(F519="سُلّمت",M519&gt;0),"سُلّمت وعليها متبقي","")))</f>
        <v/>
      </c>
    </row>
    <row r="520">
      <c r="A520" s="5" t="n"/>
      <c r="B520" s="16" t="n"/>
      <c r="C520" s="5" t="n"/>
      <c r="D520" s="5" t="n"/>
      <c r="E520" s="5" t="n"/>
      <c r="F520" s="5" t="n"/>
      <c r="G520" s="17" t="n"/>
      <c r="H520" s="17" t="n"/>
      <c r="I520" s="6">
        <f>IF(A520&amp;""="","",IFERROR(INDEX('العملاء'!$B$6:$B$205,MATCH(C520&amp;"",'العملاء'!$A$6:$A$205,0))&amp;"","كود غير موجود"))</f>
        <v/>
      </c>
      <c r="J520" s="15">
        <f>IF(A520&amp;""="","",SUMIFS('القطع'!$F$6:$F$2005,'القطع'!$A$6:$A$2005,A520&amp;""))</f>
        <v/>
      </c>
      <c r="K520" s="15">
        <f>IF(A520&amp;""="","",IF(F520="ملغي",0,ROUND(MAX(0,N(G520)+J520-N(H520)),2)))</f>
        <v/>
      </c>
      <c r="L520" s="15">
        <f>IF(A520&amp;""="","",SUMIFS('الدفعات'!$C$6:$C$2005,'الدفعات'!$B$6:$B$2005,A520&amp;""))</f>
        <v/>
      </c>
      <c r="M520" s="15">
        <f>IF(A520&amp;""="","",ROUND(K520-L520,2))</f>
        <v/>
      </c>
      <c r="N520" s="6">
        <f>IF(A520&amp;""="","",IF(AND(F520="جاهزة",M520&gt;0),"جاهزة ولم تُسدَّد",IF(AND(F520="سُلّمت",M520&gt;0),"سُلّمت وعليها متبقي","")))</f>
        <v/>
      </c>
    </row>
    <row r="521">
      <c r="A521" s="5" t="n"/>
      <c r="B521" s="16" t="n"/>
      <c r="C521" s="5" t="n"/>
      <c r="D521" s="5" t="n"/>
      <c r="E521" s="5" t="n"/>
      <c r="F521" s="5" t="n"/>
      <c r="G521" s="17" t="n"/>
      <c r="H521" s="17" t="n"/>
      <c r="I521" s="6">
        <f>IF(A521&amp;""="","",IFERROR(INDEX('العملاء'!$B$6:$B$205,MATCH(C521&amp;"",'العملاء'!$A$6:$A$205,0))&amp;"","كود غير موجود"))</f>
        <v/>
      </c>
      <c r="J521" s="15">
        <f>IF(A521&amp;""="","",SUMIFS('القطع'!$F$6:$F$2005,'القطع'!$A$6:$A$2005,A521&amp;""))</f>
        <v/>
      </c>
      <c r="K521" s="15">
        <f>IF(A521&amp;""="","",IF(F521="ملغي",0,ROUND(MAX(0,N(G521)+J521-N(H521)),2)))</f>
        <v/>
      </c>
      <c r="L521" s="15">
        <f>IF(A521&amp;""="","",SUMIFS('الدفعات'!$C$6:$C$2005,'الدفعات'!$B$6:$B$2005,A521&amp;""))</f>
        <v/>
      </c>
      <c r="M521" s="15">
        <f>IF(A521&amp;""="","",ROUND(K521-L521,2))</f>
        <v/>
      </c>
      <c r="N521" s="6">
        <f>IF(A521&amp;""="","",IF(AND(F521="جاهزة",M521&gt;0),"جاهزة ولم تُسدَّد",IF(AND(F521="سُلّمت",M521&gt;0),"سُلّمت وعليها متبقي","")))</f>
        <v/>
      </c>
    </row>
    <row r="522">
      <c r="A522" s="5" t="n"/>
      <c r="B522" s="16" t="n"/>
      <c r="C522" s="5" t="n"/>
      <c r="D522" s="5" t="n"/>
      <c r="E522" s="5" t="n"/>
      <c r="F522" s="5" t="n"/>
      <c r="G522" s="17" t="n"/>
      <c r="H522" s="17" t="n"/>
      <c r="I522" s="6">
        <f>IF(A522&amp;""="","",IFERROR(INDEX('العملاء'!$B$6:$B$205,MATCH(C522&amp;"",'العملاء'!$A$6:$A$205,0))&amp;"","كود غير موجود"))</f>
        <v/>
      </c>
      <c r="J522" s="15">
        <f>IF(A522&amp;""="","",SUMIFS('القطع'!$F$6:$F$2005,'القطع'!$A$6:$A$2005,A522&amp;""))</f>
        <v/>
      </c>
      <c r="K522" s="15">
        <f>IF(A522&amp;""="","",IF(F522="ملغي",0,ROUND(MAX(0,N(G522)+J522-N(H522)),2)))</f>
        <v/>
      </c>
      <c r="L522" s="15">
        <f>IF(A522&amp;""="","",SUMIFS('الدفعات'!$C$6:$C$2005,'الدفعات'!$B$6:$B$2005,A522&amp;""))</f>
        <v/>
      </c>
      <c r="M522" s="15">
        <f>IF(A522&amp;""="","",ROUND(K522-L522,2))</f>
        <v/>
      </c>
      <c r="N522" s="6">
        <f>IF(A522&amp;""="","",IF(AND(F522="جاهزة",M522&gt;0),"جاهزة ولم تُسدَّد",IF(AND(F522="سُلّمت",M522&gt;0),"سُلّمت وعليها متبقي","")))</f>
        <v/>
      </c>
    </row>
    <row r="523">
      <c r="A523" s="5" t="n"/>
      <c r="B523" s="16" t="n"/>
      <c r="C523" s="5" t="n"/>
      <c r="D523" s="5" t="n"/>
      <c r="E523" s="5" t="n"/>
      <c r="F523" s="5" t="n"/>
      <c r="G523" s="17" t="n"/>
      <c r="H523" s="17" t="n"/>
      <c r="I523" s="6">
        <f>IF(A523&amp;""="","",IFERROR(INDEX('العملاء'!$B$6:$B$205,MATCH(C523&amp;"",'العملاء'!$A$6:$A$205,0))&amp;"","كود غير موجود"))</f>
        <v/>
      </c>
      <c r="J523" s="15">
        <f>IF(A523&amp;""="","",SUMIFS('القطع'!$F$6:$F$2005,'القطع'!$A$6:$A$2005,A523&amp;""))</f>
        <v/>
      </c>
      <c r="K523" s="15">
        <f>IF(A523&amp;""="","",IF(F523="ملغي",0,ROUND(MAX(0,N(G523)+J523-N(H523)),2)))</f>
        <v/>
      </c>
      <c r="L523" s="15">
        <f>IF(A523&amp;""="","",SUMIFS('الدفعات'!$C$6:$C$2005,'الدفعات'!$B$6:$B$2005,A523&amp;""))</f>
        <v/>
      </c>
      <c r="M523" s="15">
        <f>IF(A523&amp;""="","",ROUND(K523-L523,2))</f>
        <v/>
      </c>
      <c r="N523" s="6">
        <f>IF(A523&amp;""="","",IF(AND(F523="جاهزة",M523&gt;0),"جاهزة ولم تُسدَّد",IF(AND(F523="سُلّمت",M523&gt;0),"سُلّمت وعليها متبقي","")))</f>
        <v/>
      </c>
    </row>
    <row r="524">
      <c r="A524" s="5" t="n"/>
      <c r="B524" s="16" t="n"/>
      <c r="C524" s="5" t="n"/>
      <c r="D524" s="5" t="n"/>
      <c r="E524" s="5" t="n"/>
      <c r="F524" s="5" t="n"/>
      <c r="G524" s="17" t="n"/>
      <c r="H524" s="17" t="n"/>
      <c r="I524" s="6">
        <f>IF(A524&amp;""="","",IFERROR(INDEX('العملاء'!$B$6:$B$205,MATCH(C524&amp;"",'العملاء'!$A$6:$A$205,0))&amp;"","كود غير موجود"))</f>
        <v/>
      </c>
      <c r="J524" s="15">
        <f>IF(A524&amp;""="","",SUMIFS('القطع'!$F$6:$F$2005,'القطع'!$A$6:$A$2005,A524&amp;""))</f>
        <v/>
      </c>
      <c r="K524" s="15">
        <f>IF(A524&amp;""="","",IF(F524="ملغي",0,ROUND(MAX(0,N(G524)+J524-N(H524)),2)))</f>
        <v/>
      </c>
      <c r="L524" s="15">
        <f>IF(A524&amp;""="","",SUMIFS('الدفعات'!$C$6:$C$2005,'الدفعات'!$B$6:$B$2005,A524&amp;""))</f>
        <v/>
      </c>
      <c r="M524" s="15">
        <f>IF(A524&amp;""="","",ROUND(K524-L524,2))</f>
        <v/>
      </c>
      <c r="N524" s="6">
        <f>IF(A524&amp;""="","",IF(AND(F524="جاهزة",M524&gt;0),"جاهزة ولم تُسدَّد",IF(AND(F524="سُلّمت",M524&gt;0),"سُلّمت وعليها متبقي","")))</f>
        <v/>
      </c>
    </row>
    <row r="525">
      <c r="A525" s="5" t="n"/>
      <c r="B525" s="16" t="n"/>
      <c r="C525" s="5" t="n"/>
      <c r="D525" s="5" t="n"/>
      <c r="E525" s="5" t="n"/>
      <c r="F525" s="5" t="n"/>
      <c r="G525" s="17" t="n"/>
      <c r="H525" s="17" t="n"/>
      <c r="I525" s="6">
        <f>IF(A525&amp;""="","",IFERROR(INDEX('العملاء'!$B$6:$B$205,MATCH(C525&amp;"",'العملاء'!$A$6:$A$205,0))&amp;"","كود غير موجود"))</f>
        <v/>
      </c>
      <c r="J525" s="15">
        <f>IF(A525&amp;""="","",SUMIFS('القطع'!$F$6:$F$2005,'القطع'!$A$6:$A$2005,A525&amp;""))</f>
        <v/>
      </c>
      <c r="K525" s="15">
        <f>IF(A525&amp;""="","",IF(F525="ملغي",0,ROUND(MAX(0,N(G525)+J525-N(H525)),2)))</f>
        <v/>
      </c>
      <c r="L525" s="15">
        <f>IF(A525&amp;""="","",SUMIFS('الدفعات'!$C$6:$C$2005,'الدفعات'!$B$6:$B$2005,A525&amp;""))</f>
        <v/>
      </c>
      <c r="M525" s="15">
        <f>IF(A525&amp;""="","",ROUND(K525-L525,2))</f>
        <v/>
      </c>
      <c r="N525" s="6">
        <f>IF(A525&amp;""="","",IF(AND(F525="جاهزة",M525&gt;0),"جاهزة ولم تُسدَّد",IF(AND(F525="سُلّمت",M525&gt;0),"سُلّمت وعليها متبقي","")))</f>
        <v/>
      </c>
    </row>
    <row r="526">
      <c r="A526" s="5" t="n"/>
      <c r="B526" s="16" t="n"/>
      <c r="C526" s="5" t="n"/>
      <c r="D526" s="5" t="n"/>
      <c r="E526" s="5" t="n"/>
      <c r="F526" s="5" t="n"/>
      <c r="G526" s="17" t="n"/>
      <c r="H526" s="17" t="n"/>
      <c r="I526" s="6">
        <f>IF(A526&amp;""="","",IFERROR(INDEX('العملاء'!$B$6:$B$205,MATCH(C526&amp;"",'العملاء'!$A$6:$A$205,0))&amp;"","كود غير موجود"))</f>
        <v/>
      </c>
      <c r="J526" s="15">
        <f>IF(A526&amp;""="","",SUMIFS('القطع'!$F$6:$F$2005,'القطع'!$A$6:$A$2005,A526&amp;""))</f>
        <v/>
      </c>
      <c r="K526" s="15">
        <f>IF(A526&amp;""="","",IF(F526="ملغي",0,ROUND(MAX(0,N(G526)+J526-N(H526)),2)))</f>
        <v/>
      </c>
      <c r="L526" s="15">
        <f>IF(A526&amp;""="","",SUMIFS('الدفعات'!$C$6:$C$2005,'الدفعات'!$B$6:$B$2005,A526&amp;""))</f>
        <v/>
      </c>
      <c r="M526" s="15">
        <f>IF(A526&amp;""="","",ROUND(K526-L526,2))</f>
        <v/>
      </c>
      <c r="N526" s="6">
        <f>IF(A526&amp;""="","",IF(AND(F526="جاهزة",M526&gt;0),"جاهزة ولم تُسدَّد",IF(AND(F526="سُلّمت",M526&gt;0),"سُلّمت وعليها متبقي","")))</f>
        <v/>
      </c>
    </row>
    <row r="527">
      <c r="A527" s="5" t="n"/>
      <c r="B527" s="16" t="n"/>
      <c r="C527" s="5" t="n"/>
      <c r="D527" s="5" t="n"/>
      <c r="E527" s="5" t="n"/>
      <c r="F527" s="5" t="n"/>
      <c r="G527" s="17" t="n"/>
      <c r="H527" s="17" t="n"/>
      <c r="I527" s="6">
        <f>IF(A527&amp;""="","",IFERROR(INDEX('العملاء'!$B$6:$B$205,MATCH(C527&amp;"",'العملاء'!$A$6:$A$205,0))&amp;"","كود غير موجود"))</f>
        <v/>
      </c>
      <c r="J527" s="15">
        <f>IF(A527&amp;""="","",SUMIFS('القطع'!$F$6:$F$2005,'القطع'!$A$6:$A$2005,A527&amp;""))</f>
        <v/>
      </c>
      <c r="K527" s="15">
        <f>IF(A527&amp;""="","",IF(F527="ملغي",0,ROUND(MAX(0,N(G527)+J527-N(H527)),2)))</f>
        <v/>
      </c>
      <c r="L527" s="15">
        <f>IF(A527&amp;""="","",SUMIFS('الدفعات'!$C$6:$C$2005,'الدفعات'!$B$6:$B$2005,A527&amp;""))</f>
        <v/>
      </c>
      <c r="M527" s="15">
        <f>IF(A527&amp;""="","",ROUND(K527-L527,2))</f>
        <v/>
      </c>
      <c r="N527" s="6">
        <f>IF(A527&amp;""="","",IF(AND(F527="جاهزة",M527&gt;0),"جاهزة ولم تُسدَّد",IF(AND(F527="سُلّمت",M527&gt;0),"سُلّمت وعليها متبقي","")))</f>
        <v/>
      </c>
    </row>
    <row r="528">
      <c r="A528" s="5" t="n"/>
      <c r="B528" s="16" t="n"/>
      <c r="C528" s="5" t="n"/>
      <c r="D528" s="5" t="n"/>
      <c r="E528" s="5" t="n"/>
      <c r="F528" s="5" t="n"/>
      <c r="G528" s="17" t="n"/>
      <c r="H528" s="17" t="n"/>
      <c r="I528" s="6">
        <f>IF(A528&amp;""="","",IFERROR(INDEX('العملاء'!$B$6:$B$205,MATCH(C528&amp;"",'العملاء'!$A$6:$A$205,0))&amp;"","كود غير موجود"))</f>
        <v/>
      </c>
      <c r="J528" s="15">
        <f>IF(A528&amp;""="","",SUMIFS('القطع'!$F$6:$F$2005,'القطع'!$A$6:$A$2005,A528&amp;""))</f>
        <v/>
      </c>
      <c r="K528" s="15">
        <f>IF(A528&amp;""="","",IF(F528="ملغي",0,ROUND(MAX(0,N(G528)+J528-N(H528)),2)))</f>
        <v/>
      </c>
      <c r="L528" s="15">
        <f>IF(A528&amp;""="","",SUMIFS('الدفعات'!$C$6:$C$2005,'الدفعات'!$B$6:$B$2005,A528&amp;""))</f>
        <v/>
      </c>
      <c r="M528" s="15">
        <f>IF(A528&amp;""="","",ROUND(K528-L528,2))</f>
        <v/>
      </c>
      <c r="N528" s="6">
        <f>IF(A528&amp;""="","",IF(AND(F528="جاهزة",M528&gt;0),"جاهزة ولم تُسدَّد",IF(AND(F528="سُلّمت",M528&gt;0),"سُلّمت وعليها متبقي","")))</f>
        <v/>
      </c>
    </row>
    <row r="529">
      <c r="A529" s="5" t="n"/>
      <c r="B529" s="16" t="n"/>
      <c r="C529" s="5" t="n"/>
      <c r="D529" s="5" t="n"/>
      <c r="E529" s="5" t="n"/>
      <c r="F529" s="5" t="n"/>
      <c r="G529" s="17" t="n"/>
      <c r="H529" s="17" t="n"/>
      <c r="I529" s="6">
        <f>IF(A529&amp;""="","",IFERROR(INDEX('العملاء'!$B$6:$B$205,MATCH(C529&amp;"",'العملاء'!$A$6:$A$205,0))&amp;"","كود غير موجود"))</f>
        <v/>
      </c>
      <c r="J529" s="15">
        <f>IF(A529&amp;""="","",SUMIFS('القطع'!$F$6:$F$2005,'القطع'!$A$6:$A$2005,A529&amp;""))</f>
        <v/>
      </c>
      <c r="K529" s="15">
        <f>IF(A529&amp;""="","",IF(F529="ملغي",0,ROUND(MAX(0,N(G529)+J529-N(H529)),2)))</f>
        <v/>
      </c>
      <c r="L529" s="15">
        <f>IF(A529&amp;""="","",SUMIFS('الدفعات'!$C$6:$C$2005,'الدفعات'!$B$6:$B$2005,A529&amp;""))</f>
        <v/>
      </c>
      <c r="M529" s="15">
        <f>IF(A529&amp;""="","",ROUND(K529-L529,2))</f>
        <v/>
      </c>
      <c r="N529" s="6">
        <f>IF(A529&amp;""="","",IF(AND(F529="جاهزة",M529&gt;0),"جاهزة ولم تُسدَّد",IF(AND(F529="سُلّمت",M529&gt;0),"سُلّمت وعليها متبقي","")))</f>
        <v/>
      </c>
    </row>
    <row r="530">
      <c r="A530" s="5" t="n"/>
      <c r="B530" s="16" t="n"/>
      <c r="C530" s="5" t="n"/>
      <c r="D530" s="5" t="n"/>
      <c r="E530" s="5" t="n"/>
      <c r="F530" s="5" t="n"/>
      <c r="G530" s="17" t="n"/>
      <c r="H530" s="17" t="n"/>
      <c r="I530" s="6">
        <f>IF(A530&amp;""="","",IFERROR(INDEX('العملاء'!$B$6:$B$205,MATCH(C530&amp;"",'العملاء'!$A$6:$A$205,0))&amp;"","كود غير موجود"))</f>
        <v/>
      </c>
      <c r="J530" s="15">
        <f>IF(A530&amp;""="","",SUMIFS('القطع'!$F$6:$F$2005,'القطع'!$A$6:$A$2005,A530&amp;""))</f>
        <v/>
      </c>
      <c r="K530" s="15">
        <f>IF(A530&amp;""="","",IF(F530="ملغي",0,ROUND(MAX(0,N(G530)+J530-N(H530)),2)))</f>
        <v/>
      </c>
      <c r="L530" s="15">
        <f>IF(A530&amp;""="","",SUMIFS('الدفعات'!$C$6:$C$2005,'الدفعات'!$B$6:$B$2005,A530&amp;""))</f>
        <v/>
      </c>
      <c r="M530" s="15">
        <f>IF(A530&amp;""="","",ROUND(K530-L530,2))</f>
        <v/>
      </c>
      <c r="N530" s="6">
        <f>IF(A530&amp;""="","",IF(AND(F530="جاهزة",M530&gt;0),"جاهزة ولم تُسدَّد",IF(AND(F530="سُلّمت",M530&gt;0),"سُلّمت وعليها متبقي","")))</f>
        <v/>
      </c>
    </row>
    <row r="531">
      <c r="A531" s="5" t="n"/>
      <c r="B531" s="16" t="n"/>
      <c r="C531" s="5" t="n"/>
      <c r="D531" s="5" t="n"/>
      <c r="E531" s="5" t="n"/>
      <c r="F531" s="5" t="n"/>
      <c r="G531" s="17" t="n"/>
      <c r="H531" s="17" t="n"/>
      <c r="I531" s="6">
        <f>IF(A531&amp;""="","",IFERROR(INDEX('العملاء'!$B$6:$B$205,MATCH(C531&amp;"",'العملاء'!$A$6:$A$205,0))&amp;"","كود غير موجود"))</f>
        <v/>
      </c>
      <c r="J531" s="15">
        <f>IF(A531&amp;""="","",SUMIFS('القطع'!$F$6:$F$2005,'القطع'!$A$6:$A$2005,A531&amp;""))</f>
        <v/>
      </c>
      <c r="K531" s="15">
        <f>IF(A531&amp;""="","",IF(F531="ملغي",0,ROUND(MAX(0,N(G531)+J531-N(H531)),2)))</f>
        <v/>
      </c>
      <c r="L531" s="15">
        <f>IF(A531&amp;""="","",SUMIFS('الدفعات'!$C$6:$C$2005,'الدفعات'!$B$6:$B$2005,A531&amp;""))</f>
        <v/>
      </c>
      <c r="M531" s="15">
        <f>IF(A531&amp;""="","",ROUND(K531-L531,2))</f>
        <v/>
      </c>
      <c r="N531" s="6">
        <f>IF(A531&amp;""="","",IF(AND(F531="جاهزة",M531&gt;0),"جاهزة ولم تُسدَّد",IF(AND(F531="سُلّمت",M531&gt;0),"سُلّمت وعليها متبقي","")))</f>
        <v/>
      </c>
    </row>
    <row r="532">
      <c r="A532" s="5" t="n"/>
      <c r="B532" s="16" t="n"/>
      <c r="C532" s="5" t="n"/>
      <c r="D532" s="5" t="n"/>
      <c r="E532" s="5" t="n"/>
      <c r="F532" s="5" t="n"/>
      <c r="G532" s="17" t="n"/>
      <c r="H532" s="17" t="n"/>
      <c r="I532" s="6">
        <f>IF(A532&amp;""="","",IFERROR(INDEX('العملاء'!$B$6:$B$205,MATCH(C532&amp;"",'العملاء'!$A$6:$A$205,0))&amp;"","كود غير موجود"))</f>
        <v/>
      </c>
      <c r="J532" s="15">
        <f>IF(A532&amp;""="","",SUMIFS('القطع'!$F$6:$F$2005,'القطع'!$A$6:$A$2005,A532&amp;""))</f>
        <v/>
      </c>
      <c r="K532" s="15">
        <f>IF(A532&amp;""="","",IF(F532="ملغي",0,ROUND(MAX(0,N(G532)+J532-N(H532)),2)))</f>
        <v/>
      </c>
      <c r="L532" s="15">
        <f>IF(A532&amp;""="","",SUMIFS('الدفعات'!$C$6:$C$2005,'الدفعات'!$B$6:$B$2005,A532&amp;""))</f>
        <v/>
      </c>
      <c r="M532" s="15">
        <f>IF(A532&amp;""="","",ROUND(K532-L532,2))</f>
        <v/>
      </c>
      <c r="N532" s="6">
        <f>IF(A532&amp;""="","",IF(AND(F532="جاهزة",M532&gt;0),"جاهزة ولم تُسدَّد",IF(AND(F532="سُلّمت",M532&gt;0),"سُلّمت وعليها متبقي","")))</f>
        <v/>
      </c>
    </row>
    <row r="533">
      <c r="A533" s="5" t="n"/>
      <c r="B533" s="16" t="n"/>
      <c r="C533" s="5" t="n"/>
      <c r="D533" s="5" t="n"/>
      <c r="E533" s="5" t="n"/>
      <c r="F533" s="5" t="n"/>
      <c r="G533" s="17" t="n"/>
      <c r="H533" s="17" t="n"/>
      <c r="I533" s="6">
        <f>IF(A533&amp;""="","",IFERROR(INDEX('العملاء'!$B$6:$B$205,MATCH(C533&amp;"",'العملاء'!$A$6:$A$205,0))&amp;"","كود غير موجود"))</f>
        <v/>
      </c>
      <c r="J533" s="15">
        <f>IF(A533&amp;""="","",SUMIFS('القطع'!$F$6:$F$2005,'القطع'!$A$6:$A$2005,A533&amp;""))</f>
        <v/>
      </c>
      <c r="K533" s="15">
        <f>IF(A533&amp;""="","",IF(F533="ملغي",0,ROUND(MAX(0,N(G533)+J533-N(H533)),2)))</f>
        <v/>
      </c>
      <c r="L533" s="15">
        <f>IF(A533&amp;""="","",SUMIFS('الدفعات'!$C$6:$C$2005,'الدفعات'!$B$6:$B$2005,A533&amp;""))</f>
        <v/>
      </c>
      <c r="M533" s="15">
        <f>IF(A533&amp;""="","",ROUND(K533-L533,2))</f>
        <v/>
      </c>
      <c r="N533" s="6">
        <f>IF(A533&amp;""="","",IF(AND(F533="جاهزة",M533&gt;0),"جاهزة ولم تُسدَّد",IF(AND(F533="سُلّمت",M533&gt;0),"سُلّمت وعليها متبقي","")))</f>
        <v/>
      </c>
    </row>
    <row r="534">
      <c r="A534" s="5" t="n"/>
      <c r="B534" s="16" t="n"/>
      <c r="C534" s="5" t="n"/>
      <c r="D534" s="5" t="n"/>
      <c r="E534" s="5" t="n"/>
      <c r="F534" s="5" t="n"/>
      <c r="G534" s="17" t="n"/>
      <c r="H534" s="17" t="n"/>
      <c r="I534" s="6">
        <f>IF(A534&amp;""="","",IFERROR(INDEX('العملاء'!$B$6:$B$205,MATCH(C534&amp;"",'العملاء'!$A$6:$A$205,0))&amp;"","كود غير موجود"))</f>
        <v/>
      </c>
      <c r="J534" s="15">
        <f>IF(A534&amp;""="","",SUMIFS('القطع'!$F$6:$F$2005,'القطع'!$A$6:$A$2005,A534&amp;""))</f>
        <v/>
      </c>
      <c r="K534" s="15">
        <f>IF(A534&amp;""="","",IF(F534="ملغي",0,ROUND(MAX(0,N(G534)+J534-N(H534)),2)))</f>
        <v/>
      </c>
      <c r="L534" s="15">
        <f>IF(A534&amp;""="","",SUMIFS('الدفعات'!$C$6:$C$2005,'الدفعات'!$B$6:$B$2005,A534&amp;""))</f>
        <v/>
      </c>
      <c r="M534" s="15">
        <f>IF(A534&amp;""="","",ROUND(K534-L534,2))</f>
        <v/>
      </c>
      <c r="N534" s="6">
        <f>IF(A534&amp;""="","",IF(AND(F534="جاهزة",M534&gt;0),"جاهزة ولم تُسدَّد",IF(AND(F534="سُلّمت",M534&gt;0),"سُلّمت وعليها متبقي","")))</f>
        <v/>
      </c>
    </row>
    <row r="535">
      <c r="A535" s="5" t="n"/>
      <c r="B535" s="16" t="n"/>
      <c r="C535" s="5" t="n"/>
      <c r="D535" s="5" t="n"/>
      <c r="E535" s="5" t="n"/>
      <c r="F535" s="5" t="n"/>
      <c r="G535" s="17" t="n"/>
      <c r="H535" s="17" t="n"/>
      <c r="I535" s="6">
        <f>IF(A535&amp;""="","",IFERROR(INDEX('العملاء'!$B$6:$B$205,MATCH(C535&amp;"",'العملاء'!$A$6:$A$205,0))&amp;"","كود غير موجود"))</f>
        <v/>
      </c>
      <c r="J535" s="15">
        <f>IF(A535&amp;""="","",SUMIFS('القطع'!$F$6:$F$2005,'القطع'!$A$6:$A$2005,A535&amp;""))</f>
        <v/>
      </c>
      <c r="K535" s="15">
        <f>IF(A535&amp;""="","",IF(F535="ملغي",0,ROUND(MAX(0,N(G535)+J535-N(H535)),2)))</f>
        <v/>
      </c>
      <c r="L535" s="15">
        <f>IF(A535&amp;""="","",SUMIFS('الدفعات'!$C$6:$C$2005,'الدفعات'!$B$6:$B$2005,A535&amp;""))</f>
        <v/>
      </c>
      <c r="M535" s="15">
        <f>IF(A535&amp;""="","",ROUND(K535-L535,2))</f>
        <v/>
      </c>
      <c r="N535" s="6">
        <f>IF(A535&amp;""="","",IF(AND(F535="جاهزة",M535&gt;0),"جاهزة ولم تُسدَّد",IF(AND(F535="سُلّمت",M535&gt;0),"سُلّمت وعليها متبقي","")))</f>
        <v/>
      </c>
    </row>
    <row r="536">
      <c r="A536" s="5" t="n"/>
      <c r="B536" s="16" t="n"/>
      <c r="C536" s="5" t="n"/>
      <c r="D536" s="5" t="n"/>
      <c r="E536" s="5" t="n"/>
      <c r="F536" s="5" t="n"/>
      <c r="G536" s="17" t="n"/>
      <c r="H536" s="17" t="n"/>
      <c r="I536" s="6">
        <f>IF(A536&amp;""="","",IFERROR(INDEX('العملاء'!$B$6:$B$205,MATCH(C536&amp;"",'العملاء'!$A$6:$A$205,0))&amp;"","كود غير موجود"))</f>
        <v/>
      </c>
      <c r="J536" s="15">
        <f>IF(A536&amp;""="","",SUMIFS('القطع'!$F$6:$F$2005,'القطع'!$A$6:$A$2005,A536&amp;""))</f>
        <v/>
      </c>
      <c r="K536" s="15">
        <f>IF(A536&amp;""="","",IF(F536="ملغي",0,ROUND(MAX(0,N(G536)+J536-N(H536)),2)))</f>
        <v/>
      </c>
      <c r="L536" s="15">
        <f>IF(A536&amp;""="","",SUMIFS('الدفعات'!$C$6:$C$2005,'الدفعات'!$B$6:$B$2005,A536&amp;""))</f>
        <v/>
      </c>
      <c r="M536" s="15">
        <f>IF(A536&amp;""="","",ROUND(K536-L536,2))</f>
        <v/>
      </c>
      <c r="N536" s="6">
        <f>IF(A536&amp;""="","",IF(AND(F536="جاهزة",M536&gt;0),"جاهزة ولم تُسدَّد",IF(AND(F536="سُلّمت",M536&gt;0),"سُلّمت وعليها متبقي","")))</f>
        <v/>
      </c>
    </row>
    <row r="537">
      <c r="A537" s="5" t="n"/>
      <c r="B537" s="16" t="n"/>
      <c r="C537" s="5" t="n"/>
      <c r="D537" s="5" t="n"/>
      <c r="E537" s="5" t="n"/>
      <c r="F537" s="5" t="n"/>
      <c r="G537" s="17" t="n"/>
      <c r="H537" s="17" t="n"/>
      <c r="I537" s="6">
        <f>IF(A537&amp;""="","",IFERROR(INDEX('العملاء'!$B$6:$B$205,MATCH(C537&amp;"",'العملاء'!$A$6:$A$205,0))&amp;"","كود غير موجود"))</f>
        <v/>
      </c>
      <c r="J537" s="15">
        <f>IF(A537&amp;""="","",SUMIFS('القطع'!$F$6:$F$2005,'القطع'!$A$6:$A$2005,A537&amp;""))</f>
        <v/>
      </c>
      <c r="K537" s="15">
        <f>IF(A537&amp;""="","",IF(F537="ملغي",0,ROUND(MAX(0,N(G537)+J537-N(H537)),2)))</f>
        <v/>
      </c>
      <c r="L537" s="15">
        <f>IF(A537&amp;""="","",SUMIFS('الدفعات'!$C$6:$C$2005,'الدفعات'!$B$6:$B$2005,A537&amp;""))</f>
        <v/>
      </c>
      <c r="M537" s="15">
        <f>IF(A537&amp;""="","",ROUND(K537-L537,2))</f>
        <v/>
      </c>
      <c r="N537" s="6">
        <f>IF(A537&amp;""="","",IF(AND(F537="جاهزة",M537&gt;0),"جاهزة ولم تُسدَّد",IF(AND(F537="سُلّمت",M537&gt;0),"سُلّمت وعليها متبقي","")))</f>
        <v/>
      </c>
    </row>
    <row r="538">
      <c r="A538" s="5" t="n"/>
      <c r="B538" s="16" t="n"/>
      <c r="C538" s="5" t="n"/>
      <c r="D538" s="5" t="n"/>
      <c r="E538" s="5" t="n"/>
      <c r="F538" s="5" t="n"/>
      <c r="G538" s="17" t="n"/>
      <c r="H538" s="17" t="n"/>
      <c r="I538" s="6">
        <f>IF(A538&amp;""="","",IFERROR(INDEX('العملاء'!$B$6:$B$205,MATCH(C538&amp;"",'العملاء'!$A$6:$A$205,0))&amp;"","كود غير موجود"))</f>
        <v/>
      </c>
      <c r="J538" s="15">
        <f>IF(A538&amp;""="","",SUMIFS('القطع'!$F$6:$F$2005,'القطع'!$A$6:$A$2005,A538&amp;""))</f>
        <v/>
      </c>
      <c r="K538" s="15">
        <f>IF(A538&amp;""="","",IF(F538="ملغي",0,ROUND(MAX(0,N(G538)+J538-N(H538)),2)))</f>
        <v/>
      </c>
      <c r="L538" s="15">
        <f>IF(A538&amp;""="","",SUMIFS('الدفعات'!$C$6:$C$2005,'الدفعات'!$B$6:$B$2005,A538&amp;""))</f>
        <v/>
      </c>
      <c r="M538" s="15">
        <f>IF(A538&amp;""="","",ROUND(K538-L538,2))</f>
        <v/>
      </c>
      <c r="N538" s="6">
        <f>IF(A538&amp;""="","",IF(AND(F538="جاهزة",M538&gt;0),"جاهزة ولم تُسدَّد",IF(AND(F538="سُلّمت",M538&gt;0),"سُلّمت وعليها متبقي","")))</f>
        <v/>
      </c>
    </row>
    <row r="539">
      <c r="A539" s="5" t="n"/>
      <c r="B539" s="16" t="n"/>
      <c r="C539" s="5" t="n"/>
      <c r="D539" s="5" t="n"/>
      <c r="E539" s="5" t="n"/>
      <c r="F539" s="5" t="n"/>
      <c r="G539" s="17" t="n"/>
      <c r="H539" s="17" t="n"/>
      <c r="I539" s="6">
        <f>IF(A539&amp;""="","",IFERROR(INDEX('العملاء'!$B$6:$B$205,MATCH(C539&amp;"",'العملاء'!$A$6:$A$205,0))&amp;"","كود غير موجود"))</f>
        <v/>
      </c>
      <c r="J539" s="15">
        <f>IF(A539&amp;""="","",SUMIFS('القطع'!$F$6:$F$2005,'القطع'!$A$6:$A$2005,A539&amp;""))</f>
        <v/>
      </c>
      <c r="K539" s="15">
        <f>IF(A539&amp;""="","",IF(F539="ملغي",0,ROUND(MAX(0,N(G539)+J539-N(H539)),2)))</f>
        <v/>
      </c>
      <c r="L539" s="15">
        <f>IF(A539&amp;""="","",SUMIFS('الدفعات'!$C$6:$C$2005,'الدفعات'!$B$6:$B$2005,A539&amp;""))</f>
        <v/>
      </c>
      <c r="M539" s="15">
        <f>IF(A539&amp;""="","",ROUND(K539-L539,2))</f>
        <v/>
      </c>
      <c r="N539" s="6">
        <f>IF(A539&amp;""="","",IF(AND(F539="جاهزة",M539&gt;0),"جاهزة ولم تُسدَّد",IF(AND(F539="سُلّمت",M539&gt;0),"سُلّمت وعليها متبقي","")))</f>
        <v/>
      </c>
    </row>
    <row r="540">
      <c r="A540" s="5" t="n"/>
      <c r="B540" s="16" t="n"/>
      <c r="C540" s="5" t="n"/>
      <c r="D540" s="5" t="n"/>
      <c r="E540" s="5" t="n"/>
      <c r="F540" s="5" t="n"/>
      <c r="G540" s="17" t="n"/>
      <c r="H540" s="17" t="n"/>
      <c r="I540" s="6">
        <f>IF(A540&amp;""="","",IFERROR(INDEX('العملاء'!$B$6:$B$205,MATCH(C540&amp;"",'العملاء'!$A$6:$A$205,0))&amp;"","كود غير موجود"))</f>
        <v/>
      </c>
      <c r="J540" s="15">
        <f>IF(A540&amp;""="","",SUMIFS('القطع'!$F$6:$F$2005,'القطع'!$A$6:$A$2005,A540&amp;""))</f>
        <v/>
      </c>
      <c r="K540" s="15">
        <f>IF(A540&amp;""="","",IF(F540="ملغي",0,ROUND(MAX(0,N(G540)+J540-N(H540)),2)))</f>
        <v/>
      </c>
      <c r="L540" s="15">
        <f>IF(A540&amp;""="","",SUMIFS('الدفعات'!$C$6:$C$2005,'الدفعات'!$B$6:$B$2005,A540&amp;""))</f>
        <v/>
      </c>
      <c r="M540" s="15">
        <f>IF(A540&amp;""="","",ROUND(K540-L540,2))</f>
        <v/>
      </c>
      <c r="N540" s="6">
        <f>IF(A540&amp;""="","",IF(AND(F540="جاهزة",M540&gt;0),"جاهزة ولم تُسدَّد",IF(AND(F540="سُلّمت",M540&gt;0),"سُلّمت وعليها متبقي","")))</f>
        <v/>
      </c>
    </row>
    <row r="541">
      <c r="A541" s="5" t="n"/>
      <c r="B541" s="16" t="n"/>
      <c r="C541" s="5" t="n"/>
      <c r="D541" s="5" t="n"/>
      <c r="E541" s="5" t="n"/>
      <c r="F541" s="5" t="n"/>
      <c r="G541" s="17" t="n"/>
      <c r="H541" s="17" t="n"/>
      <c r="I541" s="6">
        <f>IF(A541&amp;""="","",IFERROR(INDEX('العملاء'!$B$6:$B$205,MATCH(C541&amp;"",'العملاء'!$A$6:$A$205,0))&amp;"","كود غير موجود"))</f>
        <v/>
      </c>
      <c r="J541" s="15">
        <f>IF(A541&amp;""="","",SUMIFS('القطع'!$F$6:$F$2005,'القطع'!$A$6:$A$2005,A541&amp;""))</f>
        <v/>
      </c>
      <c r="K541" s="15">
        <f>IF(A541&amp;""="","",IF(F541="ملغي",0,ROUND(MAX(0,N(G541)+J541-N(H541)),2)))</f>
        <v/>
      </c>
      <c r="L541" s="15">
        <f>IF(A541&amp;""="","",SUMIFS('الدفعات'!$C$6:$C$2005,'الدفعات'!$B$6:$B$2005,A541&amp;""))</f>
        <v/>
      </c>
      <c r="M541" s="15">
        <f>IF(A541&amp;""="","",ROUND(K541-L541,2))</f>
        <v/>
      </c>
      <c r="N541" s="6">
        <f>IF(A541&amp;""="","",IF(AND(F541="جاهزة",M541&gt;0),"جاهزة ولم تُسدَّد",IF(AND(F541="سُلّمت",M541&gt;0),"سُلّمت وعليها متبقي","")))</f>
        <v/>
      </c>
    </row>
    <row r="542">
      <c r="A542" s="5" t="n"/>
      <c r="B542" s="16" t="n"/>
      <c r="C542" s="5" t="n"/>
      <c r="D542" s="5" t="n"/>
      <c r="E542" s="5" t="n"/>
      <c r="F542" s="5" t="n"/>
      <c r="G542" s="17" t="n"/>
      <c r="H542" s="17" t="n"/>
      <c r="I542" s="6">
        <f>IF(A542&amp;""="","",IFERROR(INDEX('العملاء'!$B$6:$B$205,MATCH(C542&amp;"",'العملاء'!$A$6:$A$205,0))&amp;"","كود غير موجود"))</f>
        <v/>
      </c>
      <c r="J542" s="15">
        <f>IF(A542&amp;""="","",SUMIFS('القطع'!$F$6:$F$2005,'القطع'!$A$6:$A$2005,A542&amp;""))</f>
        <v/>
      </c>
      <c r="K542" s="15">
        <f>IF(A542&amp;""="","",IF(F542="ملغي",0,ROUND(MAX(0,N(G542)+J542-N(H542)),2)))</f>
        <v/>
      </c>
      <c r="L542" s="15">
        <f>IF(A542&amp;""="","",SUMIFS('الدفعات'!$C$6:$C$2005,'الدفعات'!$B$6:$B$2005,A542&amp;""))</f>
        <v/>
      </c>
      <c r="M542" s="15">
        <f>IF(A542&amp;""="","",ROUND(K542-L542,2))</f>
        <v/>
      </c>
      <c r="N542" s="6">
        <f>IF(A542&amp;""="","",IF(AND(F542="جاهزة",M542&gt;0),"جاهزة ولم تُسدَّد",IF(AND(F542="سُلّمت",M542&gt;0),"سُلّمت وعليها متبقي","")))</f>
        <v/>
      </c>
    </row>
    <row r="543">
      <c r="A543" s="5" t="n"/>
      <c r="B543" s="16" t="n"/>
      <c r="C543" s="5" t="n"/>
      <c r="D543" s="5" t="n"/>
      <c r="E543" s="5" t="n"/>
      <c r="F543" s="5" t="n"/>
      <c r="G543" s="17" t="n"/>
      <c r="H543" s="17" t="n"/>
      <c r="I543" s="6">
        <f>IF(A543&amp;""="","",IFERROR(INDEX('العملاء'!$B$6:$B$205,MATCH(C543&amp;"",'العملاء'!$A$6:$A$205,0))&amp;"","كود غير موجود"))</f>
        <v/>
      </c>
      <c r="J543" s="15">
        <f>IF(A543&amp;""="","",SUMIFS('القطع'!$F$6:$F$2005,'القطع'!$A$6:$A$2005,A543&amp;""))</f>
        <v/>
      </c>
      <c r="K543" s="15">
        <f>IF(A543&amp;""="","",IF(F543="ملغي",0,ROUND(MAX(0,N(G543)+J543-N(H543)),2)))</f>
        <v/>
      </c>
      <c r="L543" s="15">
        <f>IF(A543&amp;""="","",SUMIFS('الدفعات'!$C$6:$C$2005,'الدفعات'!$B$6:$B$2005,A543&amp;""))</f>
        <v/>
      </c>
      <c r="M543" s="15">
        <f>IF(A543&amp;""="","",ROUND(K543-L543,2))</f>
        <v/>
      </c>
      <c r="N543" s="6">
        <f>IF(A543&amp;""="","",IF(AND(F543="جاهزة",M543&gt;0),"جاهزة ولم تُسدَّد",IF(AND(F543="سُلّمت",M543&gt;0),"سُلّمت وعليها متبقي","")))</f>
        <v/>
      </c>
    </row>
    <row r="544">
      <c r="A544" s="5" t="n"/>
      <c r="B544" s="16" t="n"/>
      <c r="C544" s="5" t="n"/>
      <c r="D544" s="5" t="n"/>
      <c r="E544" s="5" t="n"/>
      <c r="F544" s="5" t="n"/>
      <c r="G544" s="17" t="n"/>
      <c r="H544" s="17" t="n"/>
      <c r="I544" s="6">
        <f>IF(A544&amp;""="","",IFERROR(INDEX('العملاء'!$B$6:$B$205,MATCH(C544&amp;"",'العملاء'!$A$6:$A$205,0))&amp;"","كود غير موجود"))</f>
        <v/>
      </c>
      <c r="J544" s="15">
        <f>IF(A544&amp;""="","",SUMIFS('القطع'!$F$6:$F$2005,'القطع'!$A$6:$A$2005,A544&amp;""))</f>
        <v/>
      </c>
      <c r="K544" s="15">
        <f>IF(A544&amp;""="","",IF(F544="ملغي",0,ROUND(MAX(0,N(G544)+J544-N(H544)),2)))</f>
        <v/>
      </c>
      <c r="L544" s="15">
        <f>IF(A544&amp;""="","",SUMIFS('الدفعات'!$C$6:$C$2005,'الدفعات'!$B$6:$B$2005,A544&amp;""))</f>
        <v/>
      </c>
      <c r="M544" s="15">
        <f>IF(A544&amp;""="","",ROUND(K544-L544,2))</f>
        <v/>
      </c>
      <c r="N544" s="6">
        <f>IF(A544&amp;""="","",IF(AND(F544="جاهزة",M544&gt;0),"جاهزة ولم تُسدَّد",IF(AND(F544="سُلّمت",M544&gt;0),"سُلّمت وعليها متبقي","")))</f>
        <v/>
      </c>
    </row>
    <row r="545">
      <c r="A545" s="5" t="n"/>
      <c r="B545" s="16" t="n"/>
      <c r="C545" s="5" t="n"/>
      <c r="D545" s="5" t="n"/>
      <c r="E545" s="5" t="n"/>
      <c r="F545" s="5" t="n"/>
      <c r="G545" s="17" t="n"/>
      <c r="H545" s="17" t="n"/>
      <c r="I545" s="6">
        <f>IF(A545&amp;""="","",IFERROR(INDEX('العملاء'!$B$6:$B$205,MATCH(C545&amp;"",'العملاء'!$A$6:$A$205,0))&amp;"","كود غير موجود"))</f>
        <v/>
      </c>
      <c r="J545" s="15">
        <f>IF(A545&amp;""="","",SUMIFS('القطع'!$F$6:$F$2005,'القطع'!$A$6:$A$2005,A545&amp;""))</f>
        <v/>
      </c>
      <c r="K545" s="15">
        <f>IF(A545&amp;""="","",IF(F545="ملغي",0,ROUND(MAX(0,N(G545)+J545-N(H545)),2)))</f>
        <v/>
      </c>
      <c r="L545" s="15">
        <f>IF(A545&amp;""="","",SUMIFS('الدفعات'!$C$6:$C$2005,'الدفعات'!$B$6:$B$2005,A545&amp;""))</f>
        <v/>
      </c>
      <c r="M545" s="15">
        <f>IF(A545&amp;""="","",ROUND(K545-L545,2))</f>
        <v/>
      </c>
      <c r="N545" s="6">
        <f>IF(A545&amp;""="","",IF(AND(F545="جاهزة",M545&gt;0),"جاهزة ولم تُسدَّد",IF(AND(F545="سُلّمت",M545&gt;0),"سُلّمت وعليها متبقي","")))</f>
        <v/>
      </c>
    </row>
    <row r="546">
      <c r="A546" s="5" t="n"/>
      <c r="B546" s="16" t="n"/>
      <c r="C546" s="5" t="n"/>
      <c r="D546" s="5" t="n"/>
      <c r="E546" s="5" t="n"/>
      <c r="F546" s="5" t="n"/>
      <c r="G546" s="17" t="n"/>
      <c r="H546" s="17" t="n"/>
      <c r="I546" s="6">
        <f>IF(A546&amp;""="","",IFERROR(INDEX('العملاء'!$B$6:$B$205,MATCH(C546&amp;"",'العملاء'!$A$6:$A$205,0))&amp;"","كود غير موجود"))</f>
        <v/>
      </c>
      <c r="J546" s="15">
        <f>IF(A546&amp;""="","",SUMIFS('القطع'!$F$6:$F$2005,'القطع'!$A$6:$A$2005,A546&amp;""))</f>
        <v/>
      </c>
      <c r="K546" s="15">
        <f>IF(A546&amp;""="","",IF(F546="ملغي",0,ROUND(MAX(0,N(G546)+J546-N(H546)),2)))</f>
        <v/>
      </c>
      <c r="L546" s="15">
        <f>IF(A546&amp;""="","",SUMIFS('الدفعات'!$C$6:$C$2005,'الدفعات'!$B$6:$B$2005,A546&amp;""))</f>
        <v/>
      </c>
      <c r="M546" s="15">
        <f>IF(A546&amp;""="","",ROUND(K546-L546,2))</f>
        <v/>
      </c>
      <c r="N546" s="6">
        <f>IF(A546&amp;""="","",IF(AND(F546="جاهزة",M546&gt;0),"جاهزة ولم تُسدَّد",IF(AND(F546="سُلّمت",M546&gt;0),"سُلّمت وعليها متبقي","")))</f>
        <v/>
      </c>
    </row>
    <row r="547">
      <c r="A547" s="5" t="n"/>
      <c r="B547" s="16" t="n"/>
      <c r="C547" s="5" t="n"/>
      <c r="D547" s="5" t="n"/>
      <c r="E547" s="5" t="n"/>
      <c r="F547" s="5" t="n"/>
      <c r="G547" s="17" t="n"/>
      <c r="H547" s="17" t="n"/>
      <c r="I547" s="6">
        <f>IF(A547&amp;""="","",IFERROR(INDEX('العملاء'!$B$6:$B$205,MATCH(C547&amp;"",'العملاء'!$A$6:$A$205,0))&amp;"","كود غير موجود"))</f>
        <v/>
      </c>
      <c r="J547" s="15">
        <f>IF(A547&amp;""="","",SUMIFS('القطع'!$F$6:$F$2005,'القطع'!$A$6:$A$2005,A547&amp;""))</f>
        <v/>
      </c>
      <c r="K547" s="15">
        <f>IF(A547&amp;""="","",IF(F547="ملغي",0,ROUND(MAX(0,N(G547)+J547-N(H547)),2)))</f>
        <v/>
      </c>
      <c r="L547" s="15">
        <f>IF(A547&amp;""="","",SUMIFS('الدفعات'!$C$6:$C$2005,'الدفعات'!$B$6:$B$2005,A547&amp;""))</f>
        <v/>
      </c>
      <c r="M547" s="15">
        <f>IF(A547&amp;""="","",ROUND(K547-L547,2))</f>
        <v/>
      </c>
      <c r="N547" s="6">
        <f>IF(A547&amp;""="","",IF(AND(F547="جاهزة",M547&gt;0),"جاهزة ولم تُسدَّد",IF(AND(F547="سُلّمت",M547&gt;0),"سُلّمت وعليها متبقي","")))</f>
        <v/>
      </c>
    </row>
    <row r="548">
      <c r="A548" s="5" t="n"/>
      <c r="B548" s="16" t="n"/>
      <c r="C548" s="5" t="n"/>
      <c r="D548" s="5" t="n"/>
      <c r="E548" s="5" t="n"/>
      <c r="F548" s="5" t="n"/>
      <c r="G548" s="17" t="n"/>
      <c r="H548" s="17" t="n"/>
      <c r="I548" s="6">
        <f>IF(A548&amp;""="","",IFERROR(INDEX('العملاء'!$B$6:$B$205,MATCH(C548&amp;"",'العملاء'!$A$6:$A$205,0))&amp;"","كود غير موجود"))</f>
        <v/>
      </c>
      <c r="J548" s="15">
        <f>IF(A548&amp;""="","",SUMIFS('القطع'!$F$6:$F$2005,'القطع'!$A$6:$A$2005,A548&amp;""))</f>
        <v/>
      </c>
      <c r="K548" s="15">
        <f>IF(A548&amp;""="","",IF(F548="ملغي",0,ROUND(MAX(0,N(G548)+J548-N(H548)),2)))</f>
        <v/>
      </c>
      <c r="L548" s="15">
        <f>IF(A548&amp;""="","",SUMIFS('الدفعات'!$C$6:$C$2005,'الدفعات'!$B$6:$B$2005,A548&amp;""))</f>
        <v/>
      </c>
      <c r="M548" s="15">
        <f>IF(A548&amp;""="","",ROUND(K548-L548,2))</f>
        <v/>
      </c>
      <c r="N548" s="6">
        <f>IF(A548&amp;""="","",IF(AND(F548="جاهزة",M548&gt;0),"جاهزة ولم تُسدَّد",IF(AND(F548="سُلّمت",M548&gt;0),"سُلّمت وعليها متبقي","")))</f>
        <v/>
      </c>
    </row>
    <row r="549">
      <c r="A549" s="5" t="n"/>
      <c r="B549" s="16" t="n"/>
      <c r="C549" s="5" t="n"/>
      <c r="D549" s="5" t="n"/>
      <c r="E549" s="5" t="n"/>
      <c r="F549" s="5" t="n"/>
      <c r="G549" s="17" t="n"/>
      <c r="H549" s="17" t="n"/>
      <c r="I549" s="6">
        <f>IF(A549&amp;""="","",IFERROR(INDEX('العملاء'!$B$6:$B$205,MATCH(C549&amp;"",'العملاء'!$A$6:$A$205,0))&amp;"","كود غير موجود"))</f>
        <v/>
      </c>
      <c r="J549" s="15">
        <f>IF(A549&amp;""="","",SUMIFS('القطع'!$F$6:$F$2005,'القطع'!$A$6:$A$2005,A549&amp;""))</f>
        <v/>
      </c>
      <c r="K549" s="15">
        <f>IF(A549&amp;""="","",IF(F549="ملغي",0,ROUND(MAX(0,N(G549)+J549-N(H549)),2)))</f>
        <v/>
      </c>
      <c r="L549" s="15">
        <f>IF(A549&amp;""="","",SUMIFS('الدفعات'!$C$6:$C$2005,'الدفعات'!$B$6:$B$2005,A549&amp;""))</f>
        <v/>
      </c>
      <c r="M549" s="15">
        <f>IF(A549&amp;""="","",ROUND(K549-L549,2))</f>
        <v/>
      </c>
      <c r="N549" s="6">
        <f>IF(A549&amp;""="","",IF(AND(F549="جاهزة",M549&gt;0),"جاهزة ولم تُسدَّد",IF(AND(F549="سُلّمت",M549&gt;0),"سُلّمت وعليها متبقي","")))</f>
        <v/>
      </c>
    </row>
    <row r="550">
      <c r="A550" s="5" t="n"/>
      <c r="B550" s="16" t="n"/>
      <c r="C550" s="5" t="n"/>
      <c r="D550" s="5" t="n"/>
      <c r="E550" s="5" t="n"/>
      <c r="F550" s="5" t="n"/>
      <c r="G550" s="17" t="n"/>
      <c r="H550" s="17" t="n"/>
      <c r="I550" s="6">
        <f>IF(A550&amp;""="","",IFERROR(INDEX('العملاء'!$B$6:$B$205,MATCH(C550&amp;"",'العملاء'!$A$6:$A$205,0))&amp;"","كود غير موجود"))</f>
        <v/>
      </c>
      <c r="J550" s="15">
        <f>IF(A550&amp;""="","",SUMIFS('القطع'!$F$6:$F$2005,'القطع'!$A$6:$A$2005,A550&amp;""))</f>
        <v/>
      </c>
      <c r="K550" s="15">
        <f>IF(A550&amp;""="","",IF(F550="ملغي",0,ROUND(MAX(0,N(G550)+J550-N(H550)),2)))</f>
        <v/>
      </c>
      <c r="L550" s="15">
        <f>IF(A550&amp;""="","",SUMIFS('الدفعات'!$C$6:$C$2005,'الدفعات'!$B$6:$B$2005,A550&amp;""))</f>
        <v/>
      </c>
      <c r="M550" s="15">
        <f>IF(A550&amp;""="","",ROUND(K550-L550,2))</f>
        <v/>
      </c>
      <c r="N550" s="6">
        <f>IF(A550&amp;""="","",IF(AND(F550="جاهزة",M550&gt;0),"جاهزة ولم تُسدَّد",IF(AND(F550="سُلّمت",M550&gt;0),"سُلّمت وعليها متبقي","")))</f>
        <v/>
      </c>
    </row>
    <row r="551">
      <c r="A551" s="5" t="n"/>
      <c r="B551" s="16" t="n"/>
      <c r="C551" s="5" t="n"/>
      <c r="D551" s="5" t="n"/>
      <c r="E551" s="5" t="n"/>
      <c r="F551" s="5" t="n"/>
      <c r="G551" s="17" t="n"/>
      <c r="H551" s="17" t="n"/>
      <c r="I551" s="6">
        <f>IF(A551&amp;""="","",IFERROR(INDEX('العملاء'!$B$6:$B$205,MATCH(C551&amp;"",'العملاء'!$A$6:$A$205,0))&amp;"","كود غير موجود"))</f>
        <v/>
      </c>
      <c r="J551" s="15">
        <f>IF(A551&amp;""="","",SUMIFS('القطع'!$F$6:$F$2005,'القطع'!$A$6:$A$2005,A551&amp;""))</f>
        <v/>
      </c>
      <c r="K551" s="15">
        <f>IF(A551&amp;""="","",IF(F551="ملغي",0,ROUND(MAX(0,N(G551)+J551-N(H551)),2)))</f>
        <v/>
      </c>
      <c r="L551" s="15">
        <f>IF(A551&amp;""="","",SUMIFS('الدفعات'!$C$6:$C$2005,'الدفعات'!$B$6:$B$2005,A551&amp;""))</f>
        <v/>
      </c>
      <c r="M551" s="15">
        <f>IF(A551&amp;""="","",ROUND(K551-L551,2))</f>
        <v/>
      </c>
      <c r="N551" s="6">
        <f>IF(A551&amp;""="","",IF(AND(F551="جاهزة",M551&gt;0),"جاهزة ولم تُسدَّد",IF(AND(F551="سُلّمت",M551&gt;0),"سُلّمت وعليها متبقي","")))</f>
        <v/>
      </c>
    </row>
    <row r="552">
      <c r="A552" s="5" t="n"/>
      <c r="B552" s="16" t="n"/>
      <c r="C552" s="5" t="n"/>
      <c r="D552" s="5" t="n"/>
      <c r="E552" s="5" t="n"/>
      <c r="F552" s="5" t="n"/>
      <c r="G552" s="17" t="n"/>
      <c r="H552" s="17" t="n"/>
      <c r="I552" s="6">
        <f>IF(A552&amp;""="","",IFERROR(INDEX('العملاء'!$B$6:$B$205,MATCH(C552&amp;"",'العملاء'!$A$6:$A$205,0))&amp;"","كود غير موجود"))</f>
        <v/>
      </c>
      <c r="J552" s="15">
        <f>IF(A552&amp;""="","",SUMIFS('القطع'!$F$6:$F$2005,'القطع'!$A$6:$A$2005,A552&amp;""))</f>
        <v/>
      </c>
      <c r="K552" s="15">
        <f>IF(A552&amp;""="","",IF(F552="ملغي",0,ROUND(MAX(0,N(G552)+J552-N(H552)),2)))</f>
        <v/>
      </c>
      <c r="L552" s="15">
        <f>IF(A552&amp;""="","",SUMIFS('الدفعات'!$C$6:$C$2005,'الدفعات'!$B$6:$B$2005,A552&amp;""))</f>
        <v/>
      </c>
      <c r="M552" s="15">
        <f>IF(A552&amp;""="","",ROUND(K552-L552,2))</f>
        <v/>
      </c>
      <c r="N552" s="6">
        <f>IF(A552&amp;""="","",IF(AND(F552="جاهزة",M552&gt;0),"جاهزة ولم تُسدَّد",IF(AND(F552="سُلّمت",M552&gt;0),"سُلّمت وعليها متبقي","")))</f>
        <v/>
      </c>
    </row>
    <row r="553">
      <c r="A553" s="5" t="n"/>
      <c r="B553" s="16" t="n"/>
      <c r="C553" s="5" t="n"/>
      <c r="D553" s="5" t="n"/>
      <c r="E553" s="5" t="n"/>
      <c r="F553" s="5" t="n"/>
      <c r="G553" s="17" t="n"/>
      <c r="H553" s="17" t="n"/>
      <c r="I553" s="6">
        <f>IF(A553&amp;""="","",IFERROR(INDEX('العملاء'!$B$6:$B$205,MATCH(C553&amp;"",'العملاء'!$A$6:$A$205,0))&amp;"","كود غير موجود"))</f>
        <v/>
      </c>
      <c r="J553" s="15">
        <f>IF(A553&amp;""="","",SUMIFS('القطع'!$F$6:$F$2005,'القطع'!$A$6:$A$2005,A553&amp;""))</f>
        <v/>
      </c>
      <c r="K553" s="15">
        <f>IF(A553&amp;""="","",IF(F553="ملغي",0,ROUND(MAX(0,N(G553)+J553-N(H553)),2)))</f>
        <v/>
      </c>
      <c r="L553" s="15">
        <f>IF(A553&amp;""="","",SUMIFS('الدفعات'!$C$6:$C$2005,'الدفعات'!$B$6:$B$2005,A553&amp;""))</f>
        <v/>
      </c>
      <c r="M553" s="15">
        <f>IF(A553&amp;""="","",ROUND(K553-L553,2))</f>
        <v/>
      </c>
      <c r="N553" s="6">
        <f>IF(A553&amp;""="","",IF(AND(F553="جاهزة",M553&gt;0),"جاهزة ولم تُسدَّد",IF(AND(F553="سُلّمت",M553&gt;0),"سُلّمت وعليها متبقي","")))</f>
        <v/>
      </c>
    </row>
    <row r="554">
      <c r="A554" s="5" t="n"/>
      <c r="B554" s="16" t="n"/>
      <c r="C554" s="5" t="n"/>
      <c r="D554" s="5" t="n"/>
      <c r="E554" s="5" t="n"/>
      <c r="F554" s="5" t="n"/>
      <c r="G554" s="17" t="n"/>
      <c r="H554" s="17" t="n"/>
      <c r="I554" s="6">
        <f>IF(A554&amp;""="","",IFERROR(INDEX('العملاء'!$B$6:$B$205,MATCH(C554&amp;"",'العملاء'!$A$6:$A$205,0))&amp;"","كود غير موجود"))</f>
        <v/>
      </c>
      <c r="J554" s="15">
        <f>IF(A554&amp;""="","",SUMIFS('القطع'!$F$6:$F$2005,'القطع'!$A$6:$A$2005,A554&amp;""))</f>
        <v/>
      </c>
      <c r="K554" s="15">
        <f>IF(A554&amp;""="","",IF(F554="ملغي",0,ROUND(MAX(0,N(G554)+J554-N(H554)),2)))</f>
        <v/>
      </c>
      <c r="L554" s="15">
        <f>IF(A554&amp;""="","",SUMIFS('الدفعات'!$C$6:$C$2005,'الدفعات'!$B$6:$B$2005,A554&amp;""))</f>
        <v/>
      </c>
      <c r="M554" s="15">
        <f>IF(A554&amp;""="","",ROUND(K554-L554,2))</f>
        <v/>
      </c>
      <c r="N554" s="6">
        <f>IF(A554&amp;""="","",IF(AND(F554="جاهزة",M554&gt;0),"جاهزة ولم تُسدَّد",IF(AND(F554="سُلّمت",M554&gt;0),"سُلّمت وعليها متبقي","")))</f>
        <v/>
      </c>
    </row>
    <row r="555">
      <c r="A555" s="5" t="n"/>
      <c r="B555" s="16" t="n"/>
      <c r="C555" s="5" t="n"/>
      <c r="D555" s="5" t="n"/>
      <c r="E555" s="5" t="n"/>
      <c r="F555" s="5" t="n"/>
      <c r="G555" s="17" t="n"/>
      <c r="H555" s="17" t="n"/>
      <c r="I555" s="6">
        <f>IF(A555&amp;""="","",IFERROR(INDEX('العملاء'!$B$6:$B$205,MATCH(C555&amp;"",'العملاء'!$A$6:$A$205,0))&amp;"","كود غير موجود"))</f>
        <v/>
      </c>
      <c r="J555" s="15">
        <f>IF(A555&amp;""="","",SUMIFS('القطع'!$F$6:$F$2005,'القطع'!$A$6:$A$2005,A555&amp;""))</f>
        <v/>
      </c>
      <c r="K555" s="15">
        <f>IF(A555&amp;""="","",IF(F555="ملغي",0,ROUND(MAX(0,N(G555)+J555-N(H555)),2)))</f>
        <v/>
      </c>
      <c r="L555" s="15">
        <f>IF(A555&amp;""="","",SUMIFS('الدفعات'!$C$6:$C$2005,'الدفعات'!$B$6:$B$2005,A555&amp;""))</f>
        <v/>
      </c>
      <c r="M555" s="15">
        <f>IF(A555&amp;""="","",ROUND(K555-L555,2))</f>
        <v/>
      </c>
      <c r="N555" s="6">
        <f>IF(A555&amp;""="","",IF(AND(F555="جاهزة",M555&gt;0),"جاهزة ولم تُسدَّد",IF(AND(F555="سُلّمت",M555&gt;0),"سُلّمت وعليها متبقي","")))</f>
        <v/>
      </c>
    </row>
    <row r="556">
      <c r="A556" s="5" t="n"/>
      <c r="B556" s="16" t="n"/>
      <c r="C556" s="5" t="n"/>
      <c r="D556" s="5" t="n"/>
      <c r="E556" s="5" t="n"/>
      <c r="F556" s="5" t="n"/>
      <c r="G556" s="17" t="n"/>
      <c r="H556" s="17" t="n"/>
      <c r="I556" s="6">
        <f>IF(A556&amp;""="","",IFERROR(INDEX('العملاء'!$B$6:$B$205,MATCH(C556&amp;"",'العملاء'!$A$6:$A$205,0))&amp;"","كود غير موجود"))</f>
        <v/>
      </c>
      <c r="J556" s="15">
        <f>IF(A556&amp;""="","",SUMIFS('القطع'!$F$6:$F$2005,'القطع'!$A$6:$A$2005,A556&amp;""))</f>
        <v/>
      </c>
      <c r="K556" s="15">
        <f>IF(A556&amp;""="","",IF(F556="ملغي",0,ROUND(MAX(0,N(G556)+J556-N(H556)),2)))</f>
        <v/>
      </c>
      <c r="L556" s="15">
        <f>IF(A556&amp;""="","",SUMIFS('الدفعات'!$C$6:$C$2005,'الدفعات'!$B$6:$B$2005,A556&amp;""))</f>
        <v/>
      </c>
      <c r="M556" s="15">
        <f>IF(A556&amp;""="","",ROUND(K556-L556,2))</f>
        <v/>
      </c>
      <c r="N556" s="6">
        <f>IF(A556&amp;""="","",IF(AND(F556="جاهزة",M556&gt;0),"جاهزة ولم تُسدَّد",IF(AND(F556="سُلّمت",M556&gt;0),"سُلّمت وعليها متبقي","")))</f>
        <v/>
      </c>
    </row>
    <row r="557">
      <c r="A557" s="5" t="n"/>
      <c r="B557" s="16" t="n"/>
      <c r="C557" s="5" t="n"/>
      <c r="D557" s="5" t="n"/>
      <c r="E557" s="5" t="n"/>
      <c r="F557" s="5" t="n"/>
      <c r="G557" s="17" t="n"/>
      <c r="H557" s="17" t="n"/>
      <c r="I557" s="6">
        <f>IF(A557&amp;""="","",IFERROR(INDEX('العملاء'!$B$6:$B$205,MATCH(C557&amp;"",'العملاء'!$A$6:$A$205,0))&amp;"","كود غير موجود"))</f>
        <v/>
      </c>
      <c r="J557" s="15">
        <f>IF(A557&amp;""="","",SUMIFS('القطع'!$F$6:$F$2005,'القطع'!$A$6:$A$2005,A557&amp;""))</f>
        <v/>
      </c>
      <c r="K557" s="15">
        <f>IF(A557&amp;""="","",IF(F557="ملغي",0,ROUND(MAX(0,N(G557)+J557-N(H557)),2)))</f>
        <v/>
      </c>
      <c r="L557" s="15">
        <f>IF(A557&amp;""="","",SUMIFS('الدفعات'!$C$6:$C$2005,'الدفعات'!$B$6:$B$2005,A557&amp;""))</f>
        <v/>
      </c>
      <c r="M557" s="15">
        <f>IF(A557&amp;""="","",ROUND(K557-L557,2))</f>
        <v/>
      </c>
      <c r="N557" s="6">
        <f>IF(A557&amp;""="","",IF(AND(F557="جاهزة",M557&gt;0),"جاهزة ولم تُسدَّد",IF(AND(F557="سُلّمت",M557&gt;0),"سُلّمت وعليها متبقي","")))</f>
        <v/>
      </c>
    </row>
    <row r="558">
      <c r="A558" s="5" t="n"/>
      <c r="B558" s="16" t="n"/>
      <c r="C558" s="5" t="n"/>
      <c r="D558" s="5" t="n"/>
      <c r="E558" s="5" t="n"/>
      <c r="F558" s="5" t="n"/>
      <c r="G558" s="17" t="n"/>
      <c r="H558" s="17" t="n"/>
      <c r="I558" s="6">
        <f>IF(A558&amp;""="","",IFERROR(INDEX('العملاء'!$B$6:$B$205,MATCH(C558&amp;"",'العملاء'!$A$6:$A$205,0))&amp;"","كود غير موجود"))</f>
        <v/>
      </c>
      <c r="J558" s="15">
        <f>IF(A558&amp;""="","",SUMIFS('القطع'!$F$6:$F$2005,'القطع'!$A$6:$A$2005,A558&amp;""))</f>
        <v/>
      </c>
      <c r="K558" s="15">
        <f>IF(A558&amp;""="","",IF(F558="ملغي",0,ROUND(MAX(0,N(G558)+J558-N(H558)),2)))</f>
        <v/>
      </c>
      <c r="L558" s="15">
        <f>IF(A558&amp;""="","",SUMIFS('الدفعات'!$C$6:$C$2005,'الدفعات'!$B$6:$B$2005,A558&amp;""))</f>
        <v/>
      </c>
      <c r="M558" s="15">
        <f>IF(A558&amp;""="","",ROUND(K558-L558,2))</f>
        <v/>
      </c>
      <c r="N558" s="6">
        <f>IF(A558&amp;""="","",IF(AND(F558="جاهزة",M558&gt;0),"جاهزة ولم تُسدَّد",IF(AND(F558="سُلّمت",M558&gt;0),"سُلّمت وعليها متبقي","")))</f>
        <v/>
      </c>
    </row>
    <row r="559">
      <c r="A559" s="5" t="n"/>
      <c r="B559" s="16" t="n"/>
      <c r="C559" s="5" t="n"/>
      <c r="D559" s="5" t="n"/>
      <c r="E559" s="5" t="n"/>
      <c r="F559" s="5" t="n"/>
      <c r="G559" s="17" t="n"/>
      <c r="H559" s="17" t="n"/>
      <c r="I559" s="6">
        <f>IF(A559&amp;""="","",IFERROR(INDEX('العملاء'!$B$6:$B$205,MATCH(C559&amp;"",'العملاء'!$A$6:$A$205,0))&amp;"","كود غير موجود"))</f>
        <v/>
      </c>
      <c r="J559" s="15">
        <f>IF(A559&amp;""="","",SUMIFS('القطع'!$F$6:$F$2005,'القطع'!$A$6:$A$2005,A559&amp;""))</f>
        <v/>
      </c>
      <c r="K559" s="15">
        <f>IF(A559&amp;""="","",IF(F559="ملغي",0,ROUND(MAX(0,N(G559)+J559-N(H559)),2)))</f>
        <v/>
      </c>
      <c r="L559" s="15">
        <f>IF(A559&amp;""="","",SUMIFS('الدفعات'!$C$6:$C$2005,'الدفعات'!$B$6:$B$2005,A559&amp;""))</f>
        <v/>
      </c>
      <c r="M559" s="15">
        <f>IF(A559&amp;""="","",ROUND(K559-L559,2))</f>
        <v/>
      </c>
      <c r="N559" s="6">
        <f>IF(A559&amp;""="","",IF(AND(F559="جاهزة",M559&gt;0),"جاهزة ولم تُسدَّد",IF(AND(F559="سُلّمت",M559&gt;0),"سُلّمت وعليها متبقي","")))</f>
        <v/>
      </c>
    </row>
    <row r="560">
      <c r="A560" s="5" t="n"/>
      <c r="B560" s="16" t="n"/>
      <c r="C560" s="5" t="n"/>
      <c r="D560" s="5" t="n"/>
      <c r="E560" s="5" t="n"/>
      <c r="F560" s="5" t="n"/>
      <c r="G560" s="17" t="n"/>
      <c r="H560" s="17" t="n"/>
      <c r="I560" s="6">
        <f>IF(A560&amp;""="","",IFERROR(INDEX('العملاء'!$B$6:$B$205,MATCH(C560&amp;"",'العملاء'!$A$6:$A$205,0))&amp;"","كود غير موجود"))</f>
        <v/>
      </c>
      <c r="J560" s="15">
        <f>IF(A560&amp;""="","",SUMIFS('القطع'!$F$6:$F$2005,'القطع'!$A$6:$A$2005,A560&amp;""))</f>
        <v/>
      </c>
      <c r="K560" s="15">
        <f>IF(A560&amp;""="","",IF(F560="ملغي",0,ROUND(MAX(0,N(G560)+J560-N(H560)),2)))</f>
        <v/>
      </c>
      <c r="L560" s="15">
        <f>IF(A560&amp;""="","",SUMIFS('الدفعات'!$C$6:$C$2005,'الدفعات'!$B$6:$B$2005,A560&amp;""))</f>
        <v/>
      </c>
      <c r="M560" s="15">
        <f>IF(A560&amp;""="","",ROUND(K560-L560,2))</f>
        <v/>
      </c>
      <c r="N560" s="6">
        <f>IF(A560&amp;""="","",IF(AND(F560="جاهزة",M560&gt;0),"جاهزة ولم تُسدَّد",IF(AND(F560="سُلّمت",M560&gt;0),"سُلّمت وعليها متبقي","")))</f>
        <v/>
      </c>
    </row>
    <row r="561">
      <c r="A561" s="5" t="n"/>
      <c r="B561" s="16" t="n"/>
      <c r="C561" s="5" t="n"/>
      <c r="D561" s="5" t="n"/>
      <c r="E561" s="5" t="n"/>
      <c r="F561" s="5" t="n"/>
      <c r="G561" s="17" t="n"/>
      <c r="H561" s="17" t="n"/>
      <c r="I561" s="6">
        <f>IF(A561&amp;""="","",IFERROR(INDEX('العملاء'!$B$6:$B$205,MATCH(C561&amp;"",'العملاء'!$A$6:$A$205,0))&amp;"","كود غير موجود"))</f>
        <v/>
      </c>
      <c r="J561" s="15">
        <f>IF(A561&amp;""="","",SUMIFS('القطع'!$F$6:$F$2005,'القطع'!$A$6:$A$2005,A561&amp;""))</f>
        <v/>
      </c>
      <c r="K561" s="15">
        <f>IF(A561&amp;""="","",IF(F561="ملغي",0,ROUND(MAX(0,N(G561)+J561-N(H561)),2)))</f>
        <v/>
      </c>
      <c r="L561" s="15">
        <f>IF(A561&amp;""="","",SUMIFS('الدفعات'!$C$6:$C$2005,'الدفعات'!$B$6:$B$2005,A561&amp;""))</f>
        <v/>
      </c>
      <c r="M561" s="15">
        <f>IF(A561&amp;""="","",ROUND(K561-L561,2))</f>
        <v/>
      </c>
      <c r="N561" s="6">
        <f>IF(A561&amp;""="","",IF(AND(F561="جاهزة",M561&gt;0),"جاهزة ولم تُسدَّد",IF(AND(F561="سُلّمت",M561&gt;0),"سُلّمت وعليها متبقي","")))</f>
        <v/>
      </c>
    </row>
    <row r="562">
      <c r="A562" s="5" t="n"/>
      <c r="B562" s="16" t="n"/>
      <c r="C562" s="5" t="n"/>
      <c r="D562" s="5" t="n"/>
      <c r="E562" s="5" t="n"/>
      <c r="F562" s="5" t="n"/>
      <c r="G562" s="17" t="n"/>
      <c r="H562" s="17" t="n"/>
      <c r="I562" s="6">
        <f>IF(A562&amp;""="","",IFERROR(INDEX('العملاء'!$B$6:$B$205,MATCH(C562&amp;"",'العملاء'!$A$6:$A$205,0))&amp;"","كود غير موجود"))</f>
        <v/>
      </c>
      <c r="J562" s="15">
        <f>IF(A562&amp;""="","",SUMIFS('القطع'!$F$6:$F$2005,'القطع'!$A$6:$A$2005,A562&amp;""))</f>
        <v/>
      </c>
      <c r="K562" s="15">
        <f>IF(A562&amp;""="","",IF(F562="ملغي",0,ROUND(MAX(0,N(G562)+J562-N(H562)),2)))</f>
        <v/>
      </c>
      <c r="L562" s="15">
        <f>IF(A562&amp;""="","",SUMIFS('الدفعات'!$C$6:$C$2005,'الدفعات'!$B$6:$B$2005,A562&amp;""))</f>
        <v/>
      </c>
      <c r="M562" s="15">
        <f>IF(A562&amp;""="","",ROUND(K562-L562,2))</f>
        <v/>
      </c>
      <c r="N562" s="6">
        <f>IF(A562&amp;""="","",IF(AND(F562="جاهزة",M562&gt;0),"جاهزة ولم تُسدَّد",IF(AND(F562="سُلّمت",M562&gt;0),"سُلّمت وعليها متبقي","")))</f>
        <v/>
      </c>
    </row>
    <row r="563">
      <c r="A563" s="5" t="n"/>
      <c r="B563" s="16" t="n"/>
      <c r="C563" s="5" t="n"/>
      <c r="D563" s="5" t="n"/>
      <c r="E563" s="5" t="n"/>
      <c r="F563" s="5" t="n"/>
      <c r="G563" s="17" t="n"/>
      <c r="H563" s="17" t="n"/>
      <c r="I563" s="6">
        <f>IF(A563&amp;""="","",IFERROR(INDEX('العملاء'!$B$6:$B$205,MATCH(C563&amp;"",'العملاء'!$A$6:$A$205,0))&amp;"","كود غير موجود"))</f>
        <v/>
      </c>
      <c r="J563" s="15">
        <f>IF(A563&amp;""="","",SUMIFS('القطع'!$F$6:$F$2005,'القطع'!$A$6:$A$2005,A563&amp;""))</f>
        <v/>
      </c>
      <c r="K563" s="15">
        <f>IF(A563&amp;""="","",IF(F563="ملغي",0,ROUND(MAX(0,N(G563)+J563-N(H563)),2)))</f>
        <v/>
      </c>
      <c r="L563" s="15">
        <f>IF(A563&amp;""="","",SUMIFS('الدفعات'!$C$6:$C$2005,'الدفعات'!$B$6:$B$2005,A563&amp;""))</f>
        <v/>
      </c>
      <c r="M563" s="15">
        <f>IF(A563&amp;""="","",ROUND(K563-L563,2))</f>
        <v/>
      </c>
      <c r="N563" s="6">
        <f>IF(A563&amp;""="","",IF(AND(F563="جاهزة",M563&gt;0),"جاهزة ولم تُسدَّد",IF(AND(F563="سُلّمت",M563&gt;0),"سُلّمت وعليها متبقي","")))</f>
        <v/>
      </c>
    </row>
    <row r="564">
      <c r="A564" s="5" t="n"/>
      <c r="B564" s="16" t="n"/>
      <c r="C564" s="5" t="n"/>
      <c r="D564" s="5" t="n"/>
      <c r="E564" s="5" t="n"/>
      <c r="F564" s="5" t="n"/>
      <c r="G564" s="17" t="n"/>
      <c r="H564" s="17" t="n"/>
      <c r="I564" s="6">
        <f>IF(A564&amp;""="","",IFERROR(INDEX('العملاء'!$B$6:$B$205,MATCH(C564&amp;"",'العملاء'!$A$6:$A$205,0))&amp;"","كود غير موجود"))</f>
        <v/>
      </c>
      <c r="J564" s="15">
        <f>IF(A564&amp;""="","",SUMIFS('القطع'!$F$6:$F$2005,'القطع'!$A$6:$A$2005,A564&amp;""))</f>
        <v/>
      </c>
      <c r="K564" s="15">
        <f>IF(A564&amp;""="","",IF(F564="ملغي",0,ROUND(MAX(0,N(G564)+J564-N(H564)),2)))</f>
        <v/>
      </c>
      <c r="L564" s="15">
        <f>IF(A564&amp;""="","",SUMIFS('الدفعات'!$C$6:$C$2005,'الدفعات'!$B$6:$B$2005,A564&amp;""))</f>
        <v/>
      </c>
      <c r="M564" s="15">
        <f>IF(A564&amp;""="","",ROUND(K564-L564,2))</f>
        <v/>
      </c>
      <c r="N564" s="6">
        <f>IF(A564&amp;""="","",IF(AND(F564="جاهزة",M564&gt;0),"جاهزة ولم تُسدَّد",IF(AND(F564="سُلّمت",M564&gt;0),"سُلّمت وعليها متبقي","")))</f>
        <v/>
      </c>
    </row>
    <row r="565">
      <c r="A565" s="5" t="n"/>
      <c r="B565" s="16" t="n"/>
      <c r="C565" s="5" t="n"/>
      <c r="D565" s="5" t="n"/>
      <c r="E565" s="5" t="n"/>
      <c r="F565" s="5" t="n"/>
      <c r="G565" s="17" t="n"/>
      <c r="H565" s="17" t="n"/>
      <c r="I565" s="6">
        <f>IF(A565&amp;""="","",IFERROR(INDEX('العملاء'!$B$6:$B$205,MATCH(C565&amp;"",'العملاء'!$A$6:$A$205,0))&amp;"","كود غير موجود"))</f>
        <v/>
      </c>
      <c r="J565" s="15">
        <f>IF(A565&amp;""="","",SUMIFS('القطع'!$F$6:$F$2005,'القطع'!$A$6:$A$2005,A565&amp;""))</f>
        <v/>
      </c>
      <c r="K565" s="15">
        <f>IF(A565&amp;""="","",IF(F565="ملغي",0,ROUND(MAX(0,N(G565)+J565-N(H565)),2)))</f>
        <v/>
      </c>
      <c r="L565" s="15">
        <f>IF(A565&amp;""="","",SUMIFS('الدفعات'!$C$6:$C$2005,'الدفعات'!$B$6:$B$2005,A565&amp;""))</f>
        <v/>
      </c>
      <c r="M565" s="15">
        <f>IF(A565&amp;""="","",ROUND(K565-L565,2))</f>
        <v/>
      </c>
      <c r="N565" s="6">
        <f>IF(A565&amp;""="","",IF(AND(F565="جاهزة",M565&gt;0),"جاهزة ولم تُسدَّد",IF(AND(F565="سُلّمت",M565&gt;0),"سُلّمت وعليها متبقي","")))</f>
        <v/>
      </c>
    </row>
    <row r="566">
      <c r="A566" s="5" t="n"/>
      <c r="B566" s="16" t="n"/>
      <c r="C566" s="5" t="n"/>
      <c r="D566" s="5" t="n"/>
      <c r="E566" s="5" t="n"/>
      <c r="F566" s="5" t="n"/>
      <c r="G566" s="17" t="n"/>
      <c r="H566" s="17" t="n"/>
      <c r="I566" s="6">
        <f>IF(A566&amp;""="","",IFERROR(INDEX('العملاء'!$B$6:$B$205,MATCH(C566&amp;"",'العملاء'!$A$6:$A$205,0))&amp;"","كود غير موجود"))</f>
        <v/>
      </c>
      <c r="J566" s="15">
        <f>IF(A566&amp;""="","",SUMIFS('القطع'!$F$6:$F$2005,'القطع'!$A$6:$A$2005,A566&amp;""))</f>
        <v/>
      </c>
      <c r="K566" s="15">
        <f>IF(A566&amp;""="","",IF(F566="ملغي",0,ROUND(MAX(0,N(G566)+J566-N(H566)),2)))</f>
        <v/>
      </c>
      <c r="L566" s="15">
        <f>IF(A566&amp;""="","",SUMIFS('الدفعات'!$C$6:$C$2005,'الدفعات'!$B$6:$B$2005,A566&amp;""))</f>
        <v/>
      </c>
      <c r="M566" s="15">
        <f>IF(A566&amp;""="","",ROUND(K566-L566,2))</f>
        <v/>
      </c>
      <c r="N566" s="6">
        <f>IF(A566&amp;""="","",IF(AND(F566="جاهزة",M566&gt;0),"جاهزة ولم تُسدَّد",IF(AND(F566="سُلّمت",M566&gt;0),"سُلّمت وعليها متبقي","")))</f>
        <v/>
      </c>
    </row>
    <row r="567">
      <c r="A567" s="5" t="n"/>
      <c r="B567" s="16" t="n"/>
      <c r="C567" s="5" t="n"/>
      <c r="D567" s="5" t="n"/>
      <c r="E567" s="5" t="n"/>
      <c r="F567" s="5" t="n"/>
      <c r="G567" s="17" t="n"/>
      <c r="H567" s="17" t="n"/>
      <c r="I567" s="6">
        <f>IF(A567&amp;""="","",IFERROR(INDEX('العملاء'!$B$6:$B$205,MATCH(C567&amp;"",'العملاء'!$A$6:$A$205,0))&amp;"","كود غير موجود"))</f>
        <v/>
      </c>
      <c r="J567" s="15">
        <f>IF(A567&amp;""="","",SUMIFS('القطع'!$F$6:$F$2005,'القطع'!$A$6:$A$2005,A567&amp;""))</f>
        <v/>
      </c>
      <c r="K567" s="15">
        <f>IF(A567&amp;""="","",IF(F567="ملغي",0,ROUND(MAX(0,N(G567)+J567-N(H567)),2)))</f>
        <v/>
      </c>
      <c r="L567" s="15">
        <f>IF(A567&amp;""="","",SUMIFS('الدفعات'!$C$6:$C$2005,'الدفعات'!$B$6:$B$2005,A567&amp;""))</f>
        <v/>
      </c>
      <c r="M567" s="15">
        <f>IF(A567&amp;""="","",ROUND(K567-L567,2))</f>
        <v/>
      </c>
      <c r="N567" s="6">
        <f>IF(A567&amp;""="","",IF(AND(F567="جاهزة",M567&gt;0),"جاهزة ولم تُسدَّد",IF(AND(F567="سُلّمت",M567&gt;0),"سُلّمت وعليها متبقي","")))</f>
        <v/>
      </c>
    </row>
    <row r="568">
      <c r="A568" s="5" t="n"/>
      <c r="B568" s="16" t="n"/>
      <c r="C568" s="5" t="n"/>
      <c r="D568" s="5" t="n"/>
      <c r="E568" s="5" t="n"/>
      <c r="F568" s="5" t="n"/>
      <c r="G568" s="17" t="n"/>
      <c r="H568" s="17" t="n"/>
      <c r="I568" s="6">
        <f>IF(A568&amp;""="","",IFERROR(INDEX('العملاء'!$B$6:$B$205,MATCH(C568&amp;"",'العملاء'!$A$6:$A$205,0))&amp;"","كود غير موجود"))</f>
        <v/>
      </c>
      <c r="J568" s="15">
        <f>IF(A568&amp;""="","",SUMIFS('القطع'!$F$6:$F$2005,'القطع'!$A$6:$A$2005,A568&amp;""))</f>
        <v/>
      </c>
      <c r="K568" s="15">
        <f>IF(A568&amp;""="","",IF(F568="ملغي",0,ROUND(MAX(0,N(G568)+J568-N(H568)),2)))</f>
        <v/>
      </c>
      <c r="L568" s="15">
        <f>IF(A568&amp;""="","",SUMIFS('الدفعات'!$C$6:$C$2005,'الدفعات'!$B$6:$B$2005,A568&amp;""))</f>
        <v/>
      </c>
      <c r="M568" s="15">
        <f>IF(A568&amp;""="","",ROUND(K568-L568,2))</f>
        <v/>
      </c>
      <c r="N568" s="6">
        <f>IF(A568&amp;""="","",IF(AND(F568="جاهزة",M568&gt;0),"جاهزة ولم تُسدَّد",IF(AND(F568="سُلّمت",M568&gt;0),"سُلّمت وعليها متبقي","")))</f>
        <v/>
      </c>
    </row>
    <row r="569">
      <c r="A569" s="5" t="n"/>
      <c r="B569" s="16" t="n"/>
      <c r="C569" s="5" t="n"/>
      <c r="D569" s="5" t="n"/>
      <c r="E569" s="5" t="n"/>
      <c r="F569" s="5" t="n"/>
      <c r="G569" s="17" t="n"/>
      <c r="H569" s="17" t="n"/>
      <c r="I569" s="6">
        <f>IF(A569&amp;""="","",IFERROR(INDEX('العملاء'!$B$6:$B$205,MATCH(C569&amp;"",'العملاء'!$A$6:$A$205,0))&amp;"","كود غير موجود"))</f>
        <v/>
      </c>
      <c r="J569" s="15">
        <f>IF(A569&amp;""="","",SUMIFS('القطع'!$F$6:$F$2005,'القطع'!$A$6:$A$2005,A569&amp;""))</f>
        <v/>
      </c>
      <c r="K569" s="15">
        <f>IF(A569&amp;""="","",IF(F569="ملغي",0,ROUND(MAX(0,N(G569)+J569-N(H569)),2)))</f>
        <v/>
      </c>
      <c r="L569" s="15">
        <f>IF(A569&amp;""="","",SUMIFS('الدفعات'!$C$6:$C$2005,'الدفعات'!$B$6:$B$2005,A569&amp;""))</f>
        <v/>
      </c>
      <c r="M569" s="15">
        <f>IF(A569&amp;""="","",ROUND(K569-L569,2))</f>
        <v/>
      </c>
      <c r="N569" s="6">
        <f>IF(A569&amp;""="","",IF(AND(F569="جاهزة",M569&gt;0),"جاهزة ولم تُسدَّد",IF(AND(F569="سُلّمت",M569&gt;0),"سُلّمت وعليها متبقي","")))</f>
        <v/>
      </c>
    </row>
    <row r="570">
      <c r="A570" s="5" t="n"/>
      <c r="B570" s="16" t="n"/>
      <c r="C570" s="5" t="n"/>
      <c r="D570" s="5" t="n"/>
      <c r="E570" s="5" t="n"/>
      <c r="F570" s="5" t="n"/>
      <c r="G570" s="17" t="n"/>
      <c r="H570" s="17" t="n"/>
      <c r="I570" s="6">
        <f>IF(A570&amp;""="","",IFERROR(INDEX('العملاء'!$B$6:$B$205,MATCH(C570&amp;"",'العملاء'!$A$6:$A$205,0))&amp;"","كود غير موجود"))</f>
        <v/>
      </c>
      <c r="J570" s="15">
        <f>IF(A570&amp;""="","",SUMIFS('القطع'!$F$6:$F$2005,'القطع'!$A$6:$A$2005,A570&amp;""))</f>
        <v/>
      </c>
      <c r="K570" s="15">
        <f>IF(A570&amp;""="","",IF(F570="ملغي",0,ROUND(MAX(0,N(G570)+J570-N(H570)),2)))</f>
        <v/>
      </c>
      <c r="L570" s="15">
        <f>IF(A570&amp;""="","",SUMIFS('الدفعات'!$C$6:$C$2005,'الدفعات'!$B$6:$B$2005,A570&amp;""))</f>
        <v/>
      </c>
      <c r="M570" s="15">
        <f>IF(A570&amp;""="","",ROUND(K570-L570,2))</f>
        <v/>
      </c>
      <c r="N570" s="6">
        <f>IF(A570&amp;""="","",IF(AND(F570="جاهزة",M570&gt;0),"جاهزة ولم تُسدَّد",IF(AND(F570="سُلّمت",M570&gt;0),"سُلّمت وعليها متبقي","")))</f>
        <v/>
      </c>
    </row>
    <row r="571">
      <c r="A571" s="5" t="n"/>
      <c r="B571" s="16" t="n"/>
      <c r="C571" s="5" t="n"/>
      <c r="D571" s="5" t="n"/>
      <c r="E571" s="5" t="n"/>
      <c r="F571" s="5" t="n"/>
      <c r="G571" s="17" t="n"/>
      <c r="H571" s="17" t="n"/>
      <c r="I571" s="6">
        <f>IF(A571&amp;""="","",IFERROR(INDEX('العملاء'!$B$6:$B$205,MATCH(C571&amp;"",'العملاء'!$A$6:$A$205,0))&amp;"","كود غير موجود"))</f>
        <v/>
      </c>
      <c r="J571" s="15">
        <f>IF(A571&amp;""="","",SUMIFS('القطع'!$F$6:$F$2005,'القطع'!$A$6:$A$2005,A571&amp;""))</f>
        <v/>
      </c>
      <c r="K571" s="15">
        <f>IF(A571&amp;""="","",IF(F571="ملغي",0,ROUND(MAX(0,N(G571)+J571-N(H571)),2)))</f>
        <v/>
      </c>
      <c r="L571" s="15">
        <f>IF(A571&amp;""="","",SUMIFS('الدفعات'!$C$6:$C$2005,'الدفعات'!$B$6:$B$2005,A571&amp;""))</f>
        <v/>
      </c>
      <c r="M571" s="15">
        <f>IF(A571&amp;""="","",ROUND(K571-L571,2))</f>
        <v/>
      </c>
      <c r="N571" s="6">
        <f>IF(A571&amp;""="","",IF(AND(F571="جاهزة",M571&gt;0),"جاهزة ولم تُسدَّد",IF(AND(F571="سُلّمت",M571&gt;0),"سُلّمت وعليها متبقي","")))</f>
        <v/>
      </c>
    </row>
    <row r="572">
      <c r="A572" s="5" t="n"/>
      <c r="B572" s="16" t="n"/>
      <c r="C572" s="5" t="n"/>
      <c r="D572" s="5" t="n"/>
      <c r="E572" s="5" t="n"/>
      <c r="F572" s="5" t="n"/>
      <c r="G572" s="17" t="n"/>
      <c r="H572" s="17" t="n"/>
      <c r="I572" s="6">
        <f>IF(A572&amp;""="","",IFERROR(INDEX('العملاء'!$B$6:$B$205,MATCH(C572&amp;"",'العملاء'!$A$6:$A$205,0))&amp;"","كود غير موجود"))</f>
        <v/>
      </c>
      <c r="J572" s="15">
        <f>IF(A572&amp;""="","",SUMIFS('القطع'!$F$6:$F$2005,'القطع'!$A$6:$A$2005,A572&amp;""))</f>
        <v/>
      </c>
      <c r="K572" s="15">
        <f>IF(A572&amp;""="","",IF(F572="ملغي",0,ROUND(MAX(0,N(G572)+J572-N(H572)),2)))</f>
        <v/>
      </c>
      <c r="L572" s="15">
        <f>IF(A572&amp;""="","",SUMIFS('الدفعات'!$C$6:$C$2005,'الدفعات'!$B$6:$B$2005,A572&amp;""))</f>
        <v/>
      </c>
      <c r="M572" s="15">
        <f>IF(A572&amp;""="","",ROUND(K572-L572,2))</f>
        <v/>
      </c>
      <c r="N572" s="6">
        <f>IF(A572&amp;""="","",IF(AND(F572="جاهزة",M572&gt;0),"جاهزة ولم تُسدَّد",IF(AND(F572="سُلّمت",M572&gt;0),"سُلّمت وعليها متبقي","")))</f>
        <v/>
      </c>
    </row>
    <row r="573">
      <c r="A573" s="5" t="n"/>
      <c r="B573" s="16" t="n"/>
      <c r="C573" s="5" t="n"/>
      <c r="D573" s="5" t="n"/>
      <c r="E573" s="5" t="n"/>
      <c r="F573" s="5" t="n"/>
      <c r="G573" s="17" t="n"/>
      <c r="H573" s="17" t="n"/>
      <c r="I573" s="6">
        <f>IF(A573&amp;""="","",IFERROR(INDEX('العملاء'!$B$6:$B$205,MATCH(C573&amp;"",'العملاء'!$A$6:$A$205,0))&amp;"","كود غير موجود"))</f>
        <v/>
      </c>
      <c r="J573" s="15">
        <f>IF(A573&amp;""="","",SUMIFS('القطع'!$F$6:$F$2005,'القطع'!$A$6:$A$2005,A573&amp;""))</f>
        <v/>
      </c>
      <c r="K573" s="15">
        <f>IF(A573&amp;""="","",IF(F573="ملغي",0,ROUND(MAX(0,N(G573)+J573-N(H573)),2)))</f>
        <v/>
      </c>
      <c r="L573" s="15">
        <f>IF(A573&amp;""="","",SUMIFS('الدفعات'!$C$6:$C$2005,'الدفعات'!$B$6:$B$2005,A573&amp;""))</f>
        <v/>
      </c>
      <c r="M573" s="15">
        <f>IF(A573&amp;""="","",ROUND(K573-L573,2))</f>
        <v/>
      </c>
      <c r="N573" s="6">
        <f>IF(A573&amp;""="","",IF(AND(F573="جاهزة",M573&gt;0),"جاهزة ولم تُسدَّد",IF(AND(F573="سُلّمت",M573&gt;0),"سُلّمت وعليها متبقي","")))</f>
        <v/>
      </c>
    </row>
    <row r="574">
      <c r="A574" s="5" t="n"/>
      <c r="B574" s="16" t="n"/>
      <c r="C574" s="5" t="n"/>
      <c r="D574" s="5" t="n"/>
      <c r="E574" s="5" t="n"/>
      <c r="F574" s="5" t="n"/>
      <c r="G574" s="17" t="n"/>
      <c r="H574" s="17" t="n"/>
      <c r="I574" s="6">
        <f>IF(A574&amp;""="","",IFERROR(INDEX('العملاء'!$B$6:$B$205,MATCH(C574&amp;"",'العملاء'!$A$6:$A$205,0))&amp;"","كود غير موجود"))</f>
        <v/>
      </c>
      <c r="J574" s="15">
        <f>IF(A574&amp;""="","",SUMIFS('القطع'!$F$6:$F$2005,'القطع'!$A$6:$A$2005,A574&amp;""))</f>
        <v/>
      </c>
      <c r="K574" s="15">
        <f>IF(A574&amp;""="","",IF(F574="ملغي",0,ROUND(MAX(0,N(G574)+J574-N(H574)),2)))</f>
        <v/>
      </c>
      <c r="L574" s="15">
        <f>IF(A574&amp;""="","",SUMIFS('الدفعات'!$C$6:$C$2005,'الدفعات'!$B$6:$B$2005,A574&amp;""))</f>
        <v/>
      </c>
      <c r="M574" s="15">
        <f>IF(A574&amp;""="","",ROUND(K574-L574,2))</f>
        <v/>
      </c>
      <c r="N574" s="6">
        <f>IF(A574&amp;""="","",IF(AND(F574="جاهزة",M574&gt;0),"جاهزة ولم تُسدَّد",IF(AND(F574="سُلّمت",M574&gt;0),"سُلّمت وعليها متبقي","")))</f>
        <v/>
      </c>
    </row>
    <row r="575">
      <c r="A575" s="5" t="n"/>
      <c r="B575" s="16" t="n"/>
      <c r="C575" s="5" t="n"/>
      <c r="D575" s="5" t="n"/>
      <c r="E575" s="5" t="n"/>
      <c r="F575" s="5" t="n"/>
      <c r="G575" s="17" t="n"/>
      <c r="H575" s="17" t="n"/>
      <c r="I575" s="6">
        <f>IF(A575&amp;""="","",IFERROR(INDEX('العملاء'!$B$6:$B$205,MATCH(C575&amp;"",'العملاء'!$A$6:$A$205,0))&amp;"","كود غير موجود"))</f>
        <v/>
      </c>
      <c r="J575" s="15">
        <f>IF(A575&amp;""="","",SUMIFS('القطع'!$F$6:$F$2005,'القطع'!$A$6:$A$2005,A575&amp;""))</f>
        <v/>
      </c>
      <c r="K575" s="15">
        <f>IF(A575&amp;""="","",IF(F575="ملغي",0,ROUND(MAX(0,N(G575)+J575-N(H575)),2)))</f>
        <v/>
      </c>
      <c r="L575" s="15">
        <f>IF(A575&amp;""="","",SUMIFS('الدفعات'!$C$6:$C$2005,'الدفعات'!$B$6:$B$2005,A575&amp;""))</f>
        <v/>
      </c>
      <c r="M575" s="15">
        <f>IF(A575&amp;""="","",ROUND(K575-L575,2))</f>
        <v/>
      </c>
      <c r="N575" s="6">
        <f>IF(A575&amp;""="","",IF(AND(F575="جاهزة",M575&gt;0),"جاهزة ولم تُسدَّد",IF(AND(F575="سُلّمت",M575&gt;0),"سُلّمت وعليها متبقي","")))</f>
        <v/>
      </c>
    </row>
    <row r="576">
      <c r="A576" s="5" t="n"/>
      <c r="B576" s="16" t="n"/>
      <c r="C576" s="5" t="n"/>
      <c r="D576" s="5" t="n"/>
      <c r="E576" s="5" t="n"/>
      <c r="F576" s="5" t="n"/>
      <c r="G576" s="17" t="n"/>
      <c r="H576" s="17" t="n"/>
      <c r="I576" s="6">
        <f>IF(A576&amp;""="","",IFERROR(INDEX('العملاء'!$B$6:$B$205,MATCH(C576&amp;"",'العملاء'!$A$6:$A$205,0))&amp;"","كود غير موجود"))</f>
        <v/>
      </c>
      <c r="J576" s="15">
        <f>IF(A576&amp;""="","",SUMIFS('القطع'!$F$6:$F$2005,'القطع'!$A$6:$A$2005,A576&amp;""))</f>
        <v/>
      </c>
      <c r="K576" s="15">
        <f>IF(A576&amp;""="","",IF(F576="ملغي",0,ROUND(MAX(0,N(G576)+J576-N(H576)),2)))</f>
        <v/>
      </c>
      <c r="L576" s="15">
        <f>IF(A576&amp;""="","",SUMIFS('الدفعات'!$C$6:$C$2005,'الدفعات'!$B$6:$B$2005,A576&amp;""))</f>
        <v/>
      </c>
      <c r="M576" s="15">
        <f>IF(A576&amp;""="","",ROUND(K576-L576,2))</f>
        <v/>
      </c>
      <c r="N576" s="6">
        <f>IF(A576&amp;""="","",IF(AND(F576="جاهزة",M576&gt;0),"جاهزة ولم تُسدَّد",IF(AND(F576="سُلّمت",M576&gt;0),"سُلّمت وعليها متبقي","")))</f>
        <v/>
      </c>
    </row>
    <row r="577">
      <c r="A577" s="5" t="n"/>
      <c r="B577" s="16" t="n"/>
      <c r="C577" s="5" t="n"/>
      <c r="D577" s="5" t="n"/>
      <c r="E577" s="5" t="n"/>
      <c r="F577" s="5" t="n"/>
      <c r="G577" s="17" t="n"/>
      <c r="H577" s="17" t="n"/>
      <c r="I577" s="6">
        <f>IF(A577&amp;""="","",IFERROR(INDEX('العملاء'!$B$6:$B$205,MATCH(C577&amp;"",'العملاء'!$A$6:$A$205,0))&amp;"","كود غير موجود"))</f>
        <v/>
      </c>
      <c r="J577" s="15">
        <f>IF(A577&amp;""="","",SUMIFS('القطع'!$F$6:$F$2005,'القطع'!$A$6:$A$2005,A577&amp;""))</f>
        <v/>
      </c>
      <c r="K577" s="15">
        <f>IF(A577&amp;""="","",IF(F577="ملغي",0,ROUND(MAX(0,N(G577)+J577-N(H577)),2)))</f>
        <v/>
      </c>
      <c r="L577" s="15">
        <f>IF(A577&amp;""="","",SUMIFS('الدفعات'!$C$6:$C$2005,'الدفعات'!$B$6:$B$2005,A577&amp;""))</f>
        <v/>
      </c>
      <c r="M577" s="15">
        <f>IF(A577&amp;""="","",ROUND(K577-L577,2))</f>
        <v/>
      </c>
      <c r="N577" s="6">
        <f>IF(A577&amp;""="","",IF(AND(F577="جاهزة",M577&gt;0),"جاهزة ولم تُسدَّد",IF(AND(F577="سُلّمت",M577&gt;0),"سُلّمت وعليها متبقي","")))</f>
        <v/>
      </c>
    </row>
    <row r="578">
      <c r="A578" s="5" t="n"/>
      <c r="B578" s="16" t="n"/>
      <c r="C578" s="5" t="n"/>
      <c r="D578" s="5" t="n"/>
      <c r="E578" s="5" t="n"/>
      <c r="F578" s="5" t="n"/>
      <c r="G578" s="17" t="n"/>
      <c r="H578" s="17" t="n"/>
      <c r="I578" s="6">
        <f>IF(A578&amp;""="","",IFERROR(INDEX('العملاء'!$B$6:$B$205,MATCH(C578&amp;"",'العملاء'!$A$6:$A$205,0))&amp;"","كود غير موجود"))</f>
        <v/>
      </c>
      <c r="J578" s="15">
        <f>IF(A578&amp;""="","",SUMIFS('القطع'!$F$6:$F$2005,'القطع'!$A$6:$A$2005,A578&amp;""))</f>
        <v/>
      </c>
      <c r="K578" s="15">
        <f>IF(A578&amp;""="","",IF(F578="ملغي",0,ROUND(MAX(0,N(G578)+J578-N(H578)),2)))</f>
        <v/>
      </c>
      <c r="L578" s="15">
        <f>IF(A578&amp;""="","",SUMIFS('الدفعات'!$C$6:$C$2005,'الدفعات'!$B$6:$B$2005,A578&amp;""))</f>
        <v/>
      </c>
      <c r="M578" s="15">
        <f>IF(A578&amp;""="","",ROUND(K578-L578,2))</f>
        <v/>
      </c>
      <c r="N578" s="6">
        <f>IF(A578&amp;""="","",IF(AND(F578="جاهزة",M578&gt;0),"جاهزة ولم تُسدَّد",IF(AND(F578="سُلّمت",M578&gt;0),"سُلّمت وعليها متبقي","")))</f>
        <v/>
      </c>
    </row>
    <row r="579">
      <c r="A579" s="5" t="n"/>
      <c r="B579" s="16" t="n"/>
      <c r="C579" s="5" t="n"/>
      <c r="D579" s="5" t="n"/>
      <c r="E579" s="5" t="n"/>
      <c r="F579" s="5" t="n"/>
      <c r="G579" s="17" t="n"/>
      <c r="H579" s="17" t="n"/>
      <c r="I579" s="6">
        <f>IF(A579&amp;""="","",IFERROR(INDEX('العملاء'!$B$6:$B$205,MATCH(C579&amp;"",'العملاء'!$A$6:$A$205,0))&amp;"","كود غير موجود"))</f>
        <v/>
      </c>
      <c r="J579" s="15">
        <f>IF(A579&amp;""="","",SUMIFS('القطع'!$F$6:$F$2005,'القطع'!$A$6:$A$2005,A579&amp;""))</f>
        <v/>
      </c>
      <c r="K579" s="15">
        <f>IF(A579&amp;""="","",IF(F579="ملغي",0,ROUND(MAX(0,N(G579)+J579-N(H579)),2)))</f>
        <v/>
      </c>
      <c r="L579" s="15">
        <f>IF(A579&amp;""="","",SUMIFS('الدفعات'!$C$6:$C$2005,'الدفعات'!$B$6:$B$2005,A579&amp;""))</f>
        <v/>
      </c>
      <c r="M579" s="15">
        <f>IF(A579&amp;""="","",ROUND(K579-L579,2))</f>
        <v/>
      </c>
      <c r="N579" s="6">
        <f>IF(A579&amp;""="","",IF(AND(F579="جاهزة",M579&gt;0),"جاهزة ولم تُسدَّد",IF(AND(F579="سُلّمت",M579&gt;0),"سُلّمت وعليها متبقي","")))</f>
        <v/>
      </c>
    </row>
    <row r="580">
      <c r="A580" s="5" t="n"/>
      <c r="B580" s="16" t="n"/>
      <c r="C580" s="5" t="n"/>
      <c r="D580" s="5" t="n"/>
      <c r="E580" s="5" t="n"/>
      <c r="F580" s="5" t="n"/>
      <c r="G580" s="17" t="n"/>
      <c r="H580" s="17" t="n"/>
      <c r="I580" s="6">
        <f>IF(A580&amp;""="","",IFERROR(INDEX('العملاء'!$B$6:$B$205,MATCH(C580&amp;"",'العملاء'!$A$6:$A$205,0))&amp;"","كود غير موجود"))</f>
        <v/>
      </c>
      <c r="J580" s="15">
        <f>IF(A580&amp;""="","",SUMIFS('القطع'!$F$6:$F$2005,'القطع'!$A$6:$A$2005,A580&amp;""))</f>
        <v/>
      </c>
      <c r="K580" s="15">
        <f>IF(A580&amp;""="","",IF(F580="ملغي",0,ROUND(MAX(0,N(G580)+J580-N(H580)),2)))</f>
        <v/>
      </c>
      <c r="L580" s="15">
        <f>IF(A580&amp;""="","",SUMIFS('الدفعات'!$C$6:$C$2005,'الدفعات'!$B$6:$B$2005,A580&amp;""))</f>
        <v/>
      </c>
      <c r="M580" s="15">
        <f>IF(A580&amp;""="","",ROUND(K580-L580,2))</f>
        <v/>
      </c>
      <c r="N580" s="6">
        <f>IF(A580&amp;""="","",IF(AND(F580="جاهزة",M580&gt;0),"جاهزة ولم تُسدَّد",IF(AND(F580="سُلّمت",M580&gt;0),"سُلّمت وعليها متبقي","")))</f>
        <v/>
      </c>
    </row>
    <row r="581">
      <c r="A581" s="5" t="n"/>
      <c r="B581" s="16" t="n"/>
      <c r="C581" s="5" t="n"/>
      <c r="D581" s="5" t="n"/>
      <c r="E581" s="5" t="n"/>
      <c r="F581" s="5" t="n"/>
      <c r="G581" s="17" t="n"/>
      <c r="H581" s="17" t="n"/>
      <c r="I581" s="6">
        <f>IF(A581&amp;""="","",IFERROR(INDEX('العملاء'!$B$6:$B$205,MATCH(C581&amp;"",'العملاء'!$A$6:$A$205,0))&amp;"","كود غير موجود"))</f>
        <v/>
      </c>
      <c r="J581" s="15">
        <f>IF(A581&amp;""="","",SUMIFS('القطع'!$F$6:$F$2005,'القطع'!$A$6:$A$2005,A581&amp;""))</f>
        <v/>
      </c>
      <c r="K581" s="15">
        <f>IF(A581&amp;""="","",IF(F581="ملغي",0,ROUND(MAX(0,N(G581)+J581-N(H581)),2)))</f>
        <v/>
      </c>
      <c r="L581" s="15">
        <f>IF(A581&amp;""="","",SUMIFS('الدفعات'!$C$6:$C$2005,'الدفعات'!$B$6:$B$2005,A581&amp;""))</f>
        <v/>
      </c>
      <c r="M581" s="15">
        <f>IF(A581&amp;""="","",ROUND(K581-L581,2))</f>
        <v/>
      </c>
      <c r="N581" s="6">
        <f>IF(A581&amp;""="","",IF(AND(F581="جاهزة",M581&gt;0),"جاهزة ولم تُسدَّد",IF(AND(F581="سُلّمت",M581&gt;0),"سُلّمت وعليها متبقي","")))</f>
        <v/>
      </c>
    </row>
    <row r="582">
      <c r="A582" s="5" t="n"/>
      <c r="B582" s="16" t="n"/>
      <c r="C582" s="5" t="n"/>
      <c r="D582" s="5" t="n"/>
      <c r="E582" s="5" t="n"/>
      <c r="F582" s="5" t="n"/>
      <c r="G582" s="17" t="n"/>
      <c r="H582" s="17" t="n"/>
      <c r="I582" s="6">
        <f>IF(A582&amp;""="","",IFERROR(INDEX('العملاء'!$B$6:$B$205,MATCH(C582&amp;"",'العملاء'!$A$6:$A$205,0))&amp;"","كود غير موجود"))</f>
        <v/>
      </c>
      <c r="J582" s="15">
        <f>IF(A582&amp;""="","",SUMIFS('القطع'!$F$6:$F$2005,'القطع'!$A$6:$A$2005,A582&amp;""))</f>
        <v/>
      </c>
      <c r="K582" s="15">
        <f>IF(A582&amp;""="","",IF(F582="ملغي",0,ROUND(MAX(0,N(G582)+J582-N(H582)),2)))</f>
        <v/>
      </c>
      <c r="L582" s="15">
        <f>IF(A582&amp;""="","",SUMIFS('الدفعات'!$C$6:$C$2005,'الدفعات'!$B$6:$B$2005,A582&amp;""))</f>
        <v/>
      </c>
      <c r="M582" s="15">
        <f>IF(A582&amp;""="","",ROUND(K582-L582,2))</f>
        <v/>
      </c>
      <c r="N582" s="6">
        <f>IF(A582&amp;""="","",IF(AND(F582="جاهزة",M582&gt;0),"جاهزة ولم تُسدَّد",IF(AND(F582="سُلّمت",M582&gt;0),"سُلّمت وعليها متبقي","")))</f>
        <v/>
      </c>
    </row>
    <row r="583">
      <c r="A583" s="5" t="n"/>
      <c r="B583" s="16" t="n"/>
      <c r="C583" s="5" t="n"/>
      <c r="D583" s="5" t="n"/>
      <c r="E583" s="5" t="n"/>
      <c r="F583" s="5" t="n"/>
      <c r="G583" s="17" t="n"/>
      <c r="H583" s="17" t="n"/>
      <c r="I583" s="6">
        <f>IF(A583&amp;""="","",IFERROR(INDEX('العملاء'!$B$6:$B$205,MATCH(C583&amp;"",'العملاء'!$A$6:$A$205,0))&amp;"","كود غير موجود"))</f>
        <v/>
      </c>
      <c r="J583" s="15">
        <f>IF(A583&amp;""="","",SUMIFS('القطع'!$F$6:$F$2005,'القطع'!$A$6:$A$2005,A583&amp;""))</f>
        <v/>
      </c>
      <c r="K583" s="15">
        <f>IF(A583&amp;""="","",IF(F583="ملغي",0,ROUND(MAX(0,N(G583)+J583-N(H583)),2)))</f>
        <v/>
      </c>
      <c r="L583" s="15">
        <f>IF(A583&amp;""="","",SUMIFS('الدفعات'!$C$6:$C$2005,'الدفعات'!$B$6:$B$2005,A583&amp;""))</f>
        <v/>
      </c>
      <c r="M583" s="15">
        <f>IF(A583&amp;""="","",ROUND(K583-L583,2))</f>
        <v/>
      </c>
      <c r="N583" s="6">
        <f>IF(A583&amp;""="","",IF(AND(F583="جاهزة",M583&gt;0),"جاهزة ولم تُسدَّد",IF(AND(F583="سُلّمت",M583&gt;0),"سُلّمت وعليها متبقي","")))</f>
        <v/>
      </c>
    </row>
    <row r="584">
      <c r="A584" s="5" t="n"/>
      <c r="B584" s="16" t="n"/>
      <c r="C584" s="5" t="n"/>
      <c r="D584" s="5" t="n"/>
      <c r="E584" s="5" t="n"/>
      <c r="F584" s="5" t="n"/>
      <c r="G584" s="17" t="n"/>
      <c r="H584" s="17" t="n"/>
      <c r="I584" s="6">
        <f>IF(A584&amp;""="","",IFERROR(INDEX('العملاء'!$B$6:$B$205,MATCH(C584&amp;"",'العملاء'!$A$6:$A$205,0))&amp;"","كود غير موجود"))</f>
        <v/>
      </c>
      <c r="J584" s="15">
        <f>IF(A584&amp;""="","",SUMIFS('القطع'!$F$6:$F$2005,'القطع'!$A$6:$A$2005,A584&amp;""))</f>
        <v/>
      </c>
      <c r="K584" s="15">
        <f>IF(A584&amp;""="","",IF(F584="ملغي",0,ROUND(MAX(0,N(G584)+J584-N(H584)),2)))</f>
        <v/>
      </c>
      <c r="L584" s="15">
        <f>IF(A584&amp;""="","",SUMIFS('الدفعات'!$C$6:$C$2005,'الدفعات'!$B$6:$B$2005,A584&amp;""))</f>
        <v/>
      </c>
      <c r="M584" s="15">
        <f>IF(A584&amp;""="","",ROUND(K584-L584,2))</f>
        <v/>
      </c>
      <c r="N584" s="6">
        <f>IF(A584&amp;""="","",IF(AND(F584="جاهزة",M584&gt;0),"جاهزة ولم تُسدَّد",IF(AND(F584="سُلّمت",M584&gt;0),"سُلّمت وعليها متبقي","")))</f>
        <v/>
      </c>
    </row>
    <row r="585">
      <c r="A585" s="5" t="n"/>
      <c r="B585" s="16" t="n"/>
      <c r="C585" s="5" t="n"/>
      <c r="D585" s="5" t="n"/>
      <c r="E585" s="5" t="n"/>
      <c r="F585" s="5" t="n"/>
      <c r="G585" s="17" t="n"/>
      <c r="H585" s="17" t="n"/>
      <c r="I585" s="6">
        <f>IF(A585&amp;""="","",IFERROR(INDEX('العملاء'!$B$6:$B$205,MATCH(C585&amp;"",'العملاء'!$A$6:$A$205,0))&amp;"","كود غير موجود"))</f>
        <v/>
      </c>
      <c r="J585" s="15">
        <f>IF(A585&amp;""="","",SUMIFS('القطع'!$F$6:$F$2005,'القطع'!$A$6:$A$2005,A585&amp;""))</f>
        <v/>
      </c>
      <c r="K585" s="15">
        <f>IF(A585&amp;""="","",IF(F585="ملغي",0,ROUND(MAX(0,N(G585)+J585-N(H585)),2)))</f>
        <v/>
      </c>
      <c r="L585" s="15">
        <f>IF(A585&amp;""="","",SUMIFS('الدفعات'!$C$6:$C$2005,'الدفعات'!$B$6:$B$2005,A585&amp;""))</f>
        <v/>
      </c>
      <c r="M585" s="15">
        <f>IF(A585&amp;""="","",ROUND(K585-L585,2))</f>
        <v/>
      </c>
      <c r="N585" s="6">
        <f>IF(A585&amp;""="","",IF(AND(F585="جاهزة",M585&gt;0),"جاهزة ولم تُسدَّد",IF(AND(F585="سُلّمت",M585&gt;0),"سُلّمت وعليها متبقي","")))</f>
        <v/>
      </c>
    </row>
    <row r="586">
      <c r="A586" s="5" t="n"/>
      <c r="B586" s="16" t="n"/>
      <c r="C586" s="5" t="n"/>
      <c r="D586" s="5" t="n"/>
      <c r="E586" s="5" t="n"/>
      <c r="F586" s="5" t="n"/>
      <c r="G586" s="17" t="n"/>
      <c r="H586" s="17" t="n"/>
      <c r="I586" s="6">
        <f>IF(A586&amp;""="","",IFERROR(INDEX('العملاء'!$B$6:$B$205,MATCH(C586&amp;"",'العملاء'!$A$6:$A$205,0))&amp;"","كود غير موجود"))</f>
        <v/>
      </c>
      <c r="J586" s="15">
        <f>IF(A586&amp;""="","",SUMIFS('القطع'!$F$6:$F$2005,'القطع'!$A$6:$A$2005,A586&amp;""))</f>
        <v/>
      </c>
      <c r="K586" s="15">
        <f>IF(A586&amp;""="","",IF(F586="ملغي",0,ROUND(MAX(0,N(G586)+J586-N(H586)),2)))</f>
        <v/>
      </c>
      <c r="L586" s="15">
        <f>IF(A586&amp;""="","",SUMIFS('الدفعات'!$C$6:$C$2005,'الدفعات'!$B$6:$B$2005,A586&amp;""))</f>
        <v/>
      </c>
      <c r="M586" s="15">
        <f>IF(A586&amp;""="","",ROUND(K586-L586,2))</f>
        <v/>
      </c>
      <c r="N586" s="6">
        <f>IF(A586&amp;""="","",IF(AND(F586="جاهزة",M586&gt;0),"جاهزة ولم تُسدَّد",IF(AND(F586="سُلّمت",M586&gt;0),"سُلّمت وعليها متبقي","")))</f>
        <v/>
      </c>
    </row>
    <row r="587">
      <c r="A587" s="5" t="n"/>
      <c r="B587" s="16" t="n"/>
      <c r="C587" s="5" t="n"/>
      <c r="D587" s="5" t="n"/>
      <c r="E587" s="5" t="n"/>
      <c r="F587" s="5" t="n"/>
      <c r="G587" s="17" t="n"/>
      <c r="H587" s="17" t="n"/>
      <c r="I587" s="6">
        <f>IF(A587&amp;""="","",IFERROR(INDEX('العملاء'!$B$6:$B$205,MATCH(C587&amp;"",'العملاء'!$A$6:$A$205,0))&amp;"","كود غير موجود"))</f>
        <v/>
      </c>
      <c r="J587" s="15">
        <f>IF(A587&amp;""="","",SUMIFS('القطع'!$F$6:$F$2005,'القطع'!$A$6:$A$2005,A587&amp;""))</f>
        <v/>
      </c>
      <c r="K587" s="15">
        <f>IF(A587&amp;""="","",IF(F587="ملغي",0,ROUND(MAX(0,N(G587)+J587-N(H587)),2)))</f>
        <v/>
      </c>
      <c r="L587" s="15">
        <f>IF(A587&amp;""="","",SUMIFS('الدفعات'!$C$6:$C$2005,'الدفعات'!$B$6:$B$2005,A587&amp;""))</f>
        <v/>
      </c>
      <c r="M587" s="15">
        <f>IF(A587&amp;""="","",ROUND(K587-L587,2))</f>
        <v/>
      </c>
      <c r="N587" s="6">
        <f>IF(A587&amp;""="","",IF(AND(F587="جاهزة",M587&gt;0),"جاهزة ولم تُسدَّد",IF(AND(F587="سُلّمت",M587&gt;0),"سُلّمت وعليها متبقي","")))</f>
        <v/>
      </c>
    </row>
    <row r="588">
      <c r="A588" s="5" t="n"/>
      <c r="B588" s="16" t="n"/>
      <c r="C588" s="5" t="n"/>
      <c r="D588" s="5" t="n"/>
      <c r="E588" s="5" t="n"/>
      <c r="F588" s="5" t="n"/>
      <c r="G588" s="17" t="n"/>
      <c r="H588" s="17" t="n"/>
      <c r="I588" s="6">
        <f>IF(A588&amp;""="","",IFERROR(INDEX('العملاء'!$B$6:$B$205,MATCH(C588&amp;"",'العملاء'!$A$6:$A$205,0))&amp;"","كود غير موجود"))</f>
        <v/>
      </c>
      <c r="J588" s="15">
        <f>IF(A588&amp;""="","",SUMIFS('القطع'!$F$6:$F$2005,'القطع'!$A$6:$A$2005,A588&amp;""))</f>
        <v/>
      </c>
      <c r="K588" s="15">
        <f>IF(A588&amp;""="","",IF(F588="ملغي",0,ROUND(MAX(0,N(G588)+J588-N(H588)),2)))</f>
        <v/>
      </c>
      <c r="L588" s="15">
        <f>IF(A588&amp;""="","",SUMIFS('الدفعات'!$C$6:$C$2005,'الدفعات'!$B$6:$B$2005,A588&amp;""))</f>
        <v/>
      </c>
      <c r="M588" s="15">
        <f>IF(A588&amp;""="","",ROUND(K588-L588,2))</f>
        <v/>
      </c>
      <c r="N588" s="6">
        <f>IF(A588&amp;""="","",IF(AND(F588="جاهزة",M588&gt;0),"جاهزة ولم تُسدَّد",IF(AND(F588="سُلّمت",M588&gt;0),"سُلّمت وعليها متبقي","")))</f>
        <v/>
      </c>
    </row>
    <row r="589">
      <c r="A589" s="5" t="n"/>
      <c r="B589" s="16" t="n"/>
      <c r="C589" s="5" t="n"/>
      <c r="D589" s="5" t="n"/>
      <c r="E589" s="5" t="n"/>
      <c r="F589" s="5" t="n"/>
      <c r="G589" s="17" t="n"/>
      <c r="H589" s="17" t="n"/>
      <c r="I589" s="6">
        <f>IF(A589&amp;""="","",IFERROR(INDEX('العملاء'!$B$6:$B$205,MATCH(C589&amp;"",'العملاء'!$A$6:$A$205,0))&amp;"","كود غير موجود"))</f>
        <v/>
      </c>
      <c r="J589" s="15">
        <f>IF(A589&amp;""="","",SUMIFS('القطع'!$F$6:$F$2005,'القطع'!$A$6:$A$2005,A589&amp;""))</f>
        <v/>
      </c>
      <c r="K589" s="15">
        <f>IF(A589&amp;""="","",IF(F589="ملغي",0,ROUND(MAX(0,N(G589)+J589-N(H589)),2)))</f>
        <v/>
      </c>
      <c r="L589" s="15">
        <f>IF(A589&amp;""="","",SUMIFS('الدفعات'!$C$6:$C$2005,'الدفعات'!$B$6:$B$2005,A589&amp;""))</f>
        <v/>
      </c>
      <c r="M589" s="15">
        <f>IF(A589&amp;""="","",ROUND(K589-L589,2))</f>
        <v/>
      </c>
      <c r="N589" s="6">
        <f>IF(A589&amp;""="","",IF(AND(F589="جاهزة",M589&gt;0),"جاهزة ولم تُسدَّد",IF(AND(F589="سُلّمت",M589&gt;0),"سُلّمت وعليها متبقي","")))</f>
        <v/>
      </c>
    </row>
    <row r="590">
      <c r="A590" s="5" t="n"/>
      <c r="B590" s="16" t="n"/>
      <c r="C590" s="5" t="n"/>
      <c r="D590" s="5" t="n"/>
      <c r="E590" s="5" t="n"/>
      <c r="F590" s="5" t="n"/>
      <c r="G590" s="17" t="n"/>
      <c r="H590" s="17" t="n"/>
      <c r="I590" s="6">
        <f>IF(A590&amp;""="","",IFERROR(INDEX('العملاء'!$B$6:$B$205,MATCH(C590&amp;"",'العملاء'!$A$6:$A$205,0))&amp;"","كود غير موجود"))</f>
        <v/>
      </c>
      <c r="J590" s="15">
        <f>IF(A590&amp;""="","",SUMIFS('القطع'!$F$6:$F$2005,'القطع'!$A$6:$A$2005,A590&amp;""))</f>
        <v/>
      </c>
      <c r="K590" s="15">
        <f>IF(A590&amp;""="","",IF(F590="ملغي",0,ROUND(MAX(0,N(G590)+J590-N(H590)),2)))</f>
        <v/>
      </c>
      <c r="L590" s="15">
        <f>IF(A590&amp;""="","",SUMIFS('الدفعات'!$C$6:$C$2005,'الدفعات'!$B$6:$B$2005,A590&amp;""))</f>
        <v/>
      </c>
      <c r="M590" s="15">
        <f>IF(A590&amp;""="","",ROUND(K590-L590,2))</f>
        <v/>
      </c>
      <c r="N590" s="6">
        <f>IF(A590&amp;""="","",IF(AND(F590="جاهزة",M590&gt;0),"جاهزة ولم تُسدَّد",IF(AND(F590="سُلّمت",M590&gt;0),"سُلّمت وعليها متبقي","")))</f>
        <v/>
      </c>
    </row>
    <row r="591">
      <c r="A591" s="5" t="n"/>
      <c r="B591" s="16" t="n"/>
      <c r="C591" s="5" t="n"/>
      <c r="D591" s="5" t="n"/>
      <c r="E591" s="5" t="n"/>
      <c r="F591" s="5" t="n"/>
      <c r="G591" s="17" t="n"/>
      <c r="H591" s="17" t="n"/>
      <c r="I591" s="6">
        <f>IF(A591&amp;""="","",IFERROR(INDEX('العملاء'!$B$6:$B$205,MATCH(C591&amp;"",'العملاء'!$A$6:$A$205,0))&amp;"","كود غير موجود"))</f>
        <v/>
      </c>
      <c r="J591" s="15">
        <f>IF(A591&amp;""="","",SUMIFS('القطع'!$F$6:$F$2005,'القطع'!$A$6:$A$2005,A591&amp;""))</f>
        <v/>
      </c>
      <c r="K591" s="15">
        <f>IF(A591&amp;""="","",IF(F591="ملغي",0,ROUND(MAX(0,N(G591)+J591-N(H591)),2)))</f>
        <v/>
      </c>
      <c r="L591" s="15">
        <f>IF(A591&amp;""="","",SUMIFS('الدفعات'!$C$6:$C$2005,'الدفعات'!$B$6:$B$2005,A591&amp;""))</f>
        <v/>
      </c>
      <c r="M591" s="15">
        <f>IF(A591&amp;""="","",ROUND(K591-L591,2))</f>
        <v/>
      </c>
      <c r="N591" s="6">
        <f>IF(A591&amp;""="","",IF(AND(F591="جاهزة",M591&gt;0),"جاهزة ولم تُسدَّد",IF(AND(F591="سُلّمت",M591&gt;0),"سُلّمت وعليها متبقي","")))</f>
        <v/>
      </c>
    </row>
    <row r="592">
      <c r="A592" s="5" t="n"/>
      <c r="B592" s="16" t="n"/>
      <c r="C592" s="5" t="n"/>
      <c r="D592" s="5" t="n"/>
      <c r="E592" s="5" t="n"/>
      <c r="F592" s="5" t="n"/>
      <c r="G592" s="17" t="n"/>
      <c r="H592" s="17" t="n"/>
      <c r="I592" s="6">
        <f>IF(A592&amp;""="","",IFERROR(INDEX('العملاء'!$B$6:$B$205,MATCH(C592&amp;"",'العملاء'!$A$6:$A$205,0))&amp;"","كود غير موجود"))</f>
        <v/>
      </c>
      <c r="J592" s="15">
        <f>IF(A592&amp;""="","",SUMIFS('القطع'!$F$6:$F$2005,'القطع'!$A$6:$A$2005,A592&amp;""))</f>
        <v/>
      </c>
      <c r="K592" s="15">
        <f>IF(A592&amp;""="","",IF(F592="ملغي",0,ROUND(MAX(0,N(G592)+J592-N(H592)),2)))</f>
        <v/>
      </c>
      <c r="L592" s="15">
        <f>IF(A592&amp;""="","",SUMIFS('الدفعات'!$C$6:$C$2005,'الدفعات'!$B$6:$B$2005,A592&amp;""))</f>
        <v/>
      </c>
      <c r="M592" s="15">
        <f>IF(A592&amp;""="","",ROUND(K592-L592,2))</f>
        <v/>
      </c>
      <c r="N592" s="6">
        <f>IF(A592&amp;""="","",IF(AND(F592="جاهزة",M592&gt;0),"جاهزة ولم تُسدَّد",IF(AND(F592="سُلّمت",M592&gt;0),"سُلّمت وعليها متبقي","")))</f>
        <v/>
      </c>
    </row>
    <row r="593">
      <c r="A593" s="5" t="n"/>
      <c r="B593" s="16" t="n"/>
      <c r="C593" s="5" t="n"/>
      <c r="D593" s="5" t="n"/>
      <c r="E593" s="5" t="n"/>
      <c r="F593" s="5" t="n"/>
      <c r="G593" s="17" t="n"/>
      <c r="H593" s="17" t="n"/>
      <c r="I593" s="6">
        <f>IF(A593&amp;""="","",IFERROR(INDEX('العملاء'!$B$6:$B$205,MATCH(C593&amp;"",'العملاء'!$A$6:$A$205,0))&amp;"","كود غير موجود"))</f>
        <v/>
      </c>
      <c r="J593" s="15">
        <f>IF(A593&amp;""="","",SUMIFS('القطع'!$F$6:$F$2005,'القطع'!$A$6:$A$2005,A593&amp;""))</f>
        <v/>
      </c>
      <c r="K593" s="15">
        <f>IF(A593&amp;""="","",IF(F593="ملغي",0,ROUND(MAX(0,N(G593)+J593-N(H593)),2)))</f>
        <v/>
      </c>
      <c r="L593" s="15">
        <f>IF(A593&amp;""="","",SUMIFS('الدفعات'!$C$6:$C$2005,'الدفعات'!$B$6:$B$2005,A593&amp;""))</f>
        <v/>
      </c>
      <c r="M593" s="15">
        <f>IF(A593&amp;""="","",ROUND(K593-L593,2))</f>
        <v/>
      </c>
      <c r="N593" s="6">
        <f>IF(A593&amp;""="","",IF(AND(F593="جاهزة",M593&gt;0),"جاهزة ولم تُسدَّد",IF(AND(F593="سُلّمت",M593&gt;0),"سُلّمت وعليها متبقي","")))</f>
        <v/>
      </c>
    </row>
    <row r="594">
      <c r="A594" s="5" t="n"/>
      <c r="B594" s="16" t="n"/>
      <c r="C594" s="5" t="n"/>
      <c r="D594" s="5" t="n"/>
      <c r="E594" s="5" t="n"/>
      <c r="F594" s="5" t="n"/>
      <c r="G594" s="17" t="n"/>
      <c r="H594" s="17" t="n"/>
      <c r="I594" s="6">
        <f>IF(A594&amp;""="","",IFERROR(INDEX('العملاء'!$B$6:$B$205,MATCH(C594&amp;"",'العملاء'!$A$6:$A$205,0))&amp;"","كود غير موجود"))</f>
        <v/>
      </c>
      <c r="J594" s="15">
        <f>IF(A594&amp;""="","",SUMIFS('القطع'!$F$6:$F$2005,'القطع'!$A$6:$A$2005,A594&amp;""))</f>
        <v/>
      </c>
      <c r="K594" s="15">
        <f>IF(A594&amp;""="","",IF(F594="ملغي",0,ROUND(MAX(0,N(G594)+J594-N(H594)),2)))</f>
        <v/>
      </c>
      <c r="L594" s="15">
        <f>IF(A594&amp;""="","",SUMIFS('الدفعات'!$C$6:$C$2005,'الدفعات'!$B$6:$B$2005,A594&amp;""))</f>
        <v/>
      </c>
      <c r="M594" s="15">
        <f>IF(A594&amp;""="","",ROUND(K594-L594,2))</f>
        <v/>
      </c>
      <c r="N594" s="6">
        <f>IF(A594&amp;""="","",IF(AND(F594="جاهزة",M594&gt;0),"جاهزة ولم تُسدَّد",IF(AND(F594="سُلّمت",M594&gt;0),"سُلّمت وعليها متبقي","")))</f>
        <v/>
      </c>
    </row>
    <row r="595">
      <c r="A595" s="5" t="n"/>
      <c r="B595" s="16" t="n"/>
      <c r="C595" s="5" t="n"/>
      <c r="D595" s="5" t="n"/>
      <c r="E595" s="5" t="n"/>
      <c r="F595" s="5" t="n"/>
      <c r="G595" s="17" t="n"/>
      <c r="H595" s="17" t="n"/>
      <c r="I595" s="6">
        <f>IF(A595&amp;""="","",IFERROR(INDEX('العملاء'!$B$6:$B$205,MATCH(C595&amp;"",'العملاء'!$A$6:$A$205,0))&amp;"","كود غير موجود"))</f>
        <v/>
      </c>
      <c r="J595" s="15">
        <f>IF(A595&amp;""="","",SUMIFS('القطع'!$F$6:$F$2005,'القطع'!$A$6:$A$2005,A595&amp;""))</f>
        <v/>
      </c>
      <c r="K595" s="15">
        <f>IF(A595&amp;""="","",IF(F595="ملغي",0,ROUND(MAX(0,N(G595)+J595-N(H595)),2)))</f>
        <v/>
      </c>
      <c r="L595" s="15">
        <f>IF(A595&amp;""="","",SUMIFS('الدفعات'!$C$6:$C$2005,'الدفعات'!$B$6:$B$2005,A595&amp;""))</f>
        <v/>
      </c>
      <c r="M595" s="15">
        <f>IF(A595&amp;""="","",ROUND(K595-L595,2))</f>
        <v/>
      </c>
      <c r="N595" s="6">
        <f>IF(A595&amp;""="","",IF(AND(F595="جاهزة",M595&gt;0),"جاهزة ولم تُسدَّد",IF(AND(F595="سُلّمت",M595&gt;0),"سُلّمت وعليها متبقي","")))</f>
        <v/>
      </c>
    </row>
    <row r="596">
      <c r="A596" s="5" t="n"/>
      <c r="B596" s="16" t="n"/>
      <c r="C596" s="5" t="n"/>
      <c r="D596" s="5" t="n"/>
      <c r="E596" s="5" t="n"/>
      <c r="F596" s="5" t="n"/>
      <c r="G596" s="17" t="n"/>
      <c r="H596" s="17" t="n"/>
      <c r="I596" s="6">
        <f>IF(A596&amp;""="","",IFERROR(INDEX('العملاء'!$B$6:$B$205,MATCH(C596&amp;"",'العملاء'!$A$6:$A$205,0))&amp;"","كود غير موجود"))</f>
        <v/>
      </c>
      <c r="J596" s="15">
        <f>IF(A596&amp;""="","",SUMIFS('القطع'!$F$6:$F$2005,'القطع'!$A$6:$A$2005,A596&amp;""))</f>
        <v/>
      </c>
      <c r="K596" s="15">
        <f>IF(A596&amp;""="","",IF(F596="ملغي",0,ROUND(MAX(0,N(G596)+J596-N(H596)),2)))</f>
        <v/>
      </c>
      <c r="L596" s="15">
        <f>IF(A596&amp;""="","",SUMIFS('الدفعات'!$C$6:$C$2005,'الدفعات'!$B$6:$B$2005,A596&amp;""))</f>
        <v/>
      </c>
      <c r="M596" s="15">
        <f>IF(A596&amp;""="","",ROUND(K596-L596,2))</f>
        <v/>
      </c>
      <c r="N596" s="6">
        <f>IF(A596&amp;""="","",IF(AND(F596="جاهزة",M596&gt;0),"جاهزة ولم تُسدَّد",IF(AND(F596="سُلّمت",M596&gt;0),"سُلّمت وعليها متبقي","")))</f>
        <v/>
      </c>
    </row>
    <row r="597">
      <c r="A597" s="5" t="n"/>
      <c r="B597" s="16" t="n"/>
      <c r="C597" s="5" t="n"/>
      <c r="D597" s="5" t="n"/>
      <c r="E597" s="5" t="n"/>
      <c r="F597" s="5" t="n"/>
      <c r="G597" s="17" t="n"/>
      <c r="H597" s="17" t="n"/>
      <c r="I597" s="6">
        <f>IF(A597&amp;""="","",IFERROR(INDEX('العملاء'!$B$6:$B$205,MATCH(C597&amp;"",'العملاء'!$A$6:$A$205,0))&amp;"","كود غير موجود"))</f>
        <v/>
      </c>
      <c r="J597" s="15">
        <f>IF(A597&amp;""="","",SUMIFS('القطع'!$F$6:$F$2005,'القطع'!$A$6:$A$2005,A597&amp;""))</f>
        <v/>
      </c>
      <c r="K597" s="15">
        <f>IF(A597&amp;""="","",IF(F597="ملغي",0,ROUND(MAX(0,N(G597)+J597-N(H597)),2)))</f>
        <v/>
      </c>
      <c r="L597" s="15">
        <f>IF(A597&amp;""="","",SUMIFS('الدفعات'!$C$6:$C$2005,'الدفعات'!$B$6:$B$2005,A597&amp;""))</f>
        <v/>
      </c>
      <c r="M597" s="15">
        <f>IF(A597&amp;""="","",ROUND(K597-L597,2))</f>
        <v/>
      </c>
      <c r="N597" s="6">
        <f>IF(A597&amp;""="","",IF(AND(F597="جاهزة",M597&gt;0),"جاهزة ولم تُسدَّد",IF(AND(F597="سُلّمت",M597&gt;0),"سُلّمت وعليها متبقي","")))</f>
        <v/>
      </c>
    </row>
    <row r="598">
      <c r="A598" s="5" t="n"/>
      <c r="B598" s="16" t="n"/>
      <c r="C598" s="5" t="n"/>
      <c r="D598" s="5" t="n"/>
      <c r="E598" s="5" t="n"/>
      <c r="F598" s="5" t="n"/>
      <c r="G598" s="17" t="n"/>
      <c r="H598" s="17" t="n"/>
      <c r="I598" s="6">
        <f>IF(A598&amp;""="","",IFERROR(INDEX('العملاء'!$B$6:$B$205,MATCH(C598&amp;"",'العملاء'!$A$6:$A$205,0))&amp;"","كود غير موجود"))</f>
        <v/>
      </c>
      <c r="J598" s="15">
        <f>IF(A598&amp;""="","",SUMIFS('القطع'!$F$6:$F$2005,'القطع'!$A$6:$A$2005,A598&amp;""))</f>
        <v/>
      </c>
      <c r="K598" s="15">
        <f>IF(A598&amp;""="","",IF(F598="ملغي",0,ROUND(MAX(0,N(G598)+J598-N(H598)),2)))</f>
        <v/>
      </c>
      <c r="L598" s="15">
        <f>IF(A598&amp;""="","",SUMIFS('الدفعات'!$C$6:$C$2005,'الدفعات'!$B$6:$B$2005,A598&amp;""))</f>
        <v/>
      </c>
      <c r="M598" s="15">
        <f>IF(A598&amp;""="","",ROUND(K598-L598,2))</f>
        <v/>
      </c>
      <c r="N598" s="6">
        <f>IF(A598&amp;""="","",IF(AND(F598="جاهزة",M598&gt;0),"جاهزة ولم تُسدَّد",IF(AND(F598="سُلّمت",M598&gt;0),"سُلّمت وعليها متبقي","")))</f>
        <v/>
      </c>
    </row>
    <row r="599">
      <c r="A599" s="5" t="n"/>
      <c r="B599" s="16" t="n"/>
      <c r="C599" s="5" t="n"/>
      <c r="D599" s="5" t="n"/>
      <c r="E599" s="5" t="n"/>
      <c r="F599" s="5" t="n"/>
      <c r="G599" s="17" t="n"/>
      <c r="H599" s="17" t="n"/>
      <c r="I599" s="6">
        <f>IF(A599&amp;""="","",IFERROR(INDEX('العملاء'!$B$6:$B$205,MATCH(C599&amp;"",'العملاء'!$A$6:$A$205,0))&amp;"","كود غير موجود"))</f>
        <v/>
      </c>
      <c r="J599" s="15">
        <f>IF(A599&amp;""="","",SUMIFS('القطع'!$F$6:$F$2005,'القطع'!$A$6:$A$2005,A599&amp;""))</f>
        <v/>
      </c>
      <c r="K599" s="15">
        <f>IF(A599&amp;""="","",IF(F599="ملغي",0,ROUND(MAX(0,N(G599)+J599-N(H599)),2)))</f>
        <v/>
      </c>
      <c r="L599" s="15">
        <f>IF(A599&amp;""="","",SUMIFS('الدفعات'!$C$6:$C$2005,'الدفعات'!$B$6:$B$2005,A599&amp;""))</f>
        <v/>
      </c>
      <c r="M599" s="15">
        <f>IF(A599&amp;""="","",ROUND(K599-L599,2))</f>
        <v/>
      </c>
      <c r="N599" s="6">
        <f>IF(A599&amp;""="","",IF(AND(F599="جاهزة",M599&gt;0),"جاهزة ولم تُسدَّد",IF(AND(F599="سُلّمت",M599&gt;0),"سُلّمت وعليها متبقي","")))</f>
        <v/>
      </c>
    </row>
    <row r="600">
      <c r="A600" s="5" t="n"/>
      <c r="B600" s="16" t="n"/>
      <c r="C600" s="5" t="n"/>
      <c r="D600" s="5" t="n"/>
      <c r="E600" s="5" t="n"/>
      <c r="F600" s="5" t="n"/>
      <c r="G600" s="17" t="n"/>
      <c r="H600" s="17" t="n"/>
      <c r="I600" s="6">
        <f>IF(A600&amp;""="","",IFERROR(INDEX('العملاء'!$B$6:$B$205,MATCH(C600&amp;"",'العملاء'!$A$6:$A$205,0))&amp;"","كود غير موجود"))</f>
        <v/>
      </c>
      <c r="J600" s="15">
        <f>IF(A600&amp;""="","",SUMIFS('القطع'!$F$6:$F$2005,'القطع'!$A$6:$A$2005,A600&amp;""))</f>
        <v/>
      </c>
      <c r="K600" s="15">
        <f>IF(A600&amp;""="","",IF(F600="ملغي",0,ROUND(MAX(0,N(G600)+J600-N(H600)),2)))</f>
        <v/>
      </c>
      <c r="L600" s="15">
        <f>IF(A600&amp;""="","",SUMIFS('الدفعات'!$C$6:$C$2005,'الدفعات'!$B$6:$B$2005,A600&amp;""))</f>
        <v/>
      </c>
      <c r="M600" s="15">
        <f>IF(A600&amp;""="","",ROUND(K600-L600,2))</f>
        <v/>
      </c>
      <c r="N600" s="6">
        <f>IF(A600&amp;""="","",IF(AND(F600="جاهزة",M600&gt;0),"جاهزة ولم تُسدَّد",IF(AND(F600="سُلّمت",M600&gt;0),"سُلّمت وعليها متبقي","")))</f>
        <v/>
      </c>
    </row>
    <row r="601">
      <c r="A601" s="5" t="n"/>
      <c r="B601" s="16" t="n"/>
      <c r="C601" s="5" t="n"/>
      <c r="D601" s="5" t="n"/>
      <c r="E601" s="5" t="n"/>
      <c r="F601" s="5" t="n"/>
      <c r="G601" s="17" t="n"/>
      <c r="H601" s="17" t="n"/>
      <c r="I601" s="6">
        <f>IF(A601&amp;""="","",IFERROR(INDEX('العملاء'!$B$6:$B$205,MATCH(C601&amp;"",'العملاء'!$A$6:$A$205,0))&amp;"","كود غير موجود"))</f>
        <v/>
      </c>
      <c r="J601" s="15">
        <f>IF(A601&amp;""="","",SUMIFS('القطع'!$F$6:$F$2005,'القطع'!$A$6:$A$2005,A601&amp;""))</f>
        <v/>
      </c>
      <c r="K601" s="15">
        <f>IF(A601&amp;""="","",IF(F601="ملغي",0,ROUND(MAX(0,N(G601)+J601-N(H601)),2)))</f>
        <v/>
      </c>
      <c r="L601" s="15">
        <f>IF(A601&amp;""="","",SUMIFS('الدفعات'!$C$6:$C$2005,'الدفعات'!$B$6:$B$2005,A601&amp;""))</f>
        <v/>
      </c>
      <c r="M601" s="15">
        <f>IF(A601&amp;""="","",ROUND(K601-L601,2))</f>
        <v/>
      </c>
      <c r="N601" s="6">
        <f>IF(A601&amp;""="","",IF(AND(F601="جاهزة",M601&gt;0),"جاهزة ولم تُسدَّد",IF(AND(F601="سُلّمت",M601&gt;0),"سُلّمت وعليها متبقي","")))</f>
        <v/>
      </c>
    </row>
    <row r="602">
      <c r="A602" s="5" t="n"/>
      <c r="B602" s="16" t="n"/>
      <c r="C602" s="5" t="n"/>
      <c r="D602" s="5" t="n"/>
      <c r="E602" s="5" t="n"/>
      <c r="F602" s="5" t="n"/>
      <c r="G602" s="17" t="n"/>
      <c r="H602" s="17" t="n"/>
      <c r="I602" s="6">
        <f>IF(A602&amp;""="","",IFERROR(INDEX('العملاء'!$B$6:$B$205,MATCH(C602&amp;"",'العملاء'!$A$6:$A$205,0))&amp;"","كود غير موجود"))</f>
        <v/>
      </c>
      <c r="J602" s="15">
        <f>IF(A602&amp;""="","",SUMIFS('القطع'!$F$6:$F$2005,'القطع'!$A$6:$A$2005,A602&amp;""))</f>
        <v/>
      </c>
      <c r="K602" s="15">
        <f>IF(A602&amp;""="","",IF(F602="ملغي",0,ROUND(MAX(0,N(G602)+J602-N(H602)),2)))</f>
        <v/>
      </c>
      <c r="L602" s="15">
        <f>IF(A602&amp;""="","",SUMIFS('الدفعات'!$C$6:$C$2005,'الدفعات'!$B$6:$B$2005,A602&amp;""))</f>
        <v/>
      </c>
      <c r="M602" s="15">
        <f>IF(A602&amp;""="","",ROUND(K602-L602,2))</f>
        <v/>
      </c>
      <c r="N602" s="6">
        <f>IF(A602&amp;""="","",IF(AND(F602="جاهزة",M602&gt;0),"جاهزة ولم تُسدَّد",IF(AND(F602="سُلّمت",M602&gt;0),"سُلّمت وعليها متبقي","")))</f>
        <v/>
      </c>
    </row>
    <row r="603">
      <c r="A603" s="5" t="n"/>
      <c r="B603" s="16" t="n"/>
      <c r="C603" s="5" t="n"/>
      <c r="D603" s="5" t="n"/>
      <c r="E603" s="5" t="n"/>
      <c r="F603" s="5" t="n"/>
      <c r="G603" s="17" t="n"/>
      <c r="H603" s="17" t="n"/>
      <c r="I603" s="6">
        <f>IF(A603&amp;""="","",IFERROR(INDEX('العملاء'!$B$6:$B$205,MATCH(C603&amp;"",'العملاء'!$A$6:$A$205,0))&amp;"","كود غير موجود"))</f>
        <v/>
      </c>
      <c r="J603" s="15">
        <f>IF(A603&amp;""="","",SUMIFS('القطع'!$F$6:$F$2005,'القطع'!$A$6:$A$2005,A603&amp;""))</f>
        <v/>
      </c>
      <c r="K603" s="15">
        <f>IF(A603&amp;""="","",IF(F603="ملغي",0,ROUND(MAX(0,N(G603)+J603-N(H603)),2)))</f>
        <v/>
      </c>
      <c r="L603" s="15">
        <f>IF(A603&amp;""="","",SUMIFS('الدفعات'!$C$6:$C$2005,'الدفعات'!$B$6:$B$2005,A603&amp;""))</f>
        <v/>
      </c>
      <c r="M603" s="15">
        <f>IF(A603&amp;""="","",ROUND(K603-L603,2))</f>
        <v/>
      </c>
      <c r="N603" s="6">
        <f>IF(A603&amp;""="","",IF(AND(F603="جاهزة",M603&gt;0),"جاهزة ولم تُسدَّد",IF(AND(F603="سُلّمت",M603&gt;0),"سُلّمت وعليها متبقي","")))</f>
        <v/>
      </c>
    </row>
    <row r="604">
      <c r="A604" s="5" t="n"/>
      <c r="B604" s="16" t="n"/>
      <c r="C604" s="5" t="n"/>
      <c r="D604" s="5" t="n"/>
      <c r="E604" s="5" t="n"/>
      <c r="F604" s="5" t="n"/>
      <c r="G604" s="17" t="n"/>
      <c r="H604" s="17" t="n"/>
      <c r="I604" s="6">
        <f>IF(A604&amp;""="","",IFERROR(INDEX('العملاء'!$B$6:$B$205,MATCH(C604&amp;"",'العملاء'!$A$6:$A$205,0))&amp;"","كود غير موجود"))</f>
        <v/>
      </c>
      <c r="J604" s="15">
        <f>IF(A604&amp;""="","",SUMIFS('القطع'!$F$6:$F$2005,'القطع'!$A$6:$A$2005,A604&amp;""))</f>
        <v/>
      </c>
      <c r="K604" s="15">
        <f>IF(A604&amp;""="","",IF(F604="ملغي",0,ROUND(MAX(0,N(G604)+J604-N(H604)),2)))</f>
        <v/>
      </c>
      <c r="L604" s="15">
        <f>IF(A604&amp;""="","",SUMIFS('الدفعات'!$C$6:$C$2005,'الدفعات'!$B$6:$B$2005,A604&amp;""))</f>
        <v/>
      </c>
      <c r="M604" s="15">
        <f>IF(A604&amp;""="","",ROUND(K604-L604,2))</f>
        <v/>
      </c>
      <c r="N604" s="6">
        <f>IF(A604&amp;""="","",IF(AND(F604="جاهزة",M604&gt;0),"جاهزة ولم تُسدَّد",IF(AND(F604="سُلّمت",M604&gt;0),"سُلّمت وعليها متبقي","")))</f>
        <v/>
      </c>
    </row>
    <row r="605">
      <c r="A605" s="5" t="n"/>
      <c r="B605" s="16" t="n"/>
      <c r="C605" s="5" t="n"/>
      <c r="D605" s="5" t="n"/>
      <c r="E605" s="5" t="n"/>
      <c r="F605" s="5" t="n"/>
      <c r="G605" s="17" t="n"/>
      <c r="H605" s="17" t="n"/>
      <c r="I605" s="6">
        <f>IF(A605&amp;""="","",IFERROR(INDEX('العملاء'!$B$6:$B$205,MATCH(C605&amp;"",'العملاء'!$A$6:$A$205,0))&amp;"","كود غير موجود"))</f>
        <v/>
      </c>
      <c r="J605" s="15">
        <f>IF(A605&amp;""="","",SUMIFS('القطع'!$F$6:$F$2005,'القطع'!$A$6:$A$2005,A605&amp;""))</f>
        <v/>
      </c>
      <c r="K605" s="15">
        <f>IF(A605&amp;""="","",IF(F605="ملغي",0,ROUND(MAX(0,N(G605)+J605-N(H605)),2)))</f>
        <v/>
      </c>
      <c r="L605" s="15">
        <f>IF(A605&amp;""="","",SUMIFS('الدفعات'!$C$6:$C$2005,'الدفعات'!$B$6:$B$2005,A605&amp;""))</f>
        <v/>
      </c>
      <c r="M605" s="15">
        <f>IF(A605&amp;""="","",ROUND(K605-L605,2))</f>
        <v/>
      </c>
      <c r="N605" s="6">
        <f>IF(A605&amp;""="","",IF(AND(F605="جاهزة",M605&gt;0),"جاهزة ولم تُسدَّد",IF(AND(F605="سُلّمت",M605&gt;0),"سُلّمت وعليها متبقي","")))</f>
        <v/>
      </c>
    </row>
    <row r="606">
      <c r="A606" s="5" t="n"/>
      <c r="B606" s="16" t="n"/>
      <c r="C606" s="5" t="n"/>
      <c r="D606" s="5" t="n"/>
      <c r="E606" s="5" t="n"/>
      <c r="F606" s="5" t="n"/>
      <c r="G606" s="17" t="n"/>
      <c r="H606" s="17" t="n"/>
      <c r="I606" s="6">
        <f>IF(A606&amp;""="","",IFERROR(INDEX('العملاء'!$B$6:$B$205,MATCH(C606&amp;"",'العملاء'!$A$6:$A$205,0))&amp;"","كود غير موجود"))</f>
        <v/>
      </c>
      <c r="J606" s="15">
        <f>IF(A606&amp;""="","",SUMIFS('القطع'!$F$6:$F$2005,'القطع'!$A$6:$A$2005,A606&amp;""))</f>
        <v/>
      </c>
      <c r="K606" s="15">
        <f>IF(A606&amp;""="","",IF(F606="ملغي",0,ROUND(MAX(0,N(G606)+J606-N(H606)),2)))</f>
        <v/>
      </c>
      <c r="L606" s="15">
        <f>IF(A606&amp;""="","",SUMIFS('الدفعات'!$C$6:$C$2005,'الدفعات'!$B$6:$B$2005,A606&amp;""))</f>
        <v/>
      </c>
      <c r="M606" s="15">
        <f>IF(A606&amp;""="","",ROUND(K606-L606,2))</f>
        <v/>
      </c>
      <c r="N606" s="6">
        <f>IF(A606&amp;""="","",IF(AND(F606="جاهزة",M606&gt;0),"جاهزة ولم تُسدَّد",IF(AND(F606="سُلّمت",M606&gt;0),"سُلّمت وعليها متبقي","")))</f>
        <v/>
      </c>
    </row>
    <row r="607">
      <c r="A607" s="5" t="n"/>
      <c r="B607" s="16" t="n"/>
      <c r="C607" s="5" t="n"/>
      <c r="D607" s="5" t="n"/>
      <c r="E607" s="5" t="n"/>
      <c r="F607" s="5" t="n"/>
      <c r="G607" s="17" t="n"/>
      <c r="H607" s="17" t="n"/>
      <c r="I607" s="6">
        <f>IF(A607&amp;""="","",IFERROR(INDEX('العملاء'!$B$6:$B$205,MATCH(C607&amp;"",'العملاء'!$A$6:$A$205,0))&amp;"","كود غير موجود"))</f>
        <v/>
      </c>
      <c r="J607" s="15">
        <f>IF(A607&amp;""="","",SUMIFS('القطع'!$F$6:$F$2005,'القطع'!$A$6:$A$2005,A607&amp;""))</f>
        <v/>
      </c>
      <c r="K607" s="15">
        <f>IF(A607&amp;""="","",IF(F607="ملغي",0,ROUND(MAX(0,N(G607)+J607-N(H607)),2)))</f>
        <v/>
      </c>
      <c r="L607" s="15">
        <f>IF(A607&amp;""="","",SUMIFS('الدفعات'!$C$6:$C$2005,'الدفعات'!$B$6:$B$2005,A607&amp;""))</f>
        <v/>
      </c>
      <c r="M607" s="15">
        <f>IF(A607&amp;""="","",ROUND(K607-L607,2))</f>
        <v/>
      </c>
      <c r="N607" s="6">
        <f>IF(A607&amp;""="","",IF(AND(F607="جاهزة",M607&gt;0),"جاهزة ولم تُسدَّد",IF(AND(F607="سُلّمت",M607&gt;0),"سُلّمت وعليها متبقي","")))</f>
        <v/>
      </c>
    </row>
    <row r="608">
      <c r="A608" s="5" t="n"/>
      <c r="B608" s="16" t="n"/>
      <c r="C608" s="5" t="n"/>
      <c r="D608" s="5" t="n"/>
      <c r="E608" s="5" t="n"/>
      <c r="F608" s="5" t="n"/>
      <c r="G608" s="17" t="n"/>
      <c r="H608" s="17" t="n"/>
      <c r="I608" s="6">
        <f>IF(A608&amp;""="","",IFERROR(INDEX('العملاء'!$B$6:$B$205,MATCH(C608&amp;"",'العملاء'!$A$6:$A$205,0))&amp;"","كود غير موجود"))</f>
        <v/>
      </c>
      <c r="J608" s="15">
        <f>IF(A608&amp;""="","",SUMIFS('القطع'!$F$6:$F$2005,'القطع'!$A$6:$A$2005,A608&amp;""))</f>
        <v/>
      </c>
      <c r="K608" s="15">
        <f>IF(A608&amp;""="","",IF(F608="ملغي",0,ROUND(MAX(0,N(G608)+J608-N(H608)),2)))</f>
        <v/>
      </c>
      <c r="L608" s="15">
        <f>IF(A608&amp;""="","",SUMIFS('الدفعات'!$C$6:$C$2005,'الدفعات'!$B$6:$B$2005,A608&amp;""))</f>
        <v/>
      </c>
      <c r="M608" s="15">
        <f>IF(A608&amp;""="","",ROUND(K608-L608,2))</f>
        <v/>
      </c>
      <c r="N608" s="6">
        <f>IF(A608&amp;""="","",IF(AND(F608="جاهزة",M608&gt;0),"جاهزة ولم تُسدَّد",IF(AND(F608="سُلّمت",M608&gt;0),"سُلّمت وعليها متبقي","")))</f>
        <v/>
      </c>
    </row>
    <row r="609">
      <c r="A609" s="5" t="n"/>
      <c r="B609" s="16" t="n"/>
      <c r="C609" s="5" t="n"/>
      <c r="D609" s="5" t="n"/>
      <c r="E609" s="5" t="n"/>
      <c r="F609" s="5" t="n"/>
      <c r="G609" s="17" t="n"/>
      <c r="H609" s="17" t="n"/>
      <c r="I609" s="6">
        <f>IF(A609&amp;""="","",IFERROR(INDEX('العملاء'!$B$6:$B$205,MATCH(C609&amp;"",'العملاء'!$A$6:$A$205,0))&amp;"","كود غير موجود"))</f>
        <v/>
      </c>
      <c r="J609" s="15">
        <f>IF(A609&amp;""="","",SUMIFS('القطع'!$F$6:$F$2005,'القطع'!$A$6:$A$2005,A609&amp;""))</f>
        <v/>
      </c>
      <c r="K609" s="15">
        <f>IF(A609&amp;""="","",IF(F609="ملغي",0,ROUND(MAX(0,N(G609)+J609-N(H609)),2)))</f>
        <v/>
      </c>
      <c r="L609" s="15">
        <f>IF(A609&amp;""="","",SUMIFS('الدفعات'!$C$6:$C$2005,'الدفعات'!$B$6:$B$2005,A609&amp;""))</f>
        <v/>
      </c>
      <c r="M609" s="15">
        <f>IF(A609&amp;""="","",ROUND(K609-L609,2))</f>
        <v/>
      </c>
      <c r="N609" s="6">
        <f>IF(A609&amp;""="","",IF(AND(F609="جاهزة",M609&gt;0),"جاهزة ولم تُسدَّد",IF(AND(F609="سُلّمت",M609&gt;0),"سُلّمت وعليها متبقي","")))</f>
        <v/>
      </c>
    </row>
    <row r="610">
      <c r="A610" s="5" t="n"/>
      <c r="B610" s="16" t="n"/>
      <c r="C610" s="5" t="n"/>
      <c r="D610" s="5" t="n"/>
      <c r="E610" s="5" t="n"/>
      <c r="F610" s="5" t="n"/>
      <c r="G610" s="17" t="n"/>
      <c r="H610" s="17" t="n"/>
      <c r="I610" s="6">
        <f>IF(A610&amp;""="","",IFERROR(INDEX('العملاء'!$B$6:$B$205,MATCH(C610&amp;"",'العملاء'!$A$6:$A$205,0))&amp;"","كود غير موجود"))</f>
        <v/>
      </c>
      <c r="J610" s="15">
        <f>IF(A610&amp;""="","",SUMIFS('القطع'!$F$6:$F$2005,'القطع'!$A$6:$A$2005,A610&amp;""))</f>
        <v/>
      </c>
      <c r="K610" s="15">
        <f>IF(A610&amp;""="","",IF(F610="ملغي",0,ROUND(MAX(0,N(G610)+J610-N(H610)),2)))</f>
        <v/>
      </c>
      <c r="L610" s="15">
        <f>IF(A610&amp;""="","",SUMIFS('الدفعات'!$C$6:$C$2005,'الدفعات'!$B$6:$B$2005,A610&amp;""))</f>
        <v/>
      </c>
      <c r="M610" s="15">
        <f>IF(A610&amp;""="","",ROUND(K610-L610,2))</f>
        <v/>
      </c>
      <c r="N610" s="6">
        <f>IF(A610&amp;""="","",IF(AND(F610="جاهزة",M610&gt;0),"جاهزة ولم تُسدَّد",IF(AND(F610="سُلّمت",M610&gt;0),"سُلّمت وعليها متبقي","")))</f>
        <v/>
      </c>
    </row>
    <row r="611">
      <c r="A611" s="5" t="n"/>
      <c r="B611" s="16" t="n"/>
      <c r="C611" s="5" t="n"/>
      <c r="D611" s="5" t="n"/>
      <c r="E611" s="5" t="n"/>
      <c r="F611" s="5" t="n"/>
      <c r="G611" s="17" t="n"/>
      <c r="H611" s="17" t="n"/>
      <c r="I611" s="6">
        <f>IF(A611&amp;""="","",IFERROR(INDEX('العملاء'!$B$6:$B$205,MATCH(C611&amp;"",'العملاء'!$A$6:$A$205,0))&amp;"","كود غير موجود"))</f>
        <v/>
      </c>
      <c r="J611" s="15">
        <f>IF(A611&amp;""="","",SUMIFS('القطع'!$F$6:$F$2005,'القطع'!$A$6:$A$2005,A611&amp;""))</f>
        <v/>
      </c>
      <c r="K611" s="15">
        <f>IF(A611&amp;""="","",IF(F611="ملغي",0,ROUND(MAX(0,N(G611)+J611-N(H611)),2)))</f>
        <v/>
      </c>
      <c r="L611" s="15">
        <f>IF(A611&amp;""="","",SUMIFS('الدفعات'!$C$6:$C$2005,'الدفعات'!$B$6:$B$2005,A611&amp;""))</f>
        <v/>
      </c>
      <c r="M611" s="15">
        <f>IF(A611&amp;""="","",ROUND(K611-L611,2))</f>
        <v/>
      </c>
      <c r="N611" s="6">
        <f>IF(A611&amp;""="","",IF(AND(F611="جاهزة",M611&gt;0),"جاهزة ولم تُسدَّد",IF(AND(F611="سُلّمت",M611&gt;0),"سُلّمت وعليها متبقي","")))</f>
        <v/>
      </c>
    </row>
    <row r="612">
      <c r="A612" s="5" t="n"/>
      <c r="B612" s="16" t="n"/>
      <c r="C612" s="5" t="n"/>
      <c r="D612" s="5" t="n"/>
      <c r="E612" s="5" t="n"/>
      <c r="F612" s="5" t="n"/>
      <c r="G612" s="17" t="n"/>
      <c r="H612" s="17" t="n"/>
      <c r="I612" s="6">
        <f>IF(A612&amp;""="","",IFERROR(INDEX('العملاء'!$B$6:$B$205,MATCH(C612&amp;"",'العملاء'!$A$6:$A$205,0))&amp;"","كود غير موجود"))</f>
        <v/>
      </c>
      <c r="J612" s="15">
        <f>IF(A612&amp;""="","",SUMIFS('القطع'!$F$6:$F$2005,'القطع'!$A$6:$A$2005,A612&amp;""))</f>
        <v/>
      </c>
      <c r="K612" s="15">
        <f>IF(A612&amp;""="","",IF(F612="ملغي",0,ROUND(MAX(0,N(G612)+J612-N(H612)),2)))</f>
        <v/>
      </c>
      <c r="L612" s="15">
        <f>IF(A612&amp;""="","",SUMIFS('الدفعات'!$C$6:$C$2005,'الدفعات'!$B$6:$B$2005,A612&amp;""))</f>
        <v/>
      </c>
      <c r="M612" s="15">
        <f>IF(A612&amp;""="","",ROUND(K612-L612,2))</f>
        <v/>
      </c>
      <c r="N612" s="6">
        <f>IF(A612&amp;""="","",IF(AND(F612="جاهزة",M612&gt;0),"جاهزة ولم تُسدَّد",IF(AND(F612="سُلّمت",M612&gt;0),"سُلّمت وعليها متبقي","")))</f>
        <v/>
      </c>
    </row>
    <row r="613">
      <c r="A613" s="5" t="n"/>
      <c r="B613" s="16" t="n"/>
      <c r="C613" s="5" t="n"/>
      <c r="D613" s="5" t="n"/>
      <c r="E613" s="5" t="n"/>
      <c r="F613" s="5" t="n"/>
      <c r="G613" s="17" t="n"/>
      <c r="H613" s="17" t="n"/>
      <c r="I613" s="6">
        <f>IF(A613&amp;""="","",IFERROR(INDEX('العملاء'!$B$6:$B$205,MATCH(C613&amp;"",'العملاء'!$A$6:$A$205,0))&amp;"","كود غير موجود"))</f>
        <v/>
      </c>
      <c r="J613" s="15">
        <f>IF(A613&amp;""="","",SUMIFS('القطع'!$F$6:$F$2005,'القطع'!$A$6:$A$2005,A613&amp;""))</f>
        <v/>
      </c>
      <c r="K613" s="15">
        <f>IF(A613&amp;""="","",IF(F613="ملغي",0,ROUND(MAX(0,N(G613)+J613-N(H613)),2)))</f>
        <v/>
      </c>
      <c r="L613" s="15">
        <f>IF(A613&amp;""="","",SUMIFS('الدفعات'!$C$6:$C$2005,'الدفعات'!$B$6:$B$2005,A613&amp;""))</f>
        <v/>
      </c>
      <c r="M613" s="15">
        <f>IF(A613&amp;""="","",ROUND(K613-L613,2))</f>
        <v/>
      </c>
      <c r="N613" s="6">
        <f>IF(A613&amp;""="","",IF(AND(F613="جاهزة",M613&gt;0),"جاهزة ولم تُسدَّد",IF(AND(F613="سُلّمت",M613&gt;0),"سُلّمت وعليها متبقي","")))</f>
        <v/>
      </c>
    </row>
    <row r="614">
      <c r="A614" s="5" t="n"/>
      <c r="B614" s="16" t="n"/>
      <c r="C614" s="5" t="n"/>
      <c r="D614" s="5" t="n"/>
      <c r="E614" s="5" t="n"/>
      <c r="F614" s="5" t="n"/>
      <c r="G614" s="17" t="n"/>
      <c r="H614" s="17" t="n"/>
      <c r="I614" s="6">
        <f>IF(A614&amp;""="","",IFERROR(INDEX('العملاء'!$B$6:$B$205,MATCH(C614&amp;"",'العملاء'!$A$6:$A$205,0))&amp;"","كود غير موجود"))</f>
        <v/>
      </c>
      <c r="J614" s="15">
        <f>IF(A614&amp;""="","",SUMIFS('القطع'!$F$6:$F$2005,'القطع'!$A$6:$A$2005,A614&amp;""))</f>
        <v/>
      </c>
      <c r="K614" s="15">
        <f>IF(A614&amp;""="","",IF(F614="ملغي",0,ROUND(MAX(0,N(G614)+J614-N(H614)),2)))</f>
        <v/>
      </c>
      <c r="L614" s="15">
        <f>IF(A614&amp;""="","",SUMIFS('الدفعات'!$C$6:$C$2005,'الدفعات'!$B$6:$B$2005,A614&amp;""))</f>
        <v/>
      </c>
      <c r="M614" s="15">
        <f>IF(A614&amp;""="","",ROUND(K614-L614,2))</f>
        <v/>
      </c>
      <c r="N614" s="6">
        <f>IF(A614&amp;""="","",IF(AND(F614="جاهزة",M614&gt;0),"جاهزة ولم تُسدَّد",IF(AND(F614="سُلّمت",M614&gt;0),"سُلّمت وعليها متبقي","")))</f>
        <v/>
      </c>
    </row>
    <row r="615">
      <c r="A615" s="5" t="n"/>
      <c r="B615" s="16" t="n"/>
      <c r="C615" s="5" t="n"/>
      <c r="D615" s="5" t="n"/>
      <c r="E615" s="5" t="n"/>
      <c r="F615" s="5" t="n"/>
      <c r="G615" s="17" t="n"/>
      <c r="H615" s="17" t="n"/>
      <c r="I615" s="6">
        <f>IF(A615&amp;""="","",IFERROR(INDEX('العملاء'!$B$6:$B$205,MATCH(C615&amp;"",'العملاء'!$A$6:$A$205,0))&amp;"","كود غير موجود"))</f>
        <v/>
      </c>
      <c r="J615" s="15">
        <f>IF(A615&amp;""="","",SUMIFS('القطع'!$F$6:$F$2005,'القطع'!$A$6:$A$2005,A615&amp;""))</f>
        <v/>
      </c>
      <c r="K615" s="15">
        <f>IF(A615&amp;""="","",IF(F615="ملغي",0,ROUND(MAX(0,N(G615)+J615-N(H615)),2)))</f>
        <v/>
      </c>
      <c r="L615" s="15">
        <f>IF(A615&amp;""="","",SUMIFS('الدفعات'!$C$6:$C$2005,'الدفعات'!$B$6:$B$2005,A615&amp;""))</f>
        <v/>
      </c>
      <c r="M615" s="15">
        <f>IF(A615&amp;""="","",ROUND(K615-L615,2))</f>
        <v/>
      </c>
      <c r="N615" s="6">
        <f>IF(A615&amp;""="","",IF(AND(F615="جاهزة",M615&gt;0),"جاهزة ولم تُسدَّد",IF(AND(F615="سُلّمت",M615&gt;0),"سُلّمت وعليها متبقي","")))</f>
        <v/>
      </c>
    </row>
    <row r="616">
      <c r="A616" s="5" t="n"/>
      <c r="B616" s="16" t="n"/>
      <c r="C616" s="5" t="n"/>
      <c r="D616" s="5" t="n"/>
      <c r="E616" s="5" t="n"/>
      <c r="F616" s="5" t="n"/>
      <c r="G616" s="17" t="n"/>
      <c r="H616" s="17" t="n"/>
      <c r="I616" s="6">
        <f>IF(A616&amp;""="","",IFERROR(INDEX('العملاء'!$B$6:$B$205,MATCH(C616&amp;"",'العملاء'!$A$6:$A$205,0))&amp;"","كود غير موجود"))</f>
        <v/>
      </c>
      <c r="J616" s="15">
        <f>IF(A616&amp;""="","",SUMIFS('القطع'!$F$6:$F$2005,'القطع'!$A$6:$A$2005,A616&amp;""))</f>
        <v/>
      </c>
      <c r="K616" s="15">
        <f>IF(A616&amp;""="","",IF(F616="ملغي",0,ROUND(MAX(0,N(G616)+J616-N(H616)),2)))</f>
        <v/>
      </c>
      <c r="L616" s="15">
        <f>IF(A616&amp;""="","",SUMIFS('الدفعات'!$C$6:$C$2005,'الدفعات'!$B$6:$B$2005,A616&amp;""))</f>
        <v/>
      </c>
      <c r="M616" s="15">
        <f>IF(A616&amp;""="","",ROUND(K616-L616,2))</f>
        <v/>
      </c>
      <c r="N616" s="6">
        <f>IF(A616&amp;""="","",IF(AND(F616="جاهزة",M616&gt;0),"جاهزة ولم تُسدَّد",IF(AND(F616="سُلّمت",M616&gt;0),"سُلّمت وعليها متبقي","")))</f>
        <v/>
      </c>
    </row>
    <row r="617">
      <c r="A617" s="5" t="n"/>
      <c r="B617" s="16" t="n"/>
      <c r="C617" s="5" t="n"/>
      <c r="D617" s="5" t="n"/>
      <c r="E617" s="5" t="n"/>
      <c r="F617" s="5" t="n"/>
      <c r="G617" s="17" t="n"/>
      <c r="H617" s="17" t="n"/>
      <c r="I617" s="6">
        <f>IF(A617&amp;""="","",IFERROR(INDEX('العملاء'!$B$6:$B$205,MATCH(C617&amp;"",'العملاء'!$A$6:$A$205,0))&amp;"","كود غير موجود"))</f>
        <v/>
      </c>
      <c r="J617" s="15">
        <f>IF(A617&amp;""="","",SUMIFS('القطع'!$F$6:$F$2005,'القطع'!$A$6:$A$2005,A617&amp;""))</f>
        <v/>
      </c>
      <c r="K617" s="15">
        <f>IF(A617&amp;""="","",IF(F617="ملغي",0,ROUND(MAX(0,N(G617)+J617-N(H617)),2)))</f>
        <v/>
      </c>
      <c r="L617" s="15">
        <f>IF(A617&amp;""="","",SUMIFS('الدفعات'!$C$6:$C$2005,'الدفعات'!$B$6:$B$2005,A617&amp;""))</f>
        <v/>
      </c>
      <c r="M617" s="15">
        <f>IF(A617&amp;""="","",ROUND(K617-L617,2))</f>
        <v/>
      </c>
      <c r="N617" s="6">
        <f>IF(A617&amp;""="","",IF(AND(F617="جاهزة",M617&gt;0),"جاهزة ولم تُسدَّد",IF(AND(F617="سُلّمت",M617&gt;0),"سُلّمت وعليها متبقي","")))</f>
        <v/>
      </c>
    </row>
    <row r="618">
      <c r="A618" s="5" t="n"/>
      <c r="B618" s="16" t="n"/>
      <c r="C618" s="5" t="n"/>
      <c r="D618" s="5" t="n"/>
      <c r="E618" s="5" t="n"/>
      <c r="F618" s="5" t="n"/>
      <c r="G618" s="17" t="n"/>
      <c r="H618" s="17" t="n"/>
      <c r="I618" s="6">
        <f>IF(A618&amp;""="","",IFERROR(INDEX('العملاء'!$B$6:$B$205,MATCH(C618&amp;"",'العملاء'!$A$6:$A$205,0))&amp;"","كود غير موجود"))</f>
        <v/>
      </c>
      <c r="J618" s="15">
        <f>IF(A618&amp;""="","",SUMIFS('القطع'!$F$6:$F$2005,'القطع'!$A$6:$A$2005,A618&amp;""))</f>
        <v/>
      </c>
      <c r="K618" s="15">
        <f>IF(A618&amp;""="","",IF(F618="ملغي",0,ROUND(MAX(0,N(G618)+J618-N(H618)),2)))</f>
        <v/>
      </c>
      <c r="L618" s="15">
        <f>IF(A618&amp;""="","",SUMIFS('الدفعات'!$C$6:$C$2005,'الدفعات'!$B$6:$B$2005,A618&amp;""))</f>
        <v/>
      </c>
      <c r="M618" s="15">
        <f>IF(A618&amp;""="","",ROUND(K618-L618,2))</f>
        <v/>
      </c>
      <c r="N618" s="6">
        <f>IF(A618&amp;""="","",IF(AND(F618="جاهزة",M618&gt;0),"جاهزة ولم تُسدَّد",IF(AND(F618="سُلّمت",M618&gt;0),"سُلّمت وعليها متبقي","")))</f>
        <v/>
      </c>
    </row>
    <row r="619">
      <c r="A619" s="5" t="n"/>
      <c r="B619" s="16" t="n"/>
      <c r="C619" s="5" t="n"/>
      <c r="D619" s="5" t="n"/>
      <c r="E619" s="5" t="n"/>
      <c r="F619" s="5" t="n"/>
      <c r="G619" s="17" t="n"/>
      <c r="H619" s="17" t="n"/>
      <c r="I619" s="6">
        <f>IF(A619&amp;""="","",IFERROR(INDEX('العملاء'!$B$6:$B$205,MATCH(C619&amp;"",'العملاء'!$A$6:$A$205,0))&amp;"","كود غير موجود"))</f>
        <v/>
      </c>
      <c r="J619" s="15">
        <f>IF(A619&amp;""="","",SUMIFS('القطع'!$F$6:$F$2005,'القطع'!$A$6:$A$2005,A619&amp;""))</f>
        <v/>
      </c>
      <c r="K619" s="15">
        <f>IF(A619&amp;""="","",IF(F619="ملغي",0,ROUND(MAX(0,N(G619)+J619-N(H619)),2)))</f>
        <v/>
      </c>
      <c r="L619" s="15">
        <f>IF(A619&amp;""="","",SUMIFS('الدفعات'!$C$6:$C$2005,'الدفعات'!$B$6:$B$2005,A619&amp;""))</f>
        <v/>
      </c>
      <c r="M619" s="15">
        <f>IF(A619&amp;""="","",ROUND(K619-L619,2))</f>
        <v/>
      </c>
      <c r="N619" s="6">
        <f>IF(A619&amp;""="","",IF(AND(F619="جاهزة",M619&gt;0),"جاهزة ولم تُسدَّد",IF(AND(F619="سُلّمت",M619&gt;0),"سُلّمت وعليها متبقي","")))</f>
        <v/>
      </c>
    </row>
    <row r="620">
      <c r="A620" s="5" t="n"/>
      <c r="B620" s="16" t="n"/>
      <c r="C620" s="5" t="n"/>
      <c r="D620" s="5" t="n"/>
      <c r="E620" s="5" t="n"/>
      <c r="F620" s="5" t="n"/>
      <c r="G620" s="17" t="n"/>
      <c r="H620" s="17" t="n"/>
      <c r="I620" s="6">
        <f>IF(A620&amp;""="","",IFERROR(INDEX('العملاء'!$B$6:$B$205,MATCH(C620&amp;"",'العملاء'!$A$6:$A$205,0))&amp;"","كود غير موجود"))</f>
        <v/>
      </c>
      <c r="J620" s="15">
        <f>IF(A620&amp;""="","",SUMIFS('القطع'!$F$6:$F$2005,'القطع'!$A$6:$A$2005,A620&amp;""))</f>
        <v/>
      </c>
      <c r="K620" s="15">
        <f>IF(A620&amp;""="","",IF(F620="ملغي",0,ROUND(MAX(0,N(G620)+J620-N(H620)),2)))</f>
        <v/>
      </c>
      <c r="L620" s="15">
        <f>IF(A620&amp;""="","",SUMIFS('الدفعات'!$C$6:$C$2005,'الدفعات'!$B$6:$B$2005,A620&amp;""))</f>
        <v/>
      </c>
      <c r="M620" s="15">
        <f>IF(A620&amp;""="","",ROUND(K620-L620,2))</f>
        <v/>
      </c>
      <c r="N620" s="6">
        <f>IF(A620&amp;""="","",IF(AND(F620="جاهزة",M620&gt;0),"جاهزة ولم تُسدَّد",IF(AND(F620="سُلّمت",M620&gt;0),"سُلّمت وعليها متبقي","")))</f>
        <v/>
      </c>
    </row>
    <row r="621">
      <c r="A621" s="5" t="n"/>
      <c r="B621" s="16" t="n"/>
      <c r="C621" s="5" t="n"/>
      <c r="D621" s="5" t="n"/>
      <c r="E621" s="5" t="n"/>
      <c r="F621" s="5" t="n"/>
      <c r="G621" s="17" t="n"/>
      <c r="H621" s="17" t="n"/>
      <c r="I621" s="6">
        <f>IF(A621&amp;""="","",IFERROR(INDEX('العملاء'!$B$6:$B$205,MATCH(C621&amp;"",'العملاء'!$A$6:$A$205,0))&amp;"","كود غير موجود"))</f>
        <v/>
      </c>
      <c r="J621" s="15">
        <f>IF(A621&amp;""="","",SUMIFS('القطع'!$F$6:$F$2005,'القطع'!$A$6:$A$2005,A621&amp;""))</f>
        <v/>
      </c>
      <c r="K621" s="15">
        <f>IF(A621&amp;""="","",IF(F621="ملغي",0,ROUND(MAX(0,N(G621)+J621-N(H621)),2)))</f>
        <v/>
      </c>
      <c r="L621" s="15">
        <f>IF(A621&amp;""="","",SUMIFS('الدفعات'!$C$6:$C$2005,'الدفعات'!$B$6:$B$2005,A621&amp;""))</f>
        <v/>
      </c>
      <c r="M621" s="15">
        <f>IF(A621&amp;""="","",ROUND(K621-L621,2))</f>
        <v/>
      </c>
      <c r="N621" s="6">
        <f>IF(A621&amp;""="","",IF(AND(F621="جاهزة",M621&gt;0),"جاهزة ولم تُسدَّد",IF(AND(F621="سُلّمت",M621&gt;0),"سُلّمت وعليها متبقي","")))</f>
        <v/>
      </c>
    </row>
    <row r="622">
      <c r="A622" s="5" t="n"/>
      <c r="B622" s="16" t="n"/>
      <c r="C622" s="5" t="n"/>
      <c r="D622" s="5" t="n"/>
      <c r="E622" s="5" t="n"/>
      <c r="F622" s="5" t="n"/>
      <c r="G622" s="17" t="n"/>
      <c r="H622" s="17" t="n"/>
      <c r="I622" s="6">
        <f>IF(A622&amp;""="","",IFERROR(INDEX('العملاء'!$B$6:$B$205,MATCH(C622&amp;"",'العملاء'!$A$6:$A$205,0))&amp;"","كود غير موجود"))</f>
        <v/>
      </c>
      <c r="J622" s="15">
        <f>IF(A622&amp;""="","",SUMIFS('القطع'!$F$6:$F$2005,'القطع'!$A$6:$A$2005,A622&amp;""))</f>
        <v/>
      </c>
      <c r="K622" s="15">
        <f>IF(A622&amp;""="","",IF(F622="ملغي",0,ROUND(MAX(0,N(G622)+J622-N(H622)),2)))</f>
        <v/>
      </c>
      <c r="L622" s="15">
        <f>IF(A622&amp;""="","",SUMIFS('الدفعات'!$C$6:$C$2005,'الدفعات'!$B$6:$B$2005,A622&amp;""))</f>
        <v/>
      </c>
      <c r="M622" s="15">
        <f>IF(A622&amp;""="","",ROUND(K622-L622,2))</f>
        <v/>
      </c>
      <c r="N622" s="6">
        <f>IF(A622&amp;""="","",IF(AND(F622="جاهزة",M622&gt;0),"جاهزة ولم تُسدَّد",IF(AND(F622="سُلّمت",M622&gt;0),"سُلّمت وعليها متبقي","")))</f>
        <v/>
      </c>
    </row>
    <row r="623">
      <c r="A623" s="5" t="n"/>
      <c r="B623" s="16" t="n"/>
      <c r="C623" s="5" t="n"/>
      <c r="D623" s="5" t="n"/>
      <c r="E623" s="5" t="n"/>
      <c r="F623" s="5" t="n"/>
      <c r="G623" s="17" t="n"/>
      <c r="H623" s="17" t="n"/>
      <c r="I623" s="6">
        <f>IF(A623&amp;""="","",IFERROR(INDEX('العملاء'!$B$6:$B$205,MATCH(C623&amp;"",'العملاء'!$A$6:$A$205,0))&amp;"","كود غير موجود"))</f>
        <v/>
      </c>
      <c r="J623" s="15">
        <f>IF(A623&amp;""="","",SUMIFS('القطع'!$F$6:$F$2005,'القطع'!$A$6:$A$2005,A623&amp;""))</f>
        <v/>
      </c>
      <c r="K623" s="15">
        <f>IF(A623&amp;""="","",IF(F623="ملغي",0,ROUND(MAX(0,N(G623)+J623-N(H623)),2)))</f>
        <v/>
      </c>
      <c r="L623" s="15">
        <f>IF(A623&amp;""="","",SUMIFS('الدفعات'!$C$6:$C$2005,'الدفعات'!$B$6:$B$2005,A623&amp;""))</f>
        <v/>
      </c>
      <c r="M623" s="15">
        <f>IF(A623&amp;""="","",ROUND(K623-L623,2))</f>
        <v/>
      </c>
      <c r="N623" s="6">
        <f>IF(A623&amp;""="","",IF(AND(F623="جاهزة",M623&gt;0),"جاهزة ولم تُسدَّد",IF(AND(F623="سُلّمت",M623&gt;0),"سُلّمت وعليها متبقي","")))</f>
        <v/>
      </c>
    </row>
    <row r="624">
      <c r="A624" s="5" t="n"/>
      <c r="B624" s="16" t="n"/>
      <c r="C624" s="5" t="n"/>
      <c r="D624" s="5" t="n"/>
      <c r="E624" s="5" t="n"/>
      <c r="F624" s="5" t="n"/>
      <c r="G624" s="17" t="n"/>
      <c r="H624" s="17" t="n"/>
      <c r="I624" s="6">
        <f>IF(A624&amp;""="","",IFERROR(INDEX('العملاء'!$B$6:$B$205,MATCH(C624&amp;"",'العملاء'!$A$6:$A$205,0))&amp;"","كود غير موجود"))</f>
        <v/>
      </c>
      <c r="J624" s="15">
        <f>IF(A624&amp;""="","",SUMIFS('القطع'!$F$6:$F$2005,'القطع'!$A$6:$A$2005,A624&amp;""))</f>
        <v/>
      </c>
      <c r="K624" s="15">
        <f>IF(A624&amp;""="","",IF(F624="ملغي",0,ROUND(MAX(0,N(G624)+J624-N(H624)),2)))</f>
        <v/>
      </c>
      <c r="L624" s="15">
        <f>IF(A624&amp;""="","",SUMIFS('الدفعات'!$C$6:$C$2005,'الدفعات'!$B$6:$B$2005,A624&amp;""))</f>
        <v/>
      </c>
      <c r="M624" s="15">
        <f>IF(A624&amp;""="","",ROUND(K624-L624,2))</f>
        <v/>
      </c>
      <c r="N624" s="6">
        <f>IF(A624&amp;""="","",IF(AND(F624="جاهزة",M624&gt;0),"جاهزة ولم تُسدَّد",IF(AND(F624="سُلّمت",M624&gt;0),"سُلّمت وعليها متبقي","")))</f>
        <v/>
      </c>
    </row>
    <row r="625">
      <c r="A625" s="5" t="n"/>
      <c r="B625" s="16" t="n"/>
      <c r="C625" s="5" t="n"/>
      <c r="D625" s="5" t="n"/>
      <c r="E625" s="5" t="n"/>
      <c r="F625" s="5" t="n"/>
      <c r="G625" s="17" t="n"/>
      <c r="H625" s="17" t="n"/>
      <c r="I625" s="6">
        <f>IF(A625&amp;""="","",IFERROR(INDEX('العملاء'!$B$6:$B$205,MATCH(C625&amp;"",'العملاء'!$A$6:$A$205,0))&amp;"","كود غير موجود"))</f>
        <v/>
      </c>
      <c r="J625" s="15">
        <f>IF(A625&amp;""="","",SUMIFS('القطع'!$F$6:$F$2005,'القطع'!$A$6:$A$2005,A625&amp;""))</f>
        <v/>
      </c>
      <c r="K625" s="15">
        <f>IF(A625&amp;""="","",IF(F625="ملغي",0,ROUND(MAX(0,N(G625)+J625-N(H625)),2)))</f>
        <v/>
      </c>
      <c r="L625" s="15">
        <f>IF(A625&amp;""="","",SUMIFS('الدفعات'!$C$6:$C$2005,'الدفعات'!$B$6:$B$2005,A625&amp;""))</f>
        <v/>
      </c>
      <c r="M625" s="15">
        <f>IF(A625&amp;""="","",ROUND(K625-L625,2))</f>
        <v/>
      </c>
      <c r="N625" s="6">
        <f>IF(A625&amp;""="","",IF(AND(F625="جاهزة",M625&gt;0),"جاهزة ولم تُسدَّد",IF(AND(F625="سُلّمت",M625&gt;0),"سُلّمت وعليها متبقي","")))</f>
        <v/>
      </c>
    </row>
    <row r="626">
      <c r="A626" s="5" t="n"/>
      <c r="B626" s="16" t="n"/>
      <c r="C626" s="5" t="n"/>
      <c r="D626" s="5" t="n"/>
      <c r="E626" s="5" t="n"/>
      <c r="F626" s="5" t="n"/>
      <c r="G626" s="17" t="n"/>
      <c r="H626" s="17" t="n"/>
      <c r="I626" s="6">
        <f>IF(A626&amp;""="","",IFERROR(INDEX('العملاء'!$B$6:$B$205,MATCH(C626&amp;"",'العملاء'!$A$6:$A$205,0))&amp;"","كود غير موجود"))</f>
        <v/>
      </c>
      <c r="J626" s="15">
        <f>IF(A626&amp;""="","",SUMIFS('القطع'!$F$6:$F$2005,'القطع'!$A$6:$A$2005,A626&amp;""))</f>
        <v/>
      </c>
      <c r="K626" s="15">
        <f>IF(A626&amp;""="","",IF(F626="ملغي",0,ROUND(MAX(0,N(G626)+J626-N(H626)),2)))</f>
        <v/>
      </c>
      <c r="L626" s="15">
        <f>IF(A626&amp;""="","",SUMIFS('الدفعات'!$C$6:$C$2005,'الدفعات'!$B$6:$B$2005,A626&amp;""))</f>
        <v/>
      </c>
      <c r="M626" s="15">
        <f>IF(A626&amp;""="","",ROUND(K626-L626,2))</f>
        <v/>
      </c>
      <c r="N626" s="6">
        <f>IF(A626&amp;""="","",IF(AND(F626="جاهزة",M626&gt;0),"جاهزة ولم تُسدَّد",IF(AND(F626="سُلّمت",M626&gt;0),"سُلّمت وعليها متبقي","")))</f>
        <v/>
      </c>
    </row>
    <row r="627">
      <c r="A627" s="5" t="n"/>
      <c r="B627" s="16" t="n"/>
      <c r="C627" s="5" t="n"/>
      <c r="D627" s="5" t="n"/>
      <c r="E627" s="5" t="n"/>
      <c r="F627" s="5" t="n"/>
      <c r="G627" s="17" t="n"/>
      <c r="H627" s="17" t="n"/>
      <c r="I627" s="6">
        <f>IF(A627&amp;""="","",IFERROR(INDEX('العملاء'!$B$6:$B$205,MATCH(C627&amp;"",'العملاء'!$A$6:$A$205,0))&amp;"","كود غير موجود"))</f>
        <v/>
      </c>
      <c r="J627" s="15">
        <f>IF(A627&amp;""="","",SUMIFS('القطع'!$F$6:$F$2005,'القطع'!$A$6:$A$2005,A627&amp;""))</f>
        <v/>
      </c>
      <c r="K627" s="15">
        <f>IF(A627&amp;""="","",IF(F627="ملغي",0,ROUND(MAX(0,N(G627)+J627-N(H627)),2)))</f>
        <v/>
      </c>
      <c r="L627" s="15">
        <f>IF(A627&amp;""="","",SUMIFS('الدفعات'!$C$6:$C$2005,'الدفعات'!$B$6:$B$2005,A627&amp;""))</f>
        <v/>
      </c>
      <c r="M627" s="15">
        <f>IF(A627&amp;""="","",ROUND(K627-L627,2))</f>
        <v/>
      </c>
      <c r="N627" s="6">
        <f>IF(A627&amp;""="","",IF(AND(F627="جاهزة",M627&gt;0),"جاهزة ولم تُسدَّد",IF(AND(F627="سُلّمت",M627&gt;0),"سُلّمت وعليها متبقي","")))</f>
        <v/>
      </c>
    </row>
    <row r="628">
      <c r="A628" s="5" t="n"/>
      <c r="B628" s="16" t="n"/>
      <c r="C628" s="5" t="n"/>
      <c r="D628" s="5" t="n"/>
      <c r="E628" s="5" t="n"/>
      <c r="F628" s="5" t="n"/>
      <c r="G628" s="17" t="n"/>
      <c r="H628" s="17" t="n"/>
      <c r="I628" s="6">
        <f>IF(A628&amp;""="","",IFERROR(INDEX('العملاء'!$B$6:$B$205,MATCH(C628&amp;"",'العملاء'!$A$6:$A$205,0))&amp;"","كود غير موجود"))</f>
        <v/>
      </c>
      <c r="J628" s="15">
        <f>IF(A628&amp;""="","",SUMIFS('القطع'!$F$6:$F$2005,'القطع'!$A$6:$A$2005,A628&amp;""))</f>
        <v/>
      </c>
      <c r="K628" s="15">
        <f>IF(A628&amp;""="","",IF(F628="ملغي",0,ROUND(MAX(0,N(G628)+J628-N(H628)),2)))</f>
        <v/>
      </c>
      <c r="L628" s="15">
        <f>IF(A628&amp;""="","",SUMIFS('الدفعات'!$C$6:$C$2005,'الدفعات'!$B$6:$B$2005,A628&amp;""))</f>
        <v/>
      </c>
      <c r="M628" s="15">
        <f>IF(A628&amp;""="","",ROUND(K628-L628,2))</f>
        <v/>
      </c>
      <c r="N628" s="6">
        <f>IF(A628&amp;""="","",IF(AND(F628="جاهزة",M628&gt;0),"جاهزة ولم تُسدَّد",IF(AND(F628="سُلّمت",M628&gt;0),"سُلّمت وعليها متبقي","")))</f>
        <v/>
      </c>
    </row>
    <row r="629">
      <c r="A629" s="5" t="n"/>
      <c r="B629" s="16" t="n"/>
      <c r="C629" s="5" t="n"/>
      <c r="D629" s="5" t="n"/>
      <c r="E629" s="5" t="n"/>
      <c r="F629" s="5" t="n"/>
      <c r="G629" s="17" t="n"/>
      <c r="H629" s="17" t="n"/>
      <c r="I629" s="6">
        <f>IF(A629&amp;""="","",IFERROR(INDEX('العملاء'!$B$6:$B$205,MATCH(C629&amp;"",'العملاء'!$A$6:$A$205,0))&amp;"","كود غير موجود"))</f>
        <v/>
      </c>
      <c r="J629" s="15">
        <f>IF(A629&amp;""="","",SUMIFS('القطع'!$F$6:$F$2005,'القطع'!$A$6:$A$2005,A629&amp;""))</f>
        <v/>
      </c>
      <c r="K629" s="15">
        <f>IF(A629&amp;""="","",IF(F629="ملغي",0,ROUND(MAX(0,N(G629)+J629-N(H629)),2)))</f>
        <v/>
      </c>
      <c r="L629" s="15">
        <f>IF(A629&amp;""="","",SUMIFS('الدفعات'!$C$6:$C$2005,'الدفعات'!$B$6:$B$2005,A629&amp;""))</f>
        <v/>
      </c>
      <c r="M629" s="15">
        <f>IF(A629&amp;""="","",ROUND(K629-L629,2))</f>
        <v/>
      </c>
      <c r="N629" s="6">
        <f>IF(A629&amp;""="","",IF(AND(F629="جاهزة",M629&gt;0),"جاهزة ولم تُسدَّد",IF(AND(F629="سُلّمت",M629&gt;0),"سُلّمت وعليها متبقي","")))</f>
        <v/>
      </c>
    </row>
    <row r="630">
      <c r="A630" s="5" t="n"/>
      <c r="B630" s="16" t="n"/>
      <c r="C630" s="5" t="n"/>
      <c r="D630" s="5" t="n"/>
      <c r="E630" s="5" t="n"/>
      <c r="F630" s="5" t="n"/>
      <c r="G630" s="17" t="n"/>
      <c r="H630" s="17" t="n"/>
      <c r="I630" s="6">
        <f>IF(A630&amp;""="","",IFERROR(INDEX('العملاء'!$B$6:$B$205,MATCH(C630&amp;"",'العملاء'!$A$6:$A$205,0))&amp;"","كود غير موجود"))</f>
        <v/>
      </c>
      <c r="J630" s="15">
        <f>IF(A630&amp;""="","",SUMIFS('القطع'!$F$6:$F$2005,'القطع'!$A$6:$A$2005,A630&amp;""))</f>
        <v/>
      </c>
      <c r="K630" s="15">
        <f>IF(A630&amp;""="","",IF(F630="ملغي",0,ROUND(MAX(0,N(G630)+J630-N(H630)),2)))</f>
        <v/>
      </c>
      <c r="L630" s="15">
        <f>IF(A630&amp;""="","",SUMIFS('الدفعات'!$C$6:$C$2005,'الدفعات'!$B$6:$B$2005,A630&amp;""))</f>
        <v/>
      </c>
      <c r="M630" s="15">
        <f>IF(A630&amp;""="","",ROUND(K630-L630,2))</f>
        <v/>
      </c>
      <c r="N630" s="6">
        <f>IF(A630&amp;""="","",IF(AND(F630="جاهزة",M630&gt;0),"جاهزة ولم تُسدَّد",IF(AND(F630="سُلّمت",M630&gt;0),"سُلّمت وعليها متبقي","")))</f>
        <v/>
      </c>
    </row>
    <row r="631">
      <c r="A631" s="5" t="n"/>
      <c r="B631" s="16" t="n"/>
      <c r="C631" s="5" t="n"/>
      <c r="D631" s="5" t="n"/>
      <c r="E631" s="5" t="n"/>
      <c r="F631" s="5" t="n"/>
      <c r="G631" s="17" t="n"/>
      <c r="H631" s="17" t="n"/>
      <c r="I631" s="6">
        <f>IF(A631&amp;""="","",IFERROR(INDEX('العملاء'!$B$6:$B$205,MATCH(C631&amp;"",'العملاء'!$A$6:$A$205,0))&amp;"","كود غير موجود"))</f>
        <v/>
      </c>
      <c r="J631" s="15">
        <f>IF(A631&amp;""="","",SUMIFS('القطع'!$F$6:$F$2005,'القطع'!$A$6:$A$2005,A631&amp;""))</f>
        <v/>
      </c>
      <c r="K631" s="15">
        <f>IF(A631&amp;""="","",IF(F631="ملغي",0,ROUND(MAX(0,N(G631)+J631-N(H631)),2)))</f>
        <v/>
      </c>
      <c r="L631" s="15">
        <f>IF(A631&amp;""="","",SUMIFS('الدفعات'!$C$6:$C$2005,'الدفعات'!$B$6:$B$2005,A631&amp;""))</f>
        <v/>
      </c>
      <c r="M631" s="15">
        <f>IF(A631&amp;""="","",ROUND(K631-L631,2))</f>
        <v/>
      </c>
      <c r="N631" s="6">
        <f>IF(A631&amp;""="","",IF(AND(F631="جاهزة",M631&gt;0),"جاهزة ولم تُسدَّد",IF(AND(F631="سُلّمت",M631&gt;0),"سُلّمت وعليها متبقي","")))</f>
        <v/>
      </c>
    </row>
    <row r="632">
      <c r="A632" s="5" t="n"/>
      <c r="B632" s="16" t="n"/>
      <c r="C632" s="5" t="n"/>
      <c r="D632" s="5" t="n"/>
      <c r="E632" s="5" t="n"/>
      <c r="F632" s="5" t="n"/>
      <c r="G632" s="17" t="n"/>
      <c r="H632" s="17" t="n"/>
      <c r="I632" s="6">
        <f>IF(A632&amp;""="","",IFERROR(INDEX('العملاء'!$B$6:$B$205,MATCH(C632&amp;"",'العملاء'!$A$6:$A$205,0))&amp;"","كود غير موجود"))</f>
        <v/>
      </c>
      <c r="J632" s="15">
        <f>IF(A632&amp;""="","",SUMIFS('القطع'!$F$6:$F$2005,'القطع'!$A$6:$A$2005,A632&amp;""))</f>
        <v/>
      </c>
      <c r="K632" s="15">
        <f>IF(A632&amp;""="","",IF(F632="ملغي",0,ROUND(MAX(0,N(G632)+J632-N(H632)),2)))</f>
        <v/>
      </c>
      <c r="L632" s="15">
        <f>IF(A632&amp;""="","",SUMIFS('الدفعات'!$C$6:$C$2005,'الدفعات'!$B$6:$B$2005,A632&amp;""))</f>
        <v/>
      </c>
      <c r="M632" s="15">
        <f>IF(A632&amp;""="","",ROUND(K632-L632,2))</f>
        <v/>
      </c>
      <c r="N632" s="6">
        <f>IF(A632&amp;""="","",IF(AND(F632="جاهزة",M632&gt;0),"جاهزة ولم تُسدَّد",IF(AND(F632="سُلّمت",M632&gt;0),"سُلّمت وعليها متبقي","")))</f>
        <v/>
      </c>
    </row>
    <row r="633">
      <c r="A633" s="5" t="n"/>
      <c r="B633" s="16" t="n"/>
      <c r="C633" s="5" t="n"/>
      <c r="D633" s="5" t="n"/>
      <c r="E633" s="5" t="n"/>
      <c r="F633" s="5" t="n"/>
      <c r="G633" s="17" t="n"/>
      <c r="H633" s="17" t="n"/>
      <c r="I633" s="6">
        <f>IF(A633&amp;""="","",IFERROR(INDEX('العملاء'!$B$6:$B$205,MATCH(C633&amp;"",'العملاء'!$A$6:$A$205,0))&amp;"","كود غير موجود"))</f>
        <v/>
      </c>
      <c r="J633" s="15">
        <f>IF(A633&amp;""="","",SUMIFS('القطع'!$F$6:$F$2005,'القطع'!$A$6:$A$2005,A633&amp;""))</f>
        <v/>
      </c>
      <c r="K633" s="15">
        <f>IF(A633&amp;""="","",IF(F633="ملغي",0,ROUND(MAX(0,N(G633)+J633-N(H633)),2)))</f>
        <v/>
      </c>
      <c r="L633" s="15">
        <f>IF(A633&amp;""="","",SUMIFS('الدفعات'!$C$6:$C$2005,'الدفعات'!$B$6:$B$2005,A633&amp;""))</f>
        <v/>
      </c>
      <c r="M633" s="15">
        <f>IF(A633&amp;""="","",ROUND(K633-L633,2))</f>
        <v/>
      </c>
      <c r="N633" s="6">
        <f>IF(A633&amp;""="","",IF(AND(F633="جاهزة",M633&gt;0),"جاهزة ولم تُسدَّد",IF(AND(F633="سُلّمت",M633&gt;0),"سُلّمت وعليها متبقي","")))</f>
        <v/>
      </c>
    </row>
    <row r="634">
      <c r="A634" s="5" t="n"/>
      <c r="B634" s="16" t="n"/>
      <c r="C634" s="5" t="n"/>
      <c r="D634" s="5" t="n"/>
      <c r="E634" s="5" t="n"/>
      <c r="F634" s="5" t="n"/>
      <c r="G634" s="17" t="n"/>
      <c r="H634" s="17" t="n"/>
      <c r="I634" s="6">
        <f>IF(A634&amp;""="","",IFERROR(INDEX('العملاء'!$B$6:$B$205,MATCH(C634&amp;"",'العملاء'!$A$6:$A$205,0))&amp;"","كود غير موجود"))</f>
        <v/>
      </c>
      <c r="J634" s="15">
        <f>IF(A634&amp;""="","",SUMIFS('القطع'!$F$6:$F$2005,'القطع'!$A$6:$A$2005,A634&amp;""))</f>
        <v/>
      </c>
      <c r="K634" s="15">
        <f>IF(A634&amp;""="","",IF(F634="ملغي",0,ROUND(MAX(0,N(G634)+J634-N(H634)),2)))</f>
        <v/>
      </c>
      <c r="L634" s="15">
        <f>IF(A634&amp;""="","",SUMIFS('الدفعات'!$C$6:$C$2005,'الدفعات'!$B$6:$B$2005,A634&amp;""))</f>
        <v/>
      </c>
      <c r="M634" s="15">
        <f>IF(A634&amp;""="","",ROUND(K634-L634,2))</f>
        <v/>
      </c>
      <c r="N634" s="6">
        <f>IF(A634&amp;""="","",IF(AND(F634="جاهزة",M634&gt;0),"جاهزة ولم تُسدَّد",IF(AND(F634="سُلّمت",M634&gt;0),"سُلّمت وعليها متبقي","")))</f>
        <v/>
      </c>
    </row>
    <row r="635">
      <c r="A635" s="5" t="n"/>
      <c r="B635" s="16" t="n"/>
      <c r="C635" s="5" t="n"/>
      <c r="D635" s="5" t="n"/>
      <c r="E635" s="5" t="n"/>
      <c r="F635" s="5" t="n"/>
      <c r="G635" s="17" t="n"/>
      <c r="H635" s="17" t="n"/>
      <c r="I635" s="6">
        <f>IF(A635&amp;""="","",IFERROR(INDEX('العملاء'!$B$6:$B$205,MATCH(C635&amp;"",'العملاء'!$A$6:$A$205,0))&amp;"","كود غير موجود"))</f>
        <v/>
      </c>
      <c r="J635" s="15">
        <f>IF(A635&amp;""="","",SUMIFS('القطع'!$F$6:$F$2005,'القطع'!$A$6:$A$2005,A635&amp;""))</f>
        <v/>
      </c>
      <c r="K635" s="15">
        <f>IF(A635&amp;""="","",IF(F635="ملغي",0,ROUND(MAX(0,N(G635)+J635-N(H635)),2)))</f>
        <v/>
      </c>
      <c r="L635" s="15">
        <f>IF(A635&amp;""="","",SUMIFS('الدفعات'!$C$6:$C$2005,'الدفعات'!$B$6:$B$2005,A635&amp;""))</f>
        <v/>
      </c>
      <c r="M635" s="15">
        <f>IF(A635&amp;""="","",ROUND(K635-L635,2))</f>
        <v/>
      </c>
      <c r="N635" s="6">
        <f>IF(A635&amp;""="","",IF(AND(F635="جاهزة",M635&gt;0),"جاهزة ولم تُسدَّد",IF(AND(F635="سُلّمت",M635&gt;0),"سُلّمت وعليها متبقي","")))</f>
        <v/>
      </c>
    </row>
    <row r="636">
      <c r="A636" s="5" t="n"/>
      <c r="B636" s="16" t="n"/>
      <c r="C636" s="5" t="n"/>
      <c r="D636" s="5" t="n"/>
      <c r="E636" s="5" t="n"/>
      <c r="F636" s="5" t="n"/>
      <c r="G636" s="17" t="n"/>
      <c r="H636" s="17" t="n"/>
      <c r="I636" s="6">
        <f>IF(A636&amp;""="","",IFERROR(INDEX('العملاء'!$B$6:$B$205,MATCH(C636&amp;"",'العملاء'!$A$6:$A$205,0))&amp;"","كود غير موجود"))</f>
        <v/>
      </c>
      <c r="J636" s="15">
        <f>IF(A636&amp;""="","",SUMIFS('القطع'!$F$6:$F$2005,'القطع'!$A$6:$A$2005,A636&amp;""))</f>
        <v/>
      </c>
      <c r="K636" s="15">
        <f>IF(A636&amp;""="","",IF(F636="ملغي",0,ROUND(MAX(0,N(G636)+J636-N(H636)),2)))</f>
        <v/>
      </c>
      <c r="L636" s="15">
        <f>IF(A636&amp;""="","",SUMIFS('الدفعات'!$C$6:$C$2005,'الدفعات'!$B$6:$B$2005,A636&amp;""))</f>
        <v/>
      </c>
      <c r="M636" s="15">
        <f>IF(A636&amp;""="","",ROUND(K636-L636,2))</f>
        <v/>
      </c>
      <c r="N636" s="6">
        <f>IF(A636&amp;""="","",IF(AND(F636="جاهزة",M636&gt;0),"جاهزة ولم تُسدَّد",IF(AND(F636="سُلّمت",M636&gt;0),"سُلّمت وعليها متبقي","")))</f>
        <v/>
      </c>
    </row>
    <row r="637">
      <c r="A637" s="5" t="n"/>
      <c r="B637" s="16" t="n"/>
      <c r="C637" s="5" t="n"/>
      <c r="D637" s="5" t="n"/>
      <c r="E637" s="5" t="n"/>
      <c r="F637" s="5" t="n"/>
      <c r="G637" s="17" t="n"/>
      <c r="H637" s="17" t="n"/>
      <c r="I637" s="6">
        <f>IF(A637&amp;""="","",IFERROR(INDEX('العملاء'!$B$6:$B$205,MATCH(C637&amp;"",'العملاء'!$A$6:$A$205,0))&amp;"","كود غير موجود"))</f>
        <v/>
      </c>
      <c r="J637" s="15">
        <f>IF(A637&amp;""="","",SUMIFS('القطع'!$F$6:$F$2005,'القطع'!$A$6:$A$2005,A637&amp;""))</f>
        <v/>
      </c>
      <c r="K637" s="15">
        <f>IF(A637&amp;""="","",IF(F637="ملغي",0,ROUND(MAX(0,N(G637)+J637-N(H637)),2)))</f>
        <v/>
      </c>
      <c r="L637" s="15">
        <f>IF(A637&amp;""="","",SUMIFS('الدفعات'!$C$6:$C$2005,'الدفعات'!$B$6:$B$2005,A637&amp;""))</f>
        <v/>
      </c>
      <c r="M637" s="15">
        <f>IF(A637&amp;""="","",ROUND(K637-L637,2))</f>
        <v/>
      </c>
      <c r="N637" s="6">
        <f>IF(A637&amp;""="","",IF(AND(F637="جاهزة",M637&gt;0),"جاهزة ولم تُسدَّد",IF(AND(F637="سُلّمت",M637&gt;0),"سُلّمت وعليها متبقي","")))</f>
        <v/>
      </c>
    </row>
    <row r="638">
      <c r="A638" s="5" t="n"/>
      <c r="B638" s="16" t="n"/>
      <c r="C638" s="5" t="n"/>
      <c r="D638" s="5" t="n"/>
      <c r="E638" s="5" t="n"/>
      <c r="F638" s="5" t="n"/>
      <c r="G638" s="17" t="n"/>
      <c r="H638" s="17" t="n"/>
      <c r="I638" s="6">
        <f>IF(A638&amp;""="","",IFERROR(INDEX('العملاء'!$B$6:$B$205,MATCH(C638&amp;"",'العملاء'!$A$6:$A$205,0))&amp;"","كود غير موجود"))</f>
        <v/>
      </c>
      <c r="J638" s="15">
        <f>IF(A638&amp;""="","",SUMIFS('القطع'!$F$6:$F$2005,'القطع'!$A$6:$A$2005,A638&amp;""))</f>
        <v/>
      </c>
      <c r="K638" s="15">
        <f>IF(A638&amp;""="","",IF(F638="ملغي",0,ROUND(MAX(0,N(G638)+J638-N(H638)),2)))</f>
        <v/>
      </c>
      <c r="L638" s="15">
        <f>IF(A638&amp;""="","",SUMIFS('الدفعات'!$C$6:$C$2005,'الدفعات'!$B$6:$B$2005,A638&amp;""))</f>
        <v/>
      </c>
      <c r="M638" s="15">
        <f>IF(A638&amp;""="","",ROUND(K638-L638,2))</f>
        <v/>
      </c>
      <c r="N638" s="6">
        <f>IF(A638&amp;""="","",IF(AND(F638="جاهزة",M638&gt;0),"جاهزة ولم تُسدَّد",IF(AND(F638="سُلّمت",M638&gt;0),"سُلّمت وعليها متبقي","")))</f>
        <v/>
      </c>
    </row>
    <row r="639">
      <c r="A639" s="5" t="n"/>
      <c r="B639" s="16" t="n"/>
      <c r="C639" s="5" t="n"/>
      <c r="D639" s="5" t="n"/>
      <c r="E639" s="5" t="n"/>
      <c r="F639" s="5" t="n"/>
      <c r="G639" s="17" t="n"/>
      <c r="H639" s="17" t="n"/>
      <c r="I639" s="6">
        <f>IF(A639&amp;""="","",IFERROR(INDEX('العملاء'!$B$6:$B$205,MATCH(C639&amp;"",'العملاء'!$A$6:$A$205,0))&amp;"","كود غير موجود"))</f>
        <v/>
      </c>
      <c r="J639" s="15">
        <f>IF(A639&amp;""="","",SUMIFS('القطع'!$F$6:$F$2005,'القطع'!$A$6:$A$2005,A639&amp;""))</f>
        <v/>
      </c>
      <c r="K639" s="15">
        <f>IF(A639&amp;""="","",IF(F639="ملغي",0,ROUND(MAX(0,N(G639)+J639-N(H639)),2)))</f>
        <v/>
      </c>
      <c r="L639" s="15">
        <f>IF(A639&amp;""="","",SUMIFS('الدفعات'!$C$6:$C$2005,'الدفعات'!$B$6:$B$2005,A639&amp;""))</f>
        <v/>
      </c>
      <c r="M639" s="15">
        <f>IF(A639&amp;""="","",ROUND(K639-L639,2))</f>
        <v/>
      </c>
      <c r="N639" s="6">
        <f>IF(A639&amp;""="","",IF(AND(F639="جاهزة",M639&gt;0),"جاهزة ولم تُسدَّد",IF(AND(F639="سُلّمت",M639&gt;0),"سُلّمت وعليها متبقي","")))</f>
        <v/>
      </c>
    </row>
    <row r="640">
      <c r="A640" s="5" t="n"/>
      <c r="B640" s="16" t="n"/>
      <c r="C640" s="5" t="n"/>
      <c r="D640" s="5" t="n"/>
      <c r="E640" s="5" t="n"/>
      <c r="F640" s="5" t="n"/>
      <c r="G640" s="17" t="n"/>
      <c r="H640" s="17" t="n"/>
      <c r="I640" s="6">
        <f>IF(A640&amp;""="","",IFERROR(INDEX('العملاء'!$B$6:$B$205,MATCH(C640&amp;"",'العملاء'!$A$6:$A$205,0))&amp;"","كود غير موجود"))</f>
        <v/>
      </c>
      <c r="J640" s="15">
        <f>IF(A640&amp;""="","",SUMIFS('القطع'!$F$6:$F$2005,'القطع'!$A$6:$A$2005,A640&amp;""))</f>
        <v/>
      </c>
      <c r="K640" s="15">
        <f>IF(A640&amp;""="","",IF(F640="ملغي",0,ROUND(MAX(0,N(G640)+J640-N(H640)),2)))</f>
        <v/>
      </c>
      <c r="L640" s="15">
        <f>IF(A640&amp;""="","",SUMIFS('الدفعات'!$C$6:$C$2005,'الدفعات'!$B$6:$B$2005,A640&amp;""))</f>
        <v/>
      </c>
      <c r="M640" s="15">
        <f>IF(A640&amp;""="","",ROUND(K640-L640,2))</f>
        <v/>
      </c>
      <c r="N640" s="6">
        <f>IF(A640&amp;""="","",IF(AND(F640="جاهزة",M640&gt;0),"جاهزة ولم تُسدَّد",IF(AND(F640="سُلّمت",M640&gt;0),"سُلّمت وعليها متبقي","")))</f>
        <v/>
      </c>
    </row>
    <row r="641">
      <c r="A641" s="5" t="n"/>
      <c r="B641" s="16" t="n"/>
      <c r="C641" s="5" t="n"/>
      <c r="D641" s="5" t="n"/>
      <c r="E641" s="5" t="n"/>
      <c r="F641" s="5" t="n"/>
      <c r="G641" s="17" t="n"/>
      <c r="H641" s="17" t="n"/>
      <c r="I641" s="6">
        <f>IF(A641&amp;""="","",IFERROR(INDEX('العملاء'!$B$6:$B$205,MATCH(C641&amp;"",'العملاء'!$A$6:$A$205,0))&amp;"","كود غير موجود"))</f>
        <v/>
      </c>
      <c r="J641" s="15">
        <f>IF(A641&amp;""="","",SUMIFS('القطع'!$F$6:$F$2005,'القطع'!$A$6:$A$2005,A641&amp;""))</f>
        <v/>
      </c>
      <c r="K641" s="15">
        <f>IF(A641&amp;""="","",IF(F641="ملغي",0,ROUND(MAX(0,N(G641)+J641-N(H641)),2)))</f>
        <v/>
      </c>
      <c r="L641" s="15">
        <f>IF(A641&amp;""="","",SUMIFS('الدفعات'!$C$6:$C$2005,'الدفعات'!$B$6:$B$2005,A641&amp;""))</f>
        <v/>
      </c>
      <c r="M641" s="15">
        <f>IF(A641&amp;""="","",ROUND(K641-L641,2))</f>
        <v/>
      </c>
      <c r="N641" s="6">
        <f>IF(A641&amp;""="","",IF(AND(F641="جاهزة",M641&gt;0),"جاهزة ولم تُسدَّد",IF(AND(F641="سُلّمت",M641&gt;0),"سُلّمت وعليها متبقي","")))</f>
        <v/>
      </c>
    </row>
    <row r="642">
      <c r="A642" s="5" t="n"/>
      <c r="B642" s="16" t="n"/>
      <c r="C642" s="5" t="n"/>
      <c r="D642" s="5" t="n"/>
      <c r="E642" s="5" t="n"/>
      <c r="F642" s="5" t="n"/>
      <c r="G642" s="17" t="n"/>
      <c r="H642" s="17" t="n"/>
      <c r="I642" s="6">
        <f>IF(A642&amp;""="","",IFERROR(INDEX('العملاء'!$B$6:$B$205,MATCH(C642&amp;"",'العملاء'!$A$6:$A$205,0))&amp;"","كود غير موجود"))</f>
        <v/>
      </c>
      <c r="J642" s="15">
        <f>IF(A642&amp;""="","",SUMIFS('القطع'!$F$6:$F$2005,'القطع'!$A$6:$A$2005,A642&amp;""))</f>
        <v/>
      </c>
      <c r="K642" s="15">
        <f>IF(A642&amp;""="","",IF(F642="ملغي",0,ROUND(MAX(0,N(G642)+J642-N(H642)),2)))</f>
        <v/>
      </c>
      <c r="L642" s="15">
        <f>IF(A642&amp;""="","",SUMIFS('الدفعات'!$C$6:$C$2005,'الدفعات'!$B$6:$B$2005,A642&amp;""))</f>
        <v/>
      </c>
      <c r="M642" s="15">
        <f>IF(A642&amp;""="","",ROUND(K642-L642,2))</f>
        <v/>
      </c>
      <c r="N642" s="6">
        <f>IF(A642&amp;""="","",IF(AND(F642="جاهزة",M642&gt;0),"جاهزة ولم تُسدَّد",IF(AND(F642="سُلّمت",M642&gt;0),"سُلّمت وعليها متبقي","")))</f>
        <v/>
      </c>
    </row>
    <row r="643">
      <c r="A643" s="5" t="n"/>
      <c r="B643" s="16" t="n"/>
      <c r="C643" s="5" t="n"/>
      <c r="D643" s="5" t="n"/>
      <c r="E643" s="5" t="n"/>
      <c r="F643" s="5" t="n"/>
      <c r="G643" s="17" t="n"/>
      <c r="H643" s="17" t="n"/>
      <c r="I643" s="6">
        <f>IF(A643&amp;""="","",IFERROR(INDEX('العملاء'!$B$6:$B$205,MATCH(C643&amp;"",'العملاء'!$A$6:$A$205,0))&amp;"","كود غير موجود"))</f>
        <v/>
      </c>
      <c r="J643" s="15">
        <f>IF(A643&amp;""="","",SUMIFS('القطع'!$F$6:$F$2005,'القطع'!$A$6:$A$2005,A643&amp;""))</f>
        <v/>
      </c>
      <c r="K643" s="15">
        <f>IF(A643&amp;""="","",IF(F643="ملغي",0,ROUND(MAX(0,N(G643)+J643-N(H643)),2)))</f>
        <v/>
      </c>
      <c r="L643" s="15">
        <f>IF(A643&amp;""="","",SUMIFS('الدفعات'!$C$6:$C$2005,'الدفعات'!$B$6:$B$2005,A643&amp;""))</f>
        <v/>
      </c>
      <c r="M643" s="15">
        <f>IF(A643&amp;""="","",ROUND(K643-L643,2))</f>
        <v/>
      </c>
      <c r="N643" s="6">
        <f>IF(A643&amp;""="","",IF(AND(F643="جاهزة",M643&gt;0),"جاهزة ولم تُسدَّد",IF(AND(F643="سُلّمت",M643&gt;0),"سُلّمت وعليها متبقي","")))</f>
        <v/>
      </c>
    </row>
    <row r="644">
      <c r="A644" s="5" t="n"/>
      <c r="B644" s="16" t="n"/>
      <c r="C644" s="5" t="n"/>
      <c r="D644" s="5" t="n"/>
      <c r="E644" s="5" t="n"/>
      <c r="F644" s="5" t="n"/>
      <c r="G644" s="17" t="n"/>
      <c r="H644" s="17" t="n"/>
      <c r="I644" s="6">
        <f>IF(A644&amp;""="","",IFERROR(INDEX('العملاء'!$B$6:$B$205,MATCH(C644&amp;"",'العملاء'!$A$6:$A$205,0))&amp;"","كود غير موجود"))</f>
        <v/>
      </c>
      <c r="J644" s="15">
        <f>IF(A644&amp;""="","",SUMIFS('القطع'!$F$6:$F$2005,'القطع'!$A$6:$A$2005,A644&amp;""))</f>
        <v/>
      </c>
      <c r="K644" s="15">
        <f>IF(A644&amp;""="","",IF(F644="ملغي",0,ROUND(MAX(0,N(G644)+J644-N(H644)),2)))</f>
        <v/>
      </c>
      <c r="L644" s="15">
        <f>IF(A644&amp;""="","",SUMIFS('الدفعات'!$C$6:$C$2005,'الدفعات'!$B$6:$B$2005,A644&amp;""))</f>
        <v/>
      </c>
      <c r="M644" s="15">
        <f>IF(A644&amp;""="","",ROUND(K644-L644,2))</f>
        <v/>
      </c>
      <c r="N644" s="6">
        <f>IF(A644&amp;""="","",IF(AND(F644="جاهزة",M644&gt;0),"جاهزة ولم تُسدَّد",IF(AND(F644="سُلّمت",M644&gt;0),"سُلّمت وعليها متبقي","")))</f>
        <v/>
      </c>
    </row>
    <row r="645">
      <c r="A645" s="5" t="n"/>
      <c r="B645" s="16" t="n"/>
      <c r="C645" s="5" t="n"/>
      <c r="D645" s="5" t="n"/>
      <c r="E645" s="5" t="n"/>
      <c r="F645" s="5" t="n"/>
      <c r="G645" s="17" t="n"/>
      <c r="H645" s="17" t="n"/>
      <c r="I645" s="6">
        <f>IF(A645&amp;""="","",IFERROR(INDEX('العملاء'!$B$6:$B$205,MATCH(C645&amp;"",'العملاء'!$A$6:$A$205,0))&amp;"","كود غير موجود"))</f>
        <v/>
      </c>
      <c r="J645" s="15">
        <f>IF(A645&amp;""="","",SUMIFS('القطع'!$F$6:$F$2005,'القطع'!$A$6:$A$2005,A645&amp;""))</f>
        <v/>
      </c>
      <c r="K645" s="15">
        <f>IF(A645&amp;""="","",IF(F645="ملغي",0,ROUND(MAX(0,N(G645)+J645-N(H645)),2)))</f>
        <v/>
      </c>
      <c r="L645" s="15">
        <f>IF(A645&amp;""="","",SUMIFS('الدفعات'!$C$6:$C$2005,'الدفعات'!$B$6:$B$2005,A645&amp;""))</f>
        <v/>
      </c>
      <c r="M645" s="15">
        <f>IF(A645&amp;""="","",ROUND(K645-L645,2))</f>
        <v/>
      </c>
      <c r="N645" s="6">
        <f>IF(A645&amp;""="","",IF(AND(F645="جاهزة",M645&gt;0),"جاهزة ولم تُسدَّد",IF(AND(F645="سُلّمت",M645&gt;0),"سُلّمت وعليها متبقي","")))</f>
        <v/>
      </c>
    </row>
    <row r="646">
      <c r="A646" s="5" t="n"/>
      <c r="B646" s="16" t="n"/>
      <c r="C646" s="5" t="n"/>
      <c r="D646" s="5" t="n"/>
      <c r="E646" s="5" t="n"/>
      <c r="F646" s="5" t="n"/>
      <c r="G646" s="17" t="n"/>
      <c r="H646" s="17" t="n"/>
      <c r="I646" s="6">
        <f>IF(A646&amp;""="","",IFERROR(INDEX('العملاء'!$B$6:$B$205,MATCH(C646&amp;"",'العملاء'!$A$6:$A$205,0))&amp;"","كود غير موجود"))</f>
        <v/>
      </c>
      <c r="J646" s="15">
        <f>IF(A646&amp;""="","",SUMIFS('القطع'!$F$6:$F$2005,'القطع'!$A$6:$A$2005,A646&amp;""))</f>
        <v/>
      </c>
      <c r="K646" s="15">
        <f>IF(A646&amp;""="","",IF(F646="ملغي",0,ROUND(MAX(0,N(G646)+J646-N(H646)),2)))</f>
        <v/>
      </c>
      <c r="L646" s="15">
        <f>IF(A646&amp;""="","",SUMIFS('الدفعات'!$C$6:$C$2005,'الدفعات'!$B$6:$B$2005,A646&amp;""))</f>
        <v/>
      </c>
      <c r="M646" s="15">
        <f>IF(A646&amp;""="","",ROUND(K646-L646,2))</f>
        <v/>
      </c>
      <c r="N646" s="6">
        <f>IF(A646&amp;""="","",IF(AND(F646="جاهزة",M646&gt;0),"جاهزة ولم تُسدَّد",IF(AND(F646="سُلّمت",M646&gt;0),"سُلّمت وعليها متبقي","")))</f>
        <v/>
      </c>
    </row>
    <row r="647">
      <c r="A647" s="5" t="n"/>
      <c r="B647" s="16" t="n"/>
      <c r="C647" s="5" t="n"/>
      <c r="D647" s="5" t="n"/>
      <c r="E647" s="5" t="n"/>
      <c r="F647" s="5" t="n"/>
      <c r="G647" s="17" t="n"/>
      <c r="H647" s="17" t="n"/>
      <c r="I647" s="6">
        <f>IF(A647&amp;""="","",IFERROR(INDEX('العملاء'!$B$6:$B$205,MATCH(C647&amp;"",'العملاء'!$A$6:$A$205,0))&amp;"","كود غير موجود"))</f>
        <v/>
      </c>
      <c r="J647" s="15">
        <f>IF(A647&amp;""="","",SUMIFS('القطع'!$F$6:$F$2005,'القطع'!$A$6:$A$2005,A647&amp;""))</f>
        <v/>
      </c>
      <c r="K647" s="15">
        <f>IF(A647&amp;""="","",IF(F647="ملغي",0,ROUND(MAX(0,N(G647)+J647-N(H647)),2)))</f>
        <v/>
      </c>
      <c r="L647" s="15">
        <f>IF(A647&amp;""="","",SUMIFS('الدفعات'!$C$6:$C$2005,'الدفعات'!$B$6:$B$2005,A647&amp;""))</f>
        <v/>
      </c>
      <c r="M647" s="15">
        <f>IF(A647&amp;""="","",ROUND(K647-L647,2))</f>
        <v/>
      </c>
      <c r="N647" s="6">
        <f>IF(A647&amp;""="","",IF(AND(F647="جاهزة",M647&gt;0),"جاهزة ولم تُسدَّد",IF(AND(F647="سُلّمت",M647&gt;0),"سُلّمت وعليها متبقي","")))</f>
        <v/>
      </c>
    </row>
    <row r="648">
      <c r="A648" s="5" t="n"/>
      <c r="B648" s="16" t="n"/>
      <c r="C648" s="5" t="n"/>
      <c r="D648" s="5" t="n"/>
      <c r="E648" s="5" t="n"/>
      <c r="F648" s="5" t="n"/>
      <c r="G648" s="17" t="n"/>
      <c r="H648" s="17" t="n"/>
      <c r="I648" s="6">
        <f>IF(A648&amp;""="","",IFERROR(INDEX('العملاء'!$B$6:$B$205,MATCH(C648&amp;"",'العملاء'!$A$6:$A$205,0))&amp;"","كود غير موجود"))</f>
        <v/>
      </c>
      <c r="J648" s="15">
        <f>IF(A648&amp;""="","",SUMIFS('القطع'!$F$6:$F$2005,'القطع'!$A$6:$A$2005,A648&amp;""))</f>
        <v/>
      </c>
      <c r="K648" s="15">
        <f>IF(A648&amp;""="","",IF(F648="ملغي",0,ROUND(MAX(0,N(G648)+J648-N(H648)),2)))</f>
        <v/>
      </c>
      <c r="L648" s="15">
        <f>IF(A648&amp;""="","",SUMIFS('الدفعات'!$C$6:$C$2005,'الدفعات'!$B$6:$B$2005,A648&amp;""))</f>
        <v/>
      </c>
      <c r="M648" s="15">
        <f>IF(A648&amp;""="","",ROUND(K648-L648,2))</f>
        <v/>
      </c>
      <c r="N648" s="6">
        <f>IF(A648&amp;""="","",IF(AND(F648="جاهزة",M648&gt;0),"جاهزة ولم تُسدَّد",IF(AND(F648="سُلّمت",M648&gt;0),"سُلّمت وعليها متبقي","")))</f>
        <v/>
      </c>
    </row>
    <row r="649">
      <c r="A649" s="5" t="n"/>
      <c r="B649" s="16" t="n"/>
      <c r="C649" s="5" t="n"/>
      <c r="D649" s="5" t="n"/>
      <c r="E649" s="5" t="n"/>
      <c r="F649" s="5" t="n"/>
      <c r="G649" s="17" t="n"/>
      <c r="H649" s="17" t="n"/>
      <c r="I649" s="6">
        <f>IF(A649&amp;""="","",IFERROR(INDEX('العملاء'!$B$6:$B$205,MATCH(C649&amp;"",'العملاء'!$A$6:$A$205,0))&amp;"","كود غير موجود"))</f>
        <v/>
      </c>
      <c r="J649" s="15">
        <f>IF(A649&amp;""="","",SUMIFS('القطع'!$F$6:$F$2005,'القطع'!$A$6:$A$2005,A649&amp;""))</f>
        <v/>
      </c>
      <c r="K649" s="15">
        <f>IF(A649&amp;""="","",IF(F649="ملغي",0,ROUND(MAX(0,N(G649)+J649-N(H649)),2)))</f>
        <v/>
      </c>
      <c r="L649" s="15">
        <f>IF(A649&amp;""="","",SUMIFS('الدفعات'!$C$6:$C$2005,'الدفعات'!$B$6:$B$2005,A649&amp;""))</f>
        <v/>
      </c>
      <c r="M649" s="15">
        <f>IF(A649&amp;""="","",ROUND(K649-L649,2))</f>
        <v/>
      </c>
      <c r="N649" s="6">
        <f>IF(A649&amp;""="","",IF(AND(F649="جاهزة",M649&gt;0),"جاهزة ولم تُسدَّد",IF(AND(F649="سُلّمت",M649&gt;0),"سُلّمت وعليها متبقي","")))</f>
        <v/>
      </c>
    </row>
    <row r="650">
      <c r="A650" s="5" t="n"/>
      <c r="B650" s="16" t="n"/>
      <c r="C650" s="5" t="n"/>
      <c r="D650" s="5" t="n"/>
      <c r="E650" s="5" t="n"/>
      <c r="F650" s="5" t="n"/>
      <c r="G650" s="17" t="n"/>
      <c r="H650" s="17" t="n"/>
      <c r="I650" s="6">
        <f>IF(A650&amp;""="","",IFERROR(INDEX('العملاء'!$B$6:$B$205,MATCH(C650&amp;"",'العملاء'!$A$6:$A$205,0))&amp;"","كود غير موجود"))</f>
        <v/>
      </c>
      <c r="J650" s="15">
        <f>IF(A650&amp;""="","",SUMIFS('القطع'!$F$6:$F$2005,'القطع'!$A$6:$A$2005,A650&amp;""))</f>
        <v/>
      </c>
      <c r="K650" s="15">
        <f>IF(A650&amp;""="","",IF(F650="ملغي",0,ROUND(MAX(0,N(G650)+J650-N(H650)),2)))</f>
        <v/>
      </c>
      <c r="L650" s="15">
        <f>IF(A650&amp;""="","",SUMIFS('الدفعات'!$C$6:$C$2005,'الدفعات'!$B$6:$B$2005,A650&amp;""))</f>
        <v/>
      </c>
      <c r="M650" s="15">
        <f>IF(A650&amp;""="","",ROUND(K650-L650,2))</f>
        <v/>
      </c>
      <c r="N650" s="6">
        <f>IF(A650&amp;""="","",IF(AND(F650="جاهزة",M650&gt;0),"جاهزة ولم تُسدَّد",IF(AND(F650="سُلّمت",M650&gt;0),"سُلّمت وعليها متبقي","")))</f>
        <v/>
      </c>
    </row>
    <row r="651">
      <c r="A651" s="5" t="n"/>
      <c r="B651" s="16" t="n"/>
      <c r="C651" s="5" t="n"/>
      <c r="D651" s="5" t="n"/>
      <c r="E651" s="5" t="n"/>
      <c r="F651" s="5" t="n"/>
      <c r="G651" s="17" t="n"/>
      <c r="H651" s="17" t="n"/>
      <c r="I651" s="6">
        <f>IF(A651&amp;""="","",IFERROR(INDEX('العملاء'!$B$6:$B$205,MATCH(C651&amp;"",'العملاء'!$A$6:$A$205,0))&amp;"","كود غير موجود"))</f>
        <v/>
      </c>
      <c r="J651" s="15">
        <f>IF(A651&amp;""="","",SUMIFS('القطع'!$F$6:$F$2005,'القطع'!$A$6:$A$2005,A651&amp;""))</f>
        <v/>
      </c>
      <c r="K651" s="15">
        <f>IF(A651&amp;""="","",IF(F651="ملغي",0,ROUND(MAX(0,N(G651)+J651-N(H651)),2)))</f>
        <v/>
      </c>
      <c r="L651" s="15">
        <f>IF(A651&amp;""="","",SUMIFS('الدفعات'!$C$6:$C$2005,'الدفعات'!$B$6:$B$2005,A651&amp;""))</f>
        <v/>
      </c>
      <c r="M651" s="15">
        <f>IF(A651&amp;""="","",ROUND(K651-L651,2))</f>
        <v/>
      </c>
      <c r="N651" s="6">
        <f>IF(A651&amp;""="","",IF(AND(F651="جاهزة",M651&gt;0),"جاهزة ولم تُسدَّد",IF(AND(F651="سُلّمت",M651&gt;0),"سُلّمت وعليها متبقي","")))</f>
        <v/>
      </c>
    </row>
    <row r="652">
      <c r="A652" s="5" t="n"/>
      <c r="B652" s="16" t="n"/>
      <c r="C652" s="5" t="n"/>
      <c r="D652" s="5" t="n"/>
      <c r="E652" s="5" t="n"/>
      <c r="F652" s="5" t="n"/>
      <c r="G652" s="17" t="n"/>
      <c r="H652" s="17" t="n"/>
      <c r="I652" s="6">
        <f>IF(A652&amp;""="","",IFERROR(INDEX('العملاء'!$B$6:$B$205,MATCH(C652&amp;"",'العملاء'!$A$6:$A$205,0))&amp;"","كود غير موجود"))</f>
        <v/>
      </c>
      <c r="J652" s="15">
        <f>IF(A652&amp;""="","",SUMIFS('القطع'!$F$6:$F$2005,'القطع'!$A$6:$A$2005,A652&amp;""))</f>
        <v/>
      </c>
      <c r="K652" s="15">
        <f>IF(A652&amp;""="","",IF(F652="ملغي",0,ROUND(MAX(0,N(G652)+J652-N(H652)),2)))</f>
        <v/>
      </c>
      <c r="L652" s="15">
        <f>IF(A652&amp;""="","",SUMIFS('الدفعات'!$C$6:$C$2005,'الدفعات'!$B$6:$B$2005,A652&amp;""))</f>
        <v/>
      </c>
      <c r="M652" s="15">
        <f>IF(A652&amp;""="","",ROUND(K652-L652,2))</f>
        <v/>
      </c>
      <c r="N652" s="6">
        <f>IF(A652&amp;""="","",IF(AND(F652="جاهزة",M652&gt;0),"جاهزة ولم تُسدَّد",IF(AND(F652="سُلّمت",M652&gt;0),"سُلّمت وعليها متبقي","")))</f>
        <v/>
      </c>
    </row>
    <row r="653">
      <c r="A653" s="5" t="n"/>
      <c r="B653" s="16" t="n"/>
      <c r="C653" s="5" t="n"/>
      <c r="D653" s="5" t="n"/>
      <c r="E653" s="5" t="n"/>
      <c r="F653" s="5" t="n"/>
      <c r="G653" s="17" t="n"/>
      <c r="H653" s="17" t="n"/>
      <c r="I653" s="6">
        <f>IF(A653&amp;""="","",IFERROR(INDEX('العملاء'!$B$6:$B$205,MATCH(C653&amp;"",'العملاء'!$A$6:$A$205,0))&amp;"","كود غير موجود"))</f>
        <v/>
      </c>
      <c r="J653" s="15">
        <f>IF(A653&amp;""="","",SUMIFS('القطع'!$F$6:$F$2005,'القطع'!$A$6:$A$2005,A653&amp;""))</f>
        <v/>
      </c>
      <c r="K653" s="15">
        <f>IF(A653&amp;""="","",IF(F653="ملغي",0,ROUND(MAX(0,N(G653)+J653-N(H653)),2)))</f>
        <v/>
      </c>
      <c r="L653" s="15">
        <f>IF(A653&amp;""="","",SUMIFS('الدفعات'!$C$6:$C$2005,'الدفعات'!$B$6:$B$2005,A653&amp;""))</f>
        <v/>
      </c>
      <c r="M653" s="15">
        <f>IF(A653&amp;""="","",ROUND(K653-L653,2))</f>
        <v/>
      </c>
      <c r="N653" s="6">
        <f>IF(A653&amp;""="","",IF(AND(F653="جاهزة",M653&gt;0),"جاهزة ولم تُسدَّد",IF(AND(F653="سُلّمت",M653&gt;0),"سُلّمت وعليها متبقي","")))</f>
        <v/>
      </c>
    </row>
    <row r="654">
      <c r="A654" s="5" t="n"/>
      <c r="B654" s="16" t="n"/>
      <c r="C654" s="5" t="n"/>
      <c r="D654" s="5" t="n"/>
      <c r="E654" s="5" t="n"/>
      <c r="F654" s="5" t="n"/>
      <c r="G654" s="17" t="n"/>
      <c r="H654" s="17" t="n"/>
      <c r="I654" s="6">
        <f>IF(A654&amp;""="","",IFERROR(INDEX('العملاء'!$B$6:$B$205,MATCH(C654&amp;"",'العملاء'!$A$6:$A$205,0))&amp;"","كود غير موجود"))</f>
        <v/>
      </c>
      <c r="J654" s="15">
        <f>IF(A654&amp;""="","",SUMIFS('القطع'!$F$6:$F$2005,'القطع'!$A$6:$A$2005,A654&amp;""))</f>
        <v/>
      </c>
      <c r="K654" s="15">
        <f>IF(A654&amp;""="","",IF(F654="ملغي",0,ROUND(MAX(0,N(G654)+J654-N(H654)),2)))</f>
        <v/>
      </c>
      <c r="L654" s="15">
        <f>IF(A654&amp;""="","",SUMIFS('الدفعات'!$C$6:$C$2005,'الدفعات'!$B$6:$B$2005,A654&amp;""))</f>
        <v/>
      </c>
      <c r="M654" s="15">
        <f>IF(A654&amp;""="","",ROUND(K654-L654,2))</f>
        <v/>
      </c>
      <c r="N654" s="6">
        <f>IF(A654&amp;""="","",IF(AND(F654="جاهزة",M654&gt;0),"جاهزة ولم تُسدَّد",IF(AND(F654="سُلّمت",M654&gt;0),"سُلّمت وعليها متبقي","")))</f>
        <v/>
      </c>
    </row>
    <row r="655">
      <c r="A655" s="5" t="n"/>
      <c r="B655" s="16" t="n"/>
      <c r="C655" s="5" t="n"/>
      <c r="D655" s="5" t="n"/>
      <c r="E655" s="5" t="n"/>
      <c r="F655" s="5" t="n"/>
      <c r="G655" s="17" t="n"/>
      <c r="H655" s="17" t="n"/>
      <c r="I655" s="6">
        <f>IF(A655&amp;""="","",IFERROR(INDEX('العملاء'!$B$6:$B$205,MATCH(C655&amp;"",'العملاء'!$A$6:$A$205,0))&amp;"","كود غير موجود"))</f>
        <v/>
      </c>
      <c r="J655" s="15">
        <f>IF(A655&amp;""="","",SUMIFS('القطع'!$F$6:$F$2005,'القطع'!$A$6:$A$2005,A655&amp;""))</f>
        <v/>
      </c>
      <c r="K655" s="15">
        <f>IF(A655&amp;""="","",IF(F655="ملغي",0,ROUND(MAX(0,N(G655)+J655-N(H655)),2)))</f>
        <v/>
      </c>
      <c r="L655" s="15">
        <f>IF(A655&amp;""="","",SUMIFS('الدفعات'!$C$6:$C$2005,'الدفعات'!$B$6:$B$2005,A655&amp;""))</f>
        <v/>
      </c>
      <c r="M655" s="15">
        <f>IF(A655&amp;""="","",ROUND(K655-L655,2))</f>
        <v/>
      </c>
      <c r="N655" s="6">
        <f>IF(A655&amp;""="","",IF(AND(F655="جاهزة",M655&gt;0),"جاهزة ولم تُسدَّد",IF(AND(F655="سُلّمت",M655&gt;0),"سُلّمت وعليها متبقي","")))</f>
        <v/>
      </c>
    </row>
    <row r="656">
      <c r="A656" s="5" t="n"/>
      <c r="B656" s="16" t="n"/>
      <c r="C656" s="5" t="n"/>
      <c r="D656" s="5" t="n"/>
      <c r="E656" s="5" t="n"/>
      <c r="F656" s="5" t="n"/>
      <c r="G656" s="17" t="n"/>
      <c r="H656" s="17" t="n"/>
      <c r="I656" s="6">
        <f>IF(A656&amp;""="","",IFERROR(INDEX('العملاء'!$B$6:$B$205,MATCH(C656&amp;"",'العملاء'!$A$6:$A$205,0))&amp;"","كود غير موجود"))</f>
        <v/>
      </c>
      <c r="J656" s="15">
        <f>IF(A656&amp;""="","",SUMIFS('القطع'!$F$6:$F$2005,'القطع'!$A$6:$A$2005,A656&amp;""))</f>
        <v/>
      </c>
      <c r="K656" s="15">
        <f>IF(A656&amp;""="","",IF(F656="ملغي",0,ROUND(MAX(0,N(G656)+J656-N(H656)),2)))</f>
        <v/>
      </c>
      <c r="L656" s="15">
        <f>IF(A656&amp;""="","",SUMIFS('الدفعات'!$C$6:$C$2005,'الدفعات'!$B$6:$B$2005,A656&amp;""))</f>
        <v/>
      </c>
      <c r="M656" s="15">
        <f>IF(A656&amp;""="","",ROUND(K656-L656,2))</f>
        <v/>
      </c>
      <c r="N656" s="6">
        <f>IF(A656&amp;""="","",IF(AND(F656="جاهزة",M656&gt;0),"جاهزة ولم تُسدَّد",IF(AND(F656="سُلّمت",M656&gt;0),"سُلّمت وعليها متبقي","")))</f>
        <v/>
      </c>
    </row>
    <row r="657">
      <c r="A657" s="5" t="n"/>
      <c r="B657" s="16" t="n"/>
      <c r="C657" s="5" t="n"/>
      <c r="D657" s="5" t="n"/>
      <c r="E657" s="5" t="n"/>
      <c r="F657" s="5" t="n"/>
      <c r="G657" s="17" t="n"/>
      <c r="H657" s="17" t="n"/>
      <c r="I657" s="6">
        <f>IF(A657&amp;""="","",IFERROR(INDEX('العملاء'!$B$6:$B$205,MATCH(C657&amp;"",'العملاء'!$A$6:$A$205,0))&amp;"","كود غير موجود"))</f>
        <v/>
      </c>
      <c r="J657" s="15">
        <f>IF(A657&amp;""="","",SUMIFS('القطع'!$F$6:$F$2005,'القطع'!$A$6:$A$2005,A657&amp;""))</f>
        <v/>
      </c>
      <c r="K657" s="15">
        <f>IF(A657&amp;""="","",IF(F657="ملغي",0,ROUND(MAX(0,N(G657)+J657-N(H657)),2)))</f>
        <v/>
      </c>
      <c r="L657" s="15">
        <f>IF(A657&amp;""="","",SUMIFS('الدفعات'!$C$6:$C$2005,'الدفعات'!$B$6:$B$2005,A657&amp;""))</f>
        <v/>
      </c>
      <c r="M657" s="15">
        <f>IF(A657&amp;""="","",ROUND(K657-L657,2))</f>
        <v/>
      </c>
      <c r="N657" s="6">
        <f>IF(A657&amp;""="","",IF(AND(F657="جاهزة",M657&gt;0),"جاهزة ولم تُسدَّد",IF(AND(F657="سُلّمت",M657&gt;0),"سُلّمت وعليها متبقي","")))</f>
        <v/>
      </c>
    </row>
    <row r="658">
      <c r="A658" s="5" t="n"/>
      <c r="B658" s="16" t="n"/>
      <c r="C658" s="5" t="n"/>
      <c r="D658" s="5" t="n"/>
      <c r="E658" s="5" t="n"/>
      <c r="F658" s="5" t="n"/>
      <c r="G658" s="17" t="n"/>
      <c r="H658" s="17" t="n"/>
      <c r="I658" s="6">
        <f>IF(A658&amp;""="","",IFERROR(INDEX('العملاء'!$B$6:$B$205,MATCH(C658&amp;"",'العملاء'!$A$6:$A$205,0))&amp;"","كود غير موجود"))</f>
        <v/>
      </c>
      <c r="J658" s="15">
        <f>IF(A658&amp;""="","",SUMIFS('القطع'!$F$6:$F$2005,'القطع'!$A$6:$A$2005,A658&amp;""))</f>
        <v/>
      </c>
      <c r="K658" s="15">
        <f>IF(A658&amp;""="","",IF(F658="ملغي",0,ROUND(MAX(0,N(G658)+J658-N(H658)),2)))</f>
        <v/>
      </c>
      <c r="L658" s="15">
        <f>IF(A658&amp;""="","",SUMIFS('الدفعات'!$C$6:$C$2005,'الدفعات'!$B$6:$B$2005,A658&amp;""))</f>
        <v/>
      </c>
      <c r="M658" s="15">
        <f>IF(A658&amp;""="","",ROUND(K658-L658,2))</f>
        <v/>
      </c>
      <c r="N658" s="6">
        <f>IF(A658&amp;""="","",IF(AND(F658="جاهزة",M658&gt;0),"جاهزة ولم تُسدَّد",IF(AND(F658="سُلّمت",M658&gt;0),"سُلّمت وعليها متبقي","")))</f>
        <v/>
      </c>
    </row>
    <row r="659">
      <c r="A659" s="5" t="n"/>
      <c r="B659" s="16" t="n"/>
      <c r="C659" s="5" t="n"/>
      <c r="D659" s="5" t="n"/>
      <c r="E659" s="5" t="n"/>
      <c r="F659" s="5" t="n"/>
      <c r="G659" s="17" t="n"/>
      <c r="H659" s="17" t="n"/>
      <c r="I659" s="6">
        <f>IF(A659&amp;""="","",IFERROR(INDEX('العملاء'!$B$6:$B$205,MATCH(C659&amp;"",'العملاء'!$A$6:$A$205,0))&amp;"","كود غير موجود"))</f>
        <v/>
      </c>
      <c r="J659" s="15">
        <f>IF(A659&amp;""="","",SUMIFS('القطع'!$F$6:$F$2005,'القطع'!$A$6:$A$2005,A659&amp;""))</f>
        <v/>
      </c>
      <c r="K659" s="15">
        <f>IF(A659&amp;""="","",IF(F659="ملغي",0,ROUND(MAX(0,N(G659)+J659-N(H659)),2)))</f>
        <v/>
      </c>
      <c r="L659" s="15">
        <f>IF(A659&amp;""="","",SUMIFS('الدفعات'!$C$6:$C$2005,'الدفعات'!$B$6:$B$2005,A659&amp;""))</f>
        <v/>
      </c>
      <c r="M659" s="15">
        <f>IF(A659&amp;""="","",ROUND(K659-L659,2))</f>
        <v/>
      </c>
      <c r="N659" s="6">
        <f>IF(A659&amp;""="","",IF(AND(F659="جاهزة",M659&gt;0),"جاهزة ولم تُسدَّد",IF(AND(F659="سُلّمت",M659&gt;0),"سُلّمت وعليها متبقي","")))</f>
        <v/>
      </c>
    </row>
    <row r="660">
      <c r="A660" s="5" t="n"/>
      <c r="B660" s="16" t="n"/>
      <c r="C660" s="5" t="n"/>
      <c r="D660" s="5" t="n"/>
      <c r="E660" s="5" t="n"/>
      <c r="F660" s="5" t="n"/>
      <c r="G660" s="17" t="n"/>
      <c r="H660" s="17" t="n"/>
      <c r="I660" s="6">
        <f>IF(A660&amp;""="","",IFERROR(INDEX('العملاء'!$B$6:$B$205,MATCH(C660&amp;"",'العملاء'!$A$6:$A$205,0))&amp;"","كود غير موجود"))</f>
        <v/>
      </c>
      <c r="J660" s="15">
        <f>IF(A660&amp;""="","",SUMIFS('القطع'!$F$6:$F$2005,'القطع'!$A$6:$A$2005,A660&amp;""))</f>
        <v/>
      </c>
      <c r="K660" s="15">
        <f>IF(A660&amp;""="","",IF(F660="ملغي",0,ROUND(MAX(0,N(G660)+J660-N(H660)),2)))</f>
        <v/>
      </c>
      <c r="L660" s="15">
        <f>IF(A660&amp;""="","",SUMIFS('الدفعات'!$C$6:$C$2005,'الدفعات'!$B$6:$B$2005,A660&amp;""))</f>
        <v/>
      </c>
      <c r="M660" s="15">
        <f>IF(A660&amp;""="","",ROUND(K660-L660,2))</f>
        <v/>
      </c>
      <c r="N660" s="6">
        <f>IF(A660&amp;""="","",IF(AND(F660="جاهزة",M660&gt;0),"جاهزة ولم تُسدَّد",IF(AND(F660="سُلّمت",M660&gt;0),"سُلّمت وعليها متبقي","")))</f>
        <v/>
      </c>
    </row>
    <row r="661">
      <c r="A661" s="5" t="n"/>
      <c r="B661" s="16" t="n"/>
      <c r="C661" s="5" t="n"/>
      <c r="D661" s="5" t="n"/>
      <c r="E661" s="5" t="n"/>
      <c r="F661" s="5" t="n"/>
      <c r="G661" s="17" t="n"/>
      <c r="H661" s="17" t="n"/>
      <c r="I661" s="6">
        <f>IF(A661&amp;""="","",IFERROR(INDEX('العملاء'!$B$6:$B$205,MATCH(C661&amp;"",'العملاء'!$A$6:$A$205,0))&amp;"","كود غير موجود"))</f>
        <v/>
      </c>
      <c r="J661" s="15">
        <f>IF(A661&amp;""="","",SUMIFS('القطع'!$F$6:$F$2005,'القطع'!$A$6:$A$2005,A661&amp;""))</f>
        <v/>
      </c>
      <c r="K661" s="15">
        <f>IF(A661&amp;""="","",IF(F661="ملغي",0,ROUND(MAX(0,N(G661)+J661-N(H661)),2)))</f>
        <v/>
      </c>
      <c r="L661" s="15">
        <f>IF(A661&amp;""="","",SUMIFS('الدفعات'!$C$6:$C$2005,'الدفعات'!$B$6:$B$2005,A661&amp;""))</f>
        <v/>
      </c>
      <c r="M661" s="15">
        <f>IF(A661&amp;""="","",ROUND(K661-L661,2))</f>
        <v/>
      </c>
      <c r="N661" s="6">
        <f>IF(A661&amp;""="","",IF(AND(F661="جاهزة",M661&gt;0),"جاهزة ولم تُسدَّد",IF(AND(F661="سُلّمت",M661&gt;0),"سُلّمت وعليها متبقي","")))</f>
        <v/>
      </c>
    </row>
    <row r="662">
      <c r="A662" s="5" t="n"/>
      <c r="B662" s="16" t="n"/>
      <c r="C662" s="5" t="n"/>
      <c r="D662" s="5" t="n"/>
      <c r="E662" s="5" t="n"/>
      <c r="F662" s="5" t="n"/>
      <c r="G662" s="17" t="n"/>
      <c r="H662" s="17" t="n"/>
      <c r="I662" s="6">
        <f>IF(A662&amp;""="","",IFERROR(INDEX('العملاء'!$B$6:$B$205,MATCH(C662&amp;"",'العملاء'!$A$6:$A$205,0))&amp;"","كود غير موجود"))</f>
        <v/>
      </c>
      <c r="J662" s="15">
        <f>IF(A662&amp;""="","",SUMIFS('القطع'!$F$6:$F$2005,'القطع'!$A$6:$A$2005,A662&amp;""))</f>
        <v/>
      </c>
      <c r="K662" s="15">
        <f>IF(A662&amp;""="","",IF(F662="ملغي",0,ROUND(MAX(0,N(G662)+J662-N(H662)),2)))</f>
        <v/>
      </c>
      <c r="L662" s="15">
        <f>IF(A662&amp;""="","",SUMIFS('الدفعات'!$C$6:$C$2005,'الدفعات'!$B$6:$B$2005,A662&amp;""))</f>
        <v/>
      </c>
      <c r="M662" s="15">
        <f>IF(A662&amp;""="","",ROUND(K662-L662,2))</f>
        <v/>
      </c>
      <c r="N662" s="6">
        <f>IF(A662&amp;""="","",IF(AND(F662="جاهزة",M662&gt;0),"جاهزة ولم تُسدَّد",IF(AND(F662="سُلّمت",M662&gt;0),"سُلّمت وعليها متبقي","")))</f>
        <v/>
      </c>
    </row>
    <row r="663">
      <c r="A663" s="5" t="n"/>
      <c r="B663" s="16" t="n"/>
      <c r="C663" s="5" t="n"/>
      <c r="D663" s="5" t="n"/>
      <c r="E663" s="5" t="n"/>
      <c r="F663" s="5" t="n"/>
      <c r="G663" s="17" t="n"/>
      <c r="H663" s="17" t="n"/>
      <c r="I663" s="6">
        <f>IF(A663&amp;""="","",IFERROR(INDEX('العملاء'!$B$6:$B$205,MATCH(C663&amp;"",'العملاء'!$A$6:$A$205,0))&amp;"","كود غير موجود"))</f>
        <v/>
      </c>
      <c r="J663" s="15">
        <f>IF(A663&amp;""="","",SUMIFS('القطع'!$F$6:$F$2005,'القطع'!$A$6:$A$2005,A663&amp;""))</f>
        <v/>
      </c>
      <c r="K663" s="15">
        <f>IF(A663&amp;""="","",IF(F663="ملغي",0,ROUND(MAX(0,N(G663)+J663-N(H663)),2)))</f>
        <v/>
      </c>
      <c r="L663" s="15">
        <f>IF(A663&amp;""="","",SUMIFS('الدفعات'!$C$6:$C$2005,'الدفعات'!$B$6:$B$2005,A663&amp;""))</f>
        <v/>
      </c>
      <c r="M663" s="15">
        <f>IF(A663&amp;""="","",ROUND(K663-L663,2))</f>
        <v/>
      </c>
      <c r="N663" s="6">
        <f>IF(A663&amp;""="","",IF(AND(F663="جاهزة",M663&gt;0),"جاهزة ولم تُسدَّد",IF(AND(F663="سُلّمت",M663&gt;0),"سُلّمت وعليها متبقي","")))</f>
        <v/>
      </c>
    </row>
    <row r="664">
      <c r="A664" s="5" t="n"/>
      <c r="B664" s="16" t="n"/>
      <c r="C664" s="5" t="n"/>
      <c r="D664" s="5" t="n"/>
      <c r="E664" s="5" t="n"/>
      <c r="F664" s="5" t="n"/>
      <c r="G664" s="17" t="n"/>
      <c r="H664" s="17" t="n"/>
      <c r="I664" s="6">
        <f>IF(A664&amp;""="","",IFERROR(INDEX('العملاء'!$B$6:$B$205,MATCH(C664&amp;"",'العملاء'!$A$6:$A$205,0))&amp;"","كود غير موجود"))</f>
        <v/>
      </c>
      <c r="J664" s="15">
        <f>IF(A664&amp;""="","",SUMIFS('القطع'!$F$6:$F$2005,'القطع'!$A$6:$A$2005,A664&amp;""))</f>
        <v/>
      </c>
      <c r="K664" s="15">
        <f>IF(A664&amp;""="","",IF(F664="ملغي",0,ROUND(MAX(0,N(G664)+J664-N(H664)),2)))</f>
        <v/>
      </c>
      <c r="L664" s="15">
        <f>IF(A664&amp;""="","",SUMIFS('الدفعات'!$C$6:$C$2005,'الدفعات'!$B$6:$B$2005,A664&amp;""))</f>
        <v/>
      </c>
      <c r="M664" s="15">
        <f>IF(A664&amp;""="","",ROUND(K664-L664,2))</f>
        <v/>
      </c>
      <c r="N664" s="6">
        <f>IF(A664&amp;""="","",IF(AND(F664="جاهزة",M664&gt;0),"جاهزة ولم تُسدَّد",IF(AND(F664="سُلّمت",M664&gt;0),"سُلّمت وعليها متبقي","")))</f>
        <v/>
      </c>
    </row>
    <row r="665">
      <c r="A665" s="5" t="n"/>
      <c r="B665" s="16" t="n"/>
      <c r="C665" s="5" t="n"/>
      <c r="D665" s="5" t="n"/>
      <c r="E665" s="5" t="n"/>
      <c r="F665" s="5" t="n"/>
      <c r="G665" s="17" t="n"/>
      <c r="H665" s="17" t="n"/>
      <c r="I665" s="6">
        <f>IF(A665&amp;""="","",IFERROR(INDEX('العملاء'!$B$6:$B$205,MATCH(C665&amp;"",'العملاء'!$A$6:$A$205,0))&amp;"","كود غير موجود"))</f>
        <v/>
      </c>
      <c r="J665" s="15">
        <f>IF(A665&amp;""="","",SUMIFS('القطع'!$F$6:$F$2005,'القطع'!$A$6:$A$2005,A665&amp;""))</f>
        <v/>
      </c>
      <c r="K665" s="15">
        <f>IF(A665&amp;""="","",IF(F665="ملغي",0,ROUND(MAX(0,N(G665)+J665-N(H665)),2)))</f>
        <v/>
      </c>
      <c r="L665" s="15">
        <f>IF(A665&amp;""="","",SUMIFS('الدفعات'!$C$6:$C$2005,'الدفعات'!$B$6:$B$2005,A665&amp;""))</f>
        <v/>
      </c>
      <c r="M665" s="15">
        <f>IF(A665&amp;""="","",ROUND(K665-L665,2))</f>
        <v/>
      </c>
      <c r="N665" s="6">
        <f>IF(A665&amp;""="","",IF(AND(F665="جاهزة",M665&gt;0),"جاهزة ولم تُسدَّد",IF(AND(F665="سُلّمت",M665&gt;0),"سُلّمت وعليها متبقي","")))</f>
        <v/>
      </c>
    </row>
    <row r="666">
      <c r="A666" s="5" t="n"/>
      <c r="B666" s="16" t="n"/>
      <c r="C666" s="5" t="n"/>
      <c r="D666" s="5" t="n"/>
      <c r="E666" s="5" t="n"/>
      <c r="F666" s="5" t="n"/>
      <c r="G666" s="17" t="n"/>
      <c r="H666" s="17" t="n"/>
      <c r="I666" s="6">
        <f>IF(A666&amp;""="","",IFERROR(INDEX('العملاء'!$B$6:$B$205,MATCH(C666&amp;"",'العملاء'!$A$6:$A$205,0))&amp;"","كود غير موجود"))</f>
        <v/>
      </c>
      <c r="J666" s="15">
        <f>IF(A666&amp;""="","",SUMIFS('القطع'!$F$6:$F$2005,'القطع'!$A$6:$A$2005,A666&amp;""))</f>
        <v/>
      </c>
      <c r="K666" s="15">
        <f>IF(A666&amp;""="","",IF(F666="ملغي",0,ROUND(MAX(0,N(G666)+J666-N(H666)),2)))</f>
        <v/>
      </c>
      <c r="L666" s="15">
        <f>IF(A666&amp;""="","",SUMIFS('الدفعات'!$C$6:$C$2005,'الدفعات'!$B$6:$B$2005,A666&amp;""))</f>
        <v/>
      </c>
      <c r="M666" s="15">
        <f>IF(A666&amp;""="","",ROUND(K666-L666,2))</f>
        <v/>
      </c>
      <c r="N666" s="6">
        <f>IF(A666&amp;""="","",IF(AND(F666="جاهزة",M666&gt;0),"جاهزة ولم تُسدَّد",IF(AND(F666="سُلّمت",M666&gt;0),"سُلّمت وعليها متبقي","")))</f>
        <v/>
      </c>
    </row>
    <row r="667">
      <c r="A667" s="5" t="n"/>
      <c r="B667" s="16" t="n"/>
      <c r="C667" s="5" t="n"/>
      <c r="D667" s="5" t="n"/>
      <c r="E667" s="5" t="n"/>
      <c r="F667" s="5" t="n"/>
      <c r="G667" s="17" t="n"/>
      <c r="H667" s="17" t="n"/>
      <c r="I667" s="6">
        <f>IF(A667&amp;""="","",IFERROR(INDEX('العملاء'!$B$6:$B$205,MATCH(C667&amp;"",'العملاء'!$A$6:$A$205,0))&amp;"","كود غير موجود"))</f>
        <v/>
      </c>
      <c r="J667" s="15">
        <f>IF(A667&amp;""="","",SUMIFS('القطع'!$F$6:$F$2005,'القطع'!$A$6:$A$2005,A667&amp;""))</f>
        <v/>
      </c>
      <c r="K667" s="15">
        <f>IF(A667&amp;""="","",IF(F667="ملغي",0,ROUND(MAX(0,N(G667)+J667-N(H667)),2)))</f>
        <v/>
      </c>
      <c r="L667" s="15">
        <f>IF(A667&amp;""="","",SUMIFS('الدفعات'!$C$6:$C$2005,'الدفعات'!$B$6:$B$2005,A667&amp;""))</f>
        <v/>
      </c>
      <c r="M667" s="15">
        <f>IF(A667&amp;""="","",ROUND(K667-L667,2))</f>
        <v/>
      </c>
      <c r="N667" s="6">
        <f>IF(A667&amp;""="","",IF(AND(F667="جاهزة",M667&gt;0),"جاهزة ولم تُسدَّد",IF(AND(F667="سُلّمت",M667&gt;0),"سُلّمت وعليها متبقي","")))</f>
        <v/>
      </c>
    </row>
    <row r="668">
      <c r="A668" s="5" t="n"/>
      <c r="B668" s="16" t="n"/>
      <c r="C668" s="5" t="n"/>
      <c r="D668" s="5" t="n"/>
      <c r="E668" s="5" t="n"/>
      <c r="F668" s="5" t="n"/>
      <c r="G668" s="17" t="n"/>
      <c r="H668" s="17" t="n"/>
      <c r="I668" s="6">
        <f>IF(A668&amp;""="","",IFERROR(INDEX('العملاء'!$B$6:$B$205,MATCH(C668&amp;"",'العملاء'!$A$6:$A$205,0))&amp;"","كود غير موجود"))</f>
        <v/>
      </c>
      <c r="J668" s="15">
        <f>IF(A668&amp;""="","",SUMIFS('القطع'!$F$6:$F$2005,'القطع'!$A$6:$A$2005,A668&amp;""))</f>
        <v/>
      </c>
      <c r="K668" s="15">
        <f>IF(A668&amp;""="","",IF(F668="ملغي",0,ROUND(MAX(0,N(G668)+J668-N(H668)),2)))</f>
        <v/>
      </c>
      <c r="L668" s="15">
        <f>IF(A668&amp;""="","",SUMIFS('الدفعات'!$C$6:$C$2005,'الدفعات'!$B$6:$B$2005,A668&amp;""))</f>
        <v/>
      </c>
      <c r="M668" s="15">
        <f>IF(A668&amp;""="","",ROUND(K668-L668,2))</f>
        <v/>
      </c>
      <c r="N668" s="6">
        <f>IF(A668&amp;""="","",IF(AND(F668="جاهزة",M668&gt;0),"جاهزة ولم تُسدَّد",IF(AND(F668="سُلّمت",M668&gt;0),"سُلّمت وعليها متبقي","")))</f>
        <v/>
      </c>
    </row>
    <row r="669">
      <c r="A669" s="5" t="n"/>
      <c r="B669" s="16" t="n"/>
      <c r="C669" s="5" t="n"/>
      <c r="D669" s="5" t="n"/>
      <c r="E669" s="5" t="n"/>
      <c r="F669" s="5" t="n"/>
      <c r="G669" s="17" t="n"/>
      <c r="H669" s="17" t="n"/>
      <c r="I669" s="6">
        <f>IF(A669&amp;""="","",IFERROR(INDEX('العملاء'!$B$6:$B$205,MATCH(C669&amp;"",'العملاء'!$A$6:$A$205,0))&amp;"","كود غير موجود"))</f>
        <v/>
      </c>
      <c r="J669" s="15">
        <f>IF(A669&amp;""="","",SUMIFS('القطع'!$F$6:$F$2005,'القطع'!$A$6:$A$2005,A669&amp;""))</f>
        <v/>
      </c>
      <c r="K669" s="15">
        <f>IF(A669&amp;""="","",IF(F669="ملغي",0,ROUND(MAX(0,N(G669)+J669-N(H669)),2)))</f>
        <v/>
      </c>
      <c r="L669" s="15">
        <f>IF(A669&amp;""="","",SUMIFS('الدفعات'!$C$6:$C$2005,'الدفعات'!$B$6:$B$2005,A669&amp;""))</f>
        <v/>
      </c>
      <c r="M669" s="15">
        <f>IF(A669&amp;""="","",ROUND(K669-L669,2))</f>
        <v/>
      </c>
      <c r="N669" s="6">
        <f>IF(A669&amp;""="","",IF(AND(F669="جاهزة",M669&gt;0),"جاهزة ولم تُسدَّد",IF(AND(F669="سُلّمت",M669&gt;0),"سُلّمت وعليها متبقي","")))</f>
        <v/>
      </c>
    </row>
    <row r="670">
      <c r="A670" s="5" t="n"/>
      <c r="B670" s="16" t="n"/>
      <c r="C670" s="5" t="n"/>
      <c r="D670" s="5" t="n"/>
      <c r="E670" s="5" t="n"/>
      <c r="F670" s="5" t="n"/>
      <c r="G670" s="17" t="n"/>
      <c r="H670" s="17" t="n"/>
      <c r="I670" s="6">
        <f>IF(A670&amp;""="","",IFERROR(INDEX('العملاء'!$B$6:$B$205,MATCH(C670&amp;"",'العملاء'!$A$6:$A$205,0))&amp;"","كود غير موجود"))</f>
        <v/>
      </c>
      <c r="J670" s="15">
        <f>IF(A670&amp;""="","",SUMIFS('القطع'!$F$6:$F$2005,'القطع'!$A$6:$A$2005,A670&amp;""))</f>
        <v/>
      </c>
      <c r="K670" s="15">
        <f>IF(A670&amp;""="","",IF(F670="ملغي",0,ROUND(MAX(0,N(G670)+J670-N(H670)),2)))</f>
        <v/>
      </c>
      <c r="L670" s="15">
        <f>IF(A670&amp;""="","",SUMIFS('الدفعات'!$C$6:$C$2005,'الدفعات'!$B$6:$B$2005,A670&amp;""))</f>
        <v/>
      </c>
      <c r="M670" s="15">
        <f>IF(A670&amp;""="","",ROUND(K670-L670,2))</f>
        <v/>
      </c>
      <c r="N670" s="6">
        <f>IF(A670&amp;""="","",IF(AND(F670="جاهزة",M670&gt;0),"جاهزة ولم تُسدَّد",IF(AND(F670="سُلّمت",M670&gt;0),"سُلّمت وعليها متبقي","")))</f>
        <v/>
      </c>
    </row>
    <row r="671">
      <c r="A671" s="5" t="n"/>
      <c r="B671" s="16" t="n"/>
      <c r="C671" s="5" t="n"/>
      <c r="D671" s="5" t="n"/>
      <c r="E671" s="5" t="n"/>
      <c r="F671" s="5" t="n"/>
      <c r="G671" s="17" t="n"/>
      <c r="H671" s="17" t="n"/>
      <c r="I671" s="6">
        <f>IF(A671&amp;""="","",IFERROR(INDEX('العملاء'!$B$6:$B$205,MATCH(C671&amp;"",'العملاء'!$A$6:$A$205,0))&amp;"","كود غير موجود"))</f>
        <v/>
      </c>
      <c r="J671" s="15">
        <f>IF(A671&amp;""="","",SUMIFS('القطع'!$F$6:$F$2005,'القطع'!$A$6:$A$2005,A671&amp;""))</f>
        <v/>
      </c>
      <c r="K671" s="15">
        <f>IF(A671&amp;""="","",IF(F671="ملغي",0,ROUND(MAX(0,N(G671)+J671-N(H671)),2)))</f>
        <v/>
      </c>
      <c r="L671" s="15">
        <f>IF(A671&amp;""="","",SUMIFS('الدفعات'!$C$6:$C$2005,'الدفعات'!$B$6:$B$2005,A671&amp;""))</f>
        <v/>
      </c>
      <c r="M671" s="15">
        <f>IF(A671&amp;""="","",ROUND(K671-L671,2))</f>
        <v/>
      </c>
      <c r="N671" s="6">
        <f>IF(A671&amp;""="","",IF(AND(F671="جاهزة",M671&gt;0),"جاهزة ولم تُسدَّد",IF(AND(F671="سُلّمت",M671&gt;0),"سُلّمت وعليها متبقي","")))</f>
        <v/>
      </c>
    </row>
    <row r="672">
      <c r="A672" s="5" t="n"/>
      <c r="B672" s="16" t="n"/>
      <c r="C672" s="5" t="n"/>
      <c r="D672" s="5" t="n"/>
      <c r="E672" s="5" t="n"/>
      <c r="F672" s="5" t="n"/>
      <c r="G672" s="17" t="n"/>
      <c r="H672" s="17" t="n"/>
      <c r="I672" s="6">
        <f>IF(A672&amp;""="","",IFERROR(INDEX('العملاء'!$B$6:$B$205,MATCH(C672&amp;"",'العملاء'!$A$6:$A$205,0))&amp;"","كود غير موجود"))</f>
        <v/>
      </c>
      <c r="J672" s="15">
        <f>IF(A672&amp;""="","",SUMIFS('القطع'!$F$6:$F$2005,'القطع'!$A$6:$A$2005,A672&amp;""))</f>
        <v/>
      </c>
      <c r="K672" s="15">
        <f>IF(A672&amp;""="","",IF(F672="ملغي",0,ROUND(MAX(0,N(G672)+J672-N(H672)),2)))</f>
        <v/>
      </c>
      <c r="L672" s="15">
        <f>IF(A672&amp;""="","",SUMIFS('الدفعات'!$C$6:$C$2005,'الدفعات'!$B$6:$B$2005,A672&amp;""))</f>
        <v/>
      </c>
      <c r="M672" s="15">
        <f>IF(A672&amp;""="","",ROUND(K672-L672,2))</f>
        <v/>
      </c>
      <c r="N672" s="6">
        <f>IF(A672&amp;""="","",IF(AND(F672="جاهزة",M672&gt;0),"جاهزة ولم تُسدَّد",IF(AND(F672="سُلّمت",M672&gt;0),"سُلّمت وعليها متبقي","")))</f>
        <v/>
      </c>
    </row>
    <row r="673">
      <c r="A673" s="5" t="n"/>
      <c r="B673" s="16" t="n"/>
      <c r="C673" s="5" t="n"/>
      <c r="D673" s="5" t="n"/>
      <c r="E673" s="5" t="n"/>
      <c r="F673" s="5" t="n"/>
      <c r="G673" s="17" t="n"/>
      <c r="H673" s="17" t="n"/>
      <c r="I673" s="6">
        <f>IF(A673&amp;""="","",IFERROR(INDEX('العملاء'!$B$6:$B$205,MATCH(C673&amp;"",'العملاء'!$A$6:$A$205,0))&amp;"","كود غير موجود"))</f>
        <v/>
      </c>
      <c r="J673" s="15">
        <f>IF(A673&amp;""="","",SUMIFS('القطع'!$F$6:$F$2005,'القطع'!$A$6:$A$2005,A673&amp;""))</f>
        <v/>
      </c>
      <c r="K673" s="15">
        <f>IF(A673&amp;""="","",IF(F673="ملغي",0,ROUND(MAX(0,N(G673)+J673-N(H673)),2)))</f>
        <v/>
      </c>
      <c r="L673" s="15">
        <f>IF(A673&amp;""="","",SUMIFS('الدفعات'!$C$6:$C$2005,'الدفعات'!$B$6:$B$2005,A673&amp;""))</f>
        <v/>
      </c>
      <c r="M673" s="15">
        <f>IF(A673&amp;""="","",ROUND(K673-L673,2))</f>
        <v/>
      </c>
      <c r="N673" s="6">
        <f>IF(A673&amp;""="","",IF(AND(F673="جاهزة",M673&gt;0),"جاهزة ولم تُسدَّد",IF(AND(F673="سُلّمت",M673&gt;0),"سُلّمت وعليها متبقي","")))</f>
        <v/>
      </c>
    </row>
    <row r="674">
      <c r="A674" s="5" t="n"/>
      <c r="B674" s="16" t="n"/>
      <c r="C674" s="5" t="n"/>
      <c r="D674" s="5" t="n"/>
      <c r="E674" s="5" t="n"/>
      <c r="F674" s="5" t="n"/>
      <c r="G674" s="17" t="n"/>
      <c r="H674" s="17" t="n"/>
      <c r="I674" s="6">
        <f>IF(A674&amp;""="","",IFERROR(INDEX('العملاء'!$B$6:$B$205,MATCH(C674&amp;"",'العملاء'!$A$6:$A$205,0))&amp;"","كود غير موجود"))</f>
        <v/>
      </c>
      <c r="J674" s="15">
        <f>IF(A674&amp;""="","",SUMIFS('القطع'!$F$6:$F$2005,'القطع'!$A$6:$A$2005,A674&amp;""))</f>
        <v/>
      </c>
      <c r="K674" s="15">
        <f>IF(A674&amp;""="","",IF(F674="ملغي",0,ROUND(MAX(0,N(G674)+J674-N(H674)),2)))</f>
        <v/>
      </c>
      <c r="L674" s="15">
        <f>IF(A674&amp;""="","",SUMIFS('الدفعات'!$C$6:$C$2005,'الدفعات'!$B$6:$B$2005,A674&amp;""))</f>
        <v/>
      </c>
      <c r="M674" s="15">
        <f>IF(A674&amp;""="","",ROUND(K674-L674,2))</f>
        <v/>
      </c>
      <c r="N674" s="6">
        <f>IF(A674&amp;""="","",IF(AND(F674="جاهزة",M674&gt;0),"جاهزة ولم تُسدَّد",IF(AND(F674="سُلّمت",M674&gt;0),"سُلّمت وعليها متبقي","")))</f>
        <v/>
      </c>
    </row>
    <row r="675">
      <c r="A675" s="5" t="n"/>
      <c r="B675" s="16" t="n"/>
      <c r="C675" s="5" t="n"/>
      <c r="D675" s="5" t="n"/>
      <c r="E675" s="5" t="n"/>
      <c r="F675" s="5" t="n"/>
      <c r="G675" s="17" t="n"/>
      <c r="H675" s="17" t="n"/>
      <c r="I675" s="6">
        <f>IF(A675&amp;""="","",IFERROR(INDEX('العملاء'!$B$6:$B$205,MATCH(C675&amp;"",'العملاء'!$A$6:$A$205,0))&amp;"","كود غير موجود"))</f>
        <v/>
      </c>
      <c r="J675" s="15">
        <f>IF(A675&amp;""="","",SUMIFS('القطع'!$F$6:$F$2005,'القطع'!$A$6:$A$2005,A675&amp;""))</f>
        <v/>
      </c>
      <c r="K675" s="15">
        <f>IF(A675&amp;""="","",IF(F675="ملغي",0,ROUND(MAX(0,N(G675)+J675-N(H675)),2)))</f>
        <v/>
      </c>
      <c r="L675" s="15">
        <f>IF(A675&amp;""="","",SUMIFS('الدفعات'!$C$6:$C$2005,'الدفعات'!$B$6:$B$2005,A675&amp;""))</f>
        <v/>
      </c>
      <c r="M675" s="15">
        <f>IF(A675&amp;""="","",ROUND(K675-L675,2))</f>
        <v/>
      </c>
      <c r="N675" s="6">
        <f>IF(A675&amp;""="","",IF(AND(F675="جاهزة",M675&gt;0),"جاهزة ولم تُسدَّد",IF(AND(F675="سُلّمت",M675&gt;0),"سُلّمت وعليها متبقي","")))</f>
        <v/>
      </c>
    </row>
    <row r="676">
      <c r="A676" s="5" t="n"/>
      <c r="B676" s="16" t="n"/>
      <c r="C676" s="5" t="n"/>
      <c r="D676" s="5" t="n"/>
      <c r="E676" s="5" t="n"/>
      <c r="F676" s="5" t="n"/>
      <c r="G676" s="17" t="n"/>
      <c r="H676" s="17" t="n"/>
      <c r="I676" s="6">
        <f>IF(A676&amp;""="","",IFERROR(INDEX('العملاء'!$B$6:$B$205,MATCH(C676&amp;"",'العملاء'!$A$6:$A$205,0))&amp;"","كود غير موجود"))</f>
        <v/>
      </c>
      <c r="J676" s="15">
        <f>IF(A676&amp;""="","",SUMIFS('القطع'!$F$6:$F$2005,'القطع'!$A$6:$A$2005,A676&amp;""))</f>
        <v/>
      </c>
      <c r="K676" s="15">
        <f>IF(A676&amp;""="","",IF(F676="ملغي",0,ROUND(MAX(0,N(G676)+J676-N(H676)),2)))</f>
        <v/>
      </c>
      <c r="L676" s="15">
        <f>IF(A676&amp;""="","",SUMIFS('الدفعات'!$C$6:$C$2005,'الدفعات'!$B$6:$B$2005,A676&amp;""))</f>
        <v/>
      </c>
      <c r="M676" s="15">
        <f>IF(A676&amp;""="","",ROUND(K676-L676,2))</f>
        <v/>
      </c>
      <c r="N676" s="6">
        <f>IF(A676&amp;""="","",IF(AND(F676="جاهزة",M676&gt;0),"جاهزة ولم تُسدَّد",IF(AND(F676="سُلّمت",M676&gt;0),"سُلّمت وعليها متبقي","")))</f>
        <v/>
      </c>
    </row>
    <row r="677">
      <c r="A677" s="5" t="n"/>
      <c r="B677" s="16" t="n"/>
      <c r="C677" s="5" t="n"/>
      <c r="D677" s="5" t="n"/>
      <c r="E677" s="5" t="n"/>
      <c r="F677" s="5" t="n"/>
      <c r="G677" s="17" t="n"/>
      <c r="H677" s="17" t="n"/>
      <c r="I677" s="6">
        <f>IF(A677&amp;""="","",IFERROR(INDEX('العملاء'!$B$6:$B$205,MATCH(C677&amp;"",'العملاء'!$A$6:$A$205,0))&amp;"","كود غير موجود"))</f>
        <v/>
      </c>
      <c r="J677" s="15">
        <f>IF(A677&amp;""="","",SUMIFS('القطع'!$F$6:$F$2005,'القطع'!$A$6:$A$2005,A677&amp;""))</f>
        <v/>
      </c>
      <c r="K677" s="15">
        <f>IF(A677&amp;""="","",IF(F677="ملغي",0,ROUND(MAX(0,N(G677)+J677-N(H677)),2)))</f>
        <v/>
      </c>
      <c r="L677" s="15">
        <f>IF(A677&amp;""="","",SUMIFS('الدفعات'!$C$6:$C$2005,'الدفعات'!$B$6:$B$2005,A677&amp;""))</f>
        <v/>
      </c>
      <c r="M677" s="15">
        <f>IF(A677&amp;""="","",ROUND(K677-L677,2))</f>
        <v/>
      </c>
      <c r="N677" s="6">
        <f>IF(A677&amp;""="","",IF(AND(F677="جاهزة",M677&gt;0),"جاهزة ولم تُسدَّد",IF(AND(F677="سُلّمت",M677&gt;0),"سُلّمت وعليها متبقي","")))</f>
        <v/>
      </c>
    </row>
    <row r="678">
      <c r="A678" s="5" t="n"/>
      <c r="B678" s="16" t="n"/>
      <c r="C678" s="5" t="n"/>
      <c r="D678" s="5" t="n"/>
      <c r="E678" s="5" t="n"/>
      <c r="F678" s="5" t="n"/>
      <c r="G678" s="17" t="n"/>
      <c r="H678" s="17" t="n"/>
      <c r="I678" s="6">
        <f>IF(A678&amp;""="","",IFERROR(INDEX('العملاء'!$B$6:$B$205,MATCH(C678&amp;"",'العملاء'!$A$6:$A$205,0))&amp;"","كود غير موجود"))</f>
        <v/>
      </c>
      <c r="J678" s="15">
        <f>IF(A678&amp;""="","",SUMIFS('القطع'!$F$6:$F$2005,'القطع'!$A$6:$A$2005,A678&amp;""))</f>
        <v/>
      </c>
      <c r="K678" s="15">
        <f>IF(A678&amp;""="","",IF(F678="ملغي",0,ROUND(MAX(0,N(G678)+J678-N(H678)),2)))</f>
        <v/>
      </c>
      <c r="L678" s="15">
        <f>IF(A678&amp;""="","",SUMIFS('الدفعات'!$C$6:$C$2005,'الدفعات'!$B$6:$B$2005,A678&amp;""))</f>
        <v/>
      </c>
      <c r="M678" s="15">
        <f>IF(A678&amp;""="","",ROUND(K678-L678,2))</f>
        <v/>
      </c>
      <c r="N678" s="6">
        <f>IF(A678&amp;""="","",IF(AND(F678="جاهزة",M678&gt;0),"جاهزة ولم تُسدَّد",IF(AND(F678="سُلّمت",M678&gt;0),"سُلّمت وعليها متبقي","")))</f>
        <v/>
      </c>
    </row>
    <row r="679">
      <c r="A679" s="5" t="n"/>
      <c r="B679" s="16" t="n"/>
      <c r="C679" s="5" t="n"/>
      <c r="D679" s="5" t="n"/>
      <c r="E679" s="5" t="n"/>
      <c r="F679" s="5" t="n"/>
      <c r="G679" s="17" t="n"/>
      <c r="H679" s="17" t="n"/>
      <c r="I679" s="6">
        <f>IF(A679&amp;""="","",IFERROR(INDEX('العملاء'!$B$6:$B$205,MATCH(C679&amp;"",'العملاء'!$A$6:$A$205,0))&amp;"","كود غير موجود"))</f>
        <v/>
      </c>
      <c r="J679" s="15">
        <f>IF(A679&amp;""="","",SUMIFS('القطع'!$F$6:$F$2005,'القطع'!$A$6:$A$2005,A679&amp;""))</f>
        <v/>
      </c>
      <c r="K679" s="15">
        <f>IF(A679&amp;""="","",IF(F679="ملغي",0,ROUND(MAX(0,N(G679)+J679-N(H679)),2)))</f>
        <v/>
      </c>
      <c r="L679" s="15">
        <f>IF(A679&amp;""="","",SUMIFS('الدفعات'!$C$6:$C$2005,'الدفعات'!$B$6:$B$2005,A679&amp;""))</f>
        <v/>
      </c>
      <c r="M679" s="15">
        <f>IF(A679&amp;""="","",ROUND(K679-L679,2))</f>
        <v/>
      </c>
      <c r="N679" s="6">
        <f>IF(A679&amp;""="","",IF(AND(F679="جاهزة",M679&gt;0),"جاهزة ولم تُسدَّد",IF(AND(F679="سُلّمت",M679&gt;0),"سُلّمت وعليها متبقي","")))</f>
        <v/>
      </c>
    </row>
    <row r="680">
      <c r="A680" s="5" t="n"/>
      <c r="B680" s="16" t="n"/>
      <c r="C680" s="5" t="n"/>
      <c r="D680" s="5" t="n"/>
      <c r="E680" s="5" t="n"/>
      <c r="F680" s="5" t="n"/>
      <c r="G680" s="17" t="n"/>
      <c r="H680" s="17" t="n"/>
      <c r="I680" s="6">
        <f>IF(A680&amp;""="","",IFERROR(INDEX('العملاء'!$B$6:$B$205,MATCH(C680&amp;"",'العملاء'!$A$6:$A$205,0))&amp;"","كود غير موجود"))</f>
        <v/>
      </c>
      <c r="J680" s="15">
        <f>IF(A680&amp;""="","",SUMIFS('القطع'!$F$6:$F$2005,'القطع'!$A$6:$A$2005,A680&amp;""))</f>
        <v/>
      </c>
      <c r="K680" s="15">
        <f>IF(A680&amp;""="","",IF(F680="ملغي",0,ROUND(MAX(0,N(G680)+J680-N(H680)),2)))</f>
        <v/>
      </c>
      <c r="L680" s="15">
        <f>IF(A680&amp;""="","",SUMIFS('الدفعات'!$C$6:$C$2005,'الدفعات'!$B$6:$B$2005,A680&amp;""))</f>
        <v/>
      </c>
      <c r="M680" s="15">
        <f>IF(A680&amp;""="","",ROUND(K680-L680,2))</f>
        <v/>
      </c>
      <c r="N680" s="6">
        <f>IF(A680&amp;""="","",IF(AND(F680="جاهزة",M680&gt;0),"جاهزة ولم تُسدَّد",IF(AND(F680="سُلّمت",M680&gt;0),"سُلّمت وعليها متبقي","")))</f>
        <v/>
      </c>
    </row>
    <row r="681">
      <c r="A681" s="5" t="n"/>
      <c r="B681" s="16" t="n"/>
      <c r="C681" s="5" t="n"/>
      <c r="D681" s="5" t="n"/>
      <c r="E681" s="5" t="n"/>
      <c r="F681" s="5" t="n"/>
      <c r="G681" s="17" t="n"/>
      <c r="H681" s="17" t="n"/>
      <c r="I681" s="6">
        <f>IF(A681&amp;""="","",IFERROR(INDEX('العملاء'!$B$6:$B$205,MATCH(C681&amp;"",'العملاء'!$A$6:$A$205,0))&amp;"","كود غير موجود"))</f>
        <v/>
      </c>
      <c r="J681" s="15">
        <f>IF(A681&amp;""="","",SUMIFS('القطع'!$F$6:$F$2005,'القطع'!$A$6:$A$2005,A681&amp;""))</f>
        <v/>
      </c>
      <c r="K681" s="15">
        <f>IF(A681&amp;""="","",IF(F681="ملغي",0,ROUND(MAX(0,N(G681)+J681-N(H681)),2)))</f>
        <v/>
      </c>
      <c r="L681" s="15">
        <f>IF(A681&amp;""="","",SUMIFS('الدفعات'!$C$6:$C$2005,'الدفعات'!$B$6:$B$2005,A681&amp;""))</f>
        <v/>
      </c>
      <c r="M681" s="15">
        <f>IF(A681&amp;""="","",ROUND(K681-L681,2))</f>
        <v/>
      </c>
      <c r="N681" s="6">
        <f>IF(A681&amp;""="","",IF(AND(F681="جاهزة",M681&gt;0),"جاهزة ولم تُسدَّد",IF(AND(F681="سُلّمت",M681&gt;0),"سُلّمت وعليها متبقي","")))</f>
        <v/>
      </c>
    </row>
    <row r="682">
      <c r="A682" s="5" t="n"/>
      <c r="B682" s="16" t="n"/>
      <c r="C682" s="5" t="n"/>
      <c r="D682" s="5" t="n"/>
      <c r="E682" s="5" t="n"/>
      <c r="F682" s="5" t="n"/>
      <c r="G682" s="17" t="n"/>
      <c r="H682" s="17" t="n"/>
      <c r="I682" s="6">
        <f>IF(A682&amp;""="","",IFERROR(INDEX('العملاء'!$B$6:$B$205,MATCH(C682&amp;"",'العملاء'!$A$6:$A$205,0))&amp;"","كود غير موجود"))</f>
        <v/>
      </c>
      <c r="J682" s="15">
        <f>IF(A682&amp;""="","",SUMIFS('القطع'!$F$6:$F$2005,'القطع'!$A$6:$A$2005,A682&amp;""))</f>
        <v/>
      </c>
      <c r="K682" s="15">
        <f>IF(A682&amp;""="","",IF(F682="ملغي",0,ROUND(MAX(0,N(G682)+J682-N(H682)),2)))</f>
        <v/>
      </c>
      <c r="L682" s="15">
        <f>IF(A682&amp;""="","",SUMIFS('الدفعات'!$C$6:$C$2005,'الدفعات'!$B$6:$B$2005,A682&amp;""))</f>
        <v/>
      </c>
      <c r="M682" s="15">
        <f>IF(A682&amp;""="","",ROUND(K682-L682,2))</f>
        <v/>
      </c>
      <c r="N682" s="6">
        <f>IF(A682&amp;""="","",IF(AND(F682="جاهزة",M682&gt;0),"جاهزة ولم تُسدَّد",IF(AND(F682="سُلّمت",M682&gt;0),"سُلّمت وعليها متبقي","")))</f>
        <v/>
      </c>
    </row>
    <row r="683">
      <c r="A683" s="5" t="n"/>
      <c r="B683" s="16" t="n"/>
      <c r="C683" s="5" t="n"/>
      <c r="D683" s="5" t="n"/>
      <c r="E683" s="5" t="n"/>
      <c r="F683" s="5" t="n"/>
      <c r="G683" s="17" t="n"/>
      <c r="H683" s="17" t="n"/>
      <c r="I683" s="6">
        <f>IF(A683&amp;""="","",IFERROR(INDEX('العملاء'!$B$6:$B$205,MATCH(C683&amp;"",'العملاء'!$A$6:$A$205,0))&amp;"","كود غير موجود"))</f>
        <v/>
      </c>
      <c r="J683" s="15">
        <f>IF(A683&amp;""="","",SUMIFS('القطع'!$F$6:$F$2005,'القطع'!$A$6:$A$2005,A683&amp;""))</f>
        <v/>
      </c>
      <c r="K683" s="15">
        <f>IF(A683&amp;""="","",IF(F683="ملغي",0,ROUND(MAX(0,N(G683)+J683-N(H683)),2)))</f>
        <v/>
      </c>
      <c r="L683" s="15">
        <f>IF(A683&amp;""="","",SUMIFS('الدفعات'!$C$6:$C$2005,'الدفعات'!$B$6:$B$2005,A683&amp;""))</f>
        <v/>
      </c>
      <c r="M683" s="15">
        <f>IF(A683&amp;""="","",ROUND(K683-L683,2))</f>
        <v/>
      </c>
      <c r="N683" s="6">
        <f>IF(A683&amp;""="","",IF(AND(F683="جاهزة",M683&gt;0),"جاهزة ولم تُسدَّد",IF(AND(F683="سُلّمت",M683&gt;0),"سُلّمت وعليها متبقي","")))</f>
        <v/>
      </c>
    </row>
    <row r="684">
      <c r="A684" s="5" t="n"/>
      <c r="B684" s="16" t="n"/>
      <c r="C684" s="5" t="n"/>
      <c r="D684" s="5" t="n"/>
      <c r="E684" s="5" t="n"/>
      <c r="F684" s="5" t="n"/>
      <c r="G684" s="17" t="n"/>
      <c r="H684" s="17" t="n"/>
      <c r="I684" s="6">
        <f>IF(A684&amp;""="","",IFERROR(INDEX('العملاء'!$B$6:$B$205,MATCH(C684&amp;"",'العملاء'!$A$6:$A$205,0))&amp;"","كود غير موجود"))</f>
        <v/>
      </c>
      <c r="J684" s="15">
        <f>IF(A684&amp;""="","",SUMIFS('القطع'!$F$6:$F$2005,'القطع'!$A$6:$A$2005,A684&amp;""))</f>
        <v/>
      </c>
      <c r="K684" s="15">
        <f>IF(A684&amp;""="","",IF(F684="ملغي",0,ROUND(MAX(0,N(G684)+J684-N(H684)),2)))</f>
        <v/>
      </c>
      <c r="L684" s="15">
        <f>IF(A684&amp;""="","",SUMIFS('الدفعات'!$C$6:$C$2005,'الدفعات'!$B$6:$B$2005,A684&amp;""))</f>
        <v/>
      </c>
      <c r="M684" s="15">
        <f>IF(A684&amp;""="","",ROUND(K684-L684,2))</f>
        <v/>
      </c>
      <c r="N684" s="6">
        <f>IF(A684&amp;""="","",IF(AND(F684="جاهزة",M684&gt;0),"جاهزة ولم تُسدَّد",IF(AND(F684="سُلّمت",M684&gt;0),"سُلّمت وعليها متبقي","")))</f>
        <v/>
      </c>
    </row>
    <row r="685">
      <c r="A685" s="5" t="n"/>
      <c r="B685" s="16" t="n"/>
      <c r="C685" s="5" t="n"/>
      <c r="D685" s="5" t="n"/>
      <c r="E685" s="5" t="n"/>
      <c r="F685" s="5" t="n"/>
      <c r="G685" s="17" t="n"/>
      <c r="H685" s="17" t="n"/>
      <c r="I685" s="6">
        <f>IF(A685&amp;""="","",IFERROR(INDEX('العملاء'!$B$6:$B$205,MATCH(C685&amp;"",'العملاء'!$A$6:$A$205,0))&amp;"","كود غير موجود"))</f>
        <v/>
      </c>
      <c r="J685" s="15">
        <f>IF(A685&amp;""="","",SUMIFS('القطع'!$F$6:$F$2005,'القطع'!$A$6:$A$2005,A685&amp;""))</f>
        <v/>
      </c>
      <c r="K685" s="15">
        <f>IF(A685&amp;""="","",IF(F685="ملغي",0,ROUND(MAX(0,N(G685)+J685-N(H685)),2)))</f>
        <v/>
      </c>
      <c r="L685" s="15">
        <f>IF(A685&amp;""="","",SUMIFS('الدفعات'!$C$6:$C$2005,'الدفعات'!$B$6:$B$2005,A685&amp;""))</f>
        <v/>
      </c>
      <c r="M685" s="15">
        <f>IF(A685&amp;""="","",ROUND(K685-L685,2))</f>
        <v/>
      </c>
      <c r="N685" s="6">
        <f>IF(A685&amp;""="","",IF(AND(F685="جاهزة",M685&gt;0),"جاهزة ولم تُسدَّد",IF(AND(F685="سُلّمت",M685&gt;0),"سُلّمت وعليها متبقي","")))</f>
        <v/>
      </c>
    </row>
    <row r="686">
      <c r="A686" s="5" t="n"/>
      <c r="B686" s="16" t="n"/>
      <c r="C686" s="5" t="n"/>
      <c r="D686" s="5" t="n"/>
      <c r="E686" s="5" t="n"/>
      <c r="F686" s="5" t="n"/>
      <c r="G686" s="17" t="n"/>
      <c r="H686" s="17" t="n"/>
      <c r="I686" s="6">
        <f>IF(A686&amp;""="","",IFERROR(INDEX('العملاء'!$B$6:$B$205,MATCH(C686&amp;"",'العملاء'!$A$6:$A$205,0))&amp;"","كود غير موجود"))</f>
        <v/>
      </c>
      <c r="J686" s="15">
        <f>IF(A686&amp;""="","",SUMIFS('القطع'!$F$6:$F$2005,'القطع'!$A$6:$A$2005,A686&amp;""))</f>
        <v/>
      </c>
      <c r="K686" s="15">
        <f>IF(A686&amp;""="","",IF(F686="ملغي",0,ROUND(MAX(0,N(G686)+J686-N(H686)),2)))</f>
        <v/>
      </c>
      <c r="L686" s="15">
        <f>IF(A686&amp;""="","",SUMIFS('الدفعات'!$C$6:$C$2005,'الدفعات'!$B$6:$B$2005,A686&amp;""))</f>
        <v/>
      </c>
      <c r="M686" s="15">
        <f>IF(A686&amp;""="","",ROUND(K686-L686,2))</f>
        <v/>
      </c>
      <c r="N686" s="6">
        <f>IF(A686&amp;""="","",IF(AND(F686="جاهزة",M686&gt;0),"جاهزة ولم تُسدَّد",IF(AND(F686="سُلّمت",M686&gt;0),"سُلّمت وعليها متبقي","")))</f>
        <v/>
      </c>
    </row>
    <row r="687">
      <c r="A687" s="5" t="n"/>
      <c r="B687" s="16" t="n"/>
      <c r="C687" s="5" t="n"/>
      <c r="D687" s="5" t="n"/>
      <c r="E687" s="5" t="n"/>
      <c r="F687" s="5" t="n"/>
      <c r="G687" s="17" t="n"/>
      <c r="H687" s="17" t="n"/>
      <c r="I687" s="6">
        <f>IF(A687&amp;""="","",IFERROR(INDEX('العملاء'!$B$6:$B$205,MATCH(C687&amp;"",'العملاء'!$A$6:$A$205,0))&amp;"","كود غير موجود"))</f>
        <v/>
      </c>
      <c r="J687" s="15">
        <f>IF(A687&amp;""="","",SUMIFS('القطع'!$F$6:$F$2005,'القطع'!$A$6:$A$2005,A687&amp;""))</f>
        <v/>
      </c>
      <c r="K687" s="15">
        <f>IF(A687&amp;""="","",IF(F687="ملغي",0,ROUND(MAX(0,N(G687)+J687-N(H687)),2)))</f>
        <v/>
      </c>
      <c r="L687" s="15">
        <f>IF(A687&amp;""="","",SUMIFS('الدفعات'!$C$6:$C$2005,'الدفعات'!$B$6:$B$2005,A687&amp;""))</f>
        <v/>
      </c>
      <c r="M687" s="15">
        <f>IF(A687&amp;""="","",ROUND(K687-L687,2))</f>
        <v/>
      </c>
      <c r="N687" s="6">
        <f>IF(A687&amp;""="","",IF(AND(F687="جاهزة",M687&gt;0),"جاهزة ولم تُسدَّد",IF(AND(F687="سُلّمت",M687&gt;0),"سُلّمت وعليها متبقي","")))</f>
        <v/>
      </c>
    </row>
    <row r="688">
      <c r="A688" s="5" t="n"/>
      <c r="B688" s="16" t="n"/>
      <c r="C688" s="5" t="n"/>
      <c r="D688" s="5" t="n"/>
      <c r="E688" s="5" t="n"/>
      <c r="F688" s="5" t="n"/>
      <c r="G688" s="17" t="n"/>
      <c r="H688" s="17" t="n"/>
      <c r="I688" s="6">
        <f>IF(A688&amp;""="","",IFERROR(INDEX('العملاء'!$B$6:$B$205,MATCH(C688&amp;"",'العملاء'!$A$6:$A$205,0))&amp;"","كود غير موجود"))</f>
        <v/>
      </c>
      <c r="J688" s="15">
        <f>IF(A688&amp;""="","",SUMIFS('القطع'!$F$6:$F$2005,'القطع'!$A$6:$A$2005,A688&amp;""))</f>
        <v/>
      </c>
      <c r="K688" s="15">
        <f>IF(A688&amp;""="","",IF(F688="ملغي",0,ROUND(MAX(0,N(G688)+J688-N(H688)),2)))</f>
        <v/>
      </c>
      <c r="L688" s="15">
        <f>IF(A688&amp;""="","",SUMIFS('الدفعات'!$C$6:$C$2005,'الدفعات'!$B$6:$B$2005,A688&amp;""))</f>
        <v/>
      </c>
      <c r="M688" s="15">
        <f>IF(A688&amp;""="","",ROUND(K688-L688,2))</f>
        <v/>
      </c>
      <c r="N688" s="6">
        <f>IF(A688&amp;""="","",IF(AND(F688="جاهزة",M688&gt;0),"جاهزة ولم تُسدَّد",IF(AND(F688="سُلّمت",M688&gt;0),"سُلّمت وعليها متبقي","")))</f>
        <v/>
      </c>
    </row>
    <row r="689">
      <c r="A689" s="5" t="n"/>
      <c r="B689" s="16" t="n"/>
      <c r="C689" s="5" t="n"/>
      <c r="D689" s="5" t="n"/>
      <c r="E689" s="5" t="n"/>
      <c r="F689" s="5" t="n"/>
      <c r="G689" s="17" t="n"/>
      <c r="H689" s="17" t="n"/>
      <c r="I689" s="6">
        <f>IF(A689&amp;""="","",IFERROR(INDEX('العملاء'!$B$6:$B$205,MATCH(C689&amp;"",'العملاء'!$A$6:$A$205,0))&amp;"","كود غير موجود"))</f>
        <v/>
      </c>
      <c r="J689" s="15">
        <f>IF(A689&amp;""="","",SUMIFS('القطع'!$F$6:$F$2005,'القطع'!$A$6:$A$2005,A689&amp;""))</f>
        <v/>
      </c>
      <c r="K689" s="15">
        <f>IF(A689&amp;""="","",IF(F689="ملغي",0,ROUND(MAX(0,N(G689)+J689-N(H689)),2)))</f>
        <v/>
      </c>
      <c r="L689" s="15">
        <f>IF(A689&amp;""="","",SUMIFS('الدفعات'!$C$6:$C$2005,'الدفعات'!$B$6:$B$2005,A689&amp;""))</f>
        <v/>
      </c>
      <c r="M689" s="15">
        <f>IF(A689&amp;""="","",ROUND(K689-L689,2))</f>
        <v/>
      </c>
      <c r="N689" s="6">
        <f>IF(A689&amp;""="","",IF(AND(F689="جاهزة",M689&gt;0),"جاهزة ولم تُسدَّد",IF(AND(F689="سُلّمت",M689&gt;0),"سُلّمت وعليها متبقي","")))</f>
        <v/>
      </c>
    </row>
    <row r="690">
      <c r="A690" s="5" t="n"/>
      <c r="B690" s="16" t="n"/>
      <c r="C690" s="5" t="n"/>
      <c r="D690" s="5" t="n"/>
      <c r="E690" s="5" t="n"/>
      <c r="F690" s="5" t="n"/>
      <c r="G690" s="17" t="n"/>
      <c r="H690" s="17" t="n"/>
      <c r="I690" s="6">
        <f>IF(A690&amp;""="","",IFERROR(INDEX('العملاء'!$B$6:$B$205,MATCH(C690&amp;"",'العملاء'!$A$6:$A$205,0))&amp;"","كود غير موجود"))</f>
        <v/>
      </c>
      <c r="J690" s="15">
        <f>IF(A690&amp;""="","",SUMIFS('القطع'!$F$6:$F$2005,'القطع'!$A$6:$A$2005,A690&amp;""))</f>
        <v/>
      </c>
      <c r="K690" s="15">
        <f>IF(A690&amp;""="","",IF(F690="ملغي",0,ROUND(MAX(0,N(G690)+J690-N(H690)),2)))</f>
        <v/>
      </c>
      <c r="L690" s="15">
        <f>IF(A690&amp;""="","",SUMIFS('الدفعات'!$C$6:$C$2005,'الدفعات'!$B$6:$B$2005,A690&amp;""))</f>
        <v/>
      </c>
      <c r="M690" s="15">
        <f>IF(A690&amp;""="","",ROUND(K690-L690,2))</f>
        <v/>
      </c>
      <c r="N690" s="6">
        <f>IF(A690&amp;""="","",IF(AND(F690="جاهزة",M690&gt;0),"جاهزة ولم تُسدَّد",IF(AND(F690="سُلّمت",M690&gt;0),"سُلّمت وعليها متبقي","")))</f>
        <v/>
      </c>
    </row>
    <row r="691">
      <c r="A691" s="5" t="n"/>
      <c r="B691" s="16" t="n"/>
      <c r="C691" s="5" t="n"/>
      <c r="D691" s="5" t="n"/>
      <c r="E691" s="5" t="n"/>
      <c r="F691" s="5" t="n"/>
      <c r="G691" s="17" t="n"/>
      <c r="H691" s="17" t="n"/>
      <c r="I691" s="6">
        <f>IF(A691&amp;""="","",IFERROR(INDEX('العملاء'!$B$6:$B$205,MATCH(C691&amp;"",'العملاء'!$A$6:$A$205,0))&amp;"","كود غير موجود"))</f>
        <v/>
      </c>
      <c r="J691" s="15">
        <f>IF(A691&amp;""="","",SUMIFS('القطع'!$F$6:$F$2005,'القطع'!$A$6:$A$2005,A691&amp;""))</f>
        <v/>
      </c>
      <c r="K691" s="15">
        <f>IF(A691&amp;""="","",IF(F691="ملغي",0,ROUND(MAX(0,N(G691)+J691-N(H691)),2)))</f>
        <v/>
      </c>
      <c r="L691" s="15">
        <f>IF(A691&amp;""="","",SUMIFS('الدفعات'!$C$6:$C$2005,'الدفعات'!$B$6:$B$2005,A691&amp;""))</f>
        <v/>
      </c>
      <c r="M691" s="15">
        <f>IF(A691&amp;""="","",ROUND(K691-L691,2))</f>
        <v/>
      </c>
      <c r="N691" s="6">
        <f>IF(A691&amp;""="","",IF(AND(F691="جاهزة",M691&gt;0),"جاهزة ولم تُسدَّد",IF(AND(F691="سُلّمت",M691&gt;0),"سُلّمت وعليها متبقي","")))</f>
        <v/>
      </c>
    </row>
    <row r="692">
      <c r="A692" s="5" t="n"/>
      <c r="B692" s="16" t="n"/>
      <c r="C692" s="5" t="n"/>
      <c r="D692" s="5" t="n"/>
      <c r="E692" s="5" t="n"/>
      <c r="F692" s="5" t="n"/>
      <c r="G692" s="17" t="n"/>
      <c r="H692" s="17" t="n"/>
      <c r="I692" s="6">
        <f>IF(A692&amp;""="","",IFERROR(INDEX('العملاء'!$B$6:$B$205,MATCH(C692&amp;"",'العملاء'!$A$6:$A$205,0))&amp;"","كود غير موجود"))</f>
        <v/>
      </c>
      <c r="J692" s="15">
        <f>IF(A692&amp;""="","",SUMIFS('القطع'!$F$6:$F$2005,'القطع'!$A$6:$A$2005,A692&amp;""))</f>
        <v/>
      </c>
      <c r="K692" s="15">
        <f>IF(A692&amp;""="","",IF(F692="ملغي",0,ROUND(MAX(0,N(G692)+J692-N(H692)),2)))</f>
        <v/>
      </c>
      <c r="L692" s="15">
        <f>IF(A692&amp;""="","",SUMIFS('الدفعات'!$C$6:$C$2005,'الدفعات'!$B$6:$B$2005,A692&amp;""))</f>
        <v/>
      </c>
      <c r="M692" s="15">
        <f>IF(A692&amp;""="","",ROUND(K692-L692,2))</f>
        <v/>
      </c>
      <c r="N692" s="6">
        <f>IF(A692&amp;""="","",IF(AND(F692="جاهزة",M692&gt;0),"جاهزة ولم تُسدَّد",IF(AND(F692="سُلّمت",M692&gt;0),"سُلّمت وعليها متبقي","")))</f>
        <v/>
      </c>
    </row>
    <row r="693">
      <c r="A693" s="5" t="n"/>
      <c r="B693" s="16" t="n"/>
      <c r="C693" s="5" t="n"/>
      <c r="D693" s="5" t="n"/>
      <c r="E693" s="5" t="n"/>
      <c r="F693" s="5" t="n"/>
      <c r="G693" s="17" t="n"/>
      <c r="H693" s="17" t="n"/>
      <c r="I693" s="6">
        <f>IF(A693&amp;""="","",IFERROR(INDEX('العملاء'!$B$6:$B$205,MATCH(C693&amp;"",'العملاء'!$A$6:$A$205,0))&amp;"","كود غير موجود"))</f>
        <v/>
      </c>
      <c r="J693" s="15">
        <f>IF(A693&amp;""="","",SUMIFS('القطع'!$F$6:$F$2005,'القطع'!$A$6:$A$2005,A693&amp;""))</f>
        <v/>
      </c>
      <c r="K693" s="15">
        <f>IF(A693&amp;""="","",IF(F693="ملغي",0,ROUND(MAX(0,N(G693)+J693-N(H693)),2)))</f>
        <v/>
      </c>
      <c r="L693" s="15">
        <f>IF(A693&amp;""="","",SUMIFS('الدفعات'!$C$6:$C$2005,'الدفعات'!$B$6:$B$2005,A693&amp;""))</f>
        <v/>
      </c>
      <c r="M693" s="15">
        <f>IF(A693&amp;""="","",ROUND(K693-L693,2))</f>
        <v/>
      </c>
      <c r="N693" s="6">
        <f>IF(A693&amp;""="","",IF(AND(F693="جاهزة",M693&gt;0),"جاهزة ولم تُسدَّد",IF(AND(F693="سُلّمت",M693&gt;0),"سُلّمت وعليها متبقي","")))</f>
        <v/>
      </c>
    </row>
    <row r="694">
      <c r="A694" s="5" t="n"/>
      <c r="B694" s="16" t="n"/>
      <c r="C694" s="5" t="n"/>
      <c r="D694" s="5" t="n"/>
      <c r="E694" s="5" t="n"/>
      <c r="F694" s="5" t="n"/>
      <c r="G694" s="17" t="n"/>
      <c r="H694" s="17" t="n"/>
      <c r="I694" s="6">
        <f>IF(A694&amp;""="","",IFERROR(INDEX('العملاء'!$B$6:$B$205,MATCH(C694&amp;"",'العملاء'!$A$6:$A$205,0))&amp;"","كود غير موجود"))</f>
        <v/>
      </c>
      <c r="J694" s="15">
        <f>IF(A694&amp;""="","",SUMIFS('القطع'!$F$6:$F$2005,'القطع'!$A$6:$A$2005,A694&amp;""))</f>
        <v/>
      </c>
      <c r="K694" s="15">
        <f>IF(A694&amp;""="","",IF(F694="ملغي",0,ROUND(MAX(0,N(G694)+J694-N(H694)),2)))</f>
        <v/>
      </c>
      <c r="L694" s="15">
        <f>IF(A694&amp;""="","",SUMIFS('الدفعات'!$C$6:$C$2005,'الدفعات'!$B$6:$B$2005,A694&amp;""))</f>
        <v/>
      </c>
      <c r="M694" s="15">
        <f>IF(A694&amp;""="","",ROUND(K694-L694,2))</f>
        <v/>
      </c>
      <c r="N694" s="6">
        <f>IF(A694&amp;""="","",IF(AND(F694="جاهزة",M694&gt;0),"جاهزة ولم تُسدَّد",IF(AND(F694="سُلّمت",M694&gt;0),"سُلّمت وعليها متبقي","")))</f>
        <v/>
      </c>
    </row>
    <row r="695">
      <c r="A695" s="5" t="n"/>
      <c r="B695" s="16" t="n"/>
      <c r="C695" s="5" t="n"/>
      <c r="D695" s="5" t="n"/>
      <c r="E695" s="5" t="n"/>
      <c r="F695" s="5" t="n"/>
      <c r="G695" s="17" t="n"/>
      <c r="H695" s="17" t="n"/>
      <c r="I695" s="6">
        <f>IF(A695&amp;""="","",IFERROR(INDEX('العملاء'!$B$6:$B$205,MATCH(C695&amp;"",'العملاء'!$A$6:$A$205,0))&amp;"","كود غير موجود"))</f>
        <v/>
      </c>
      <c r="J695" s="15">
        <f>IF(A695&amp;""="","",SUMIFS('القطع'!$F$6:$F$2005,'القطع'!$A$6:$A$2005,A695&amp;""))</f>
        <v/>
      </c>
      <c r="K695" s="15">
        <f>IF(A695&amp;""="","",IF(F695="ملغي",0,ROUND(MAX(0,N(G695)+J695-N(H695)),2)))</f>
        <v/>
      </c>
      <c r="L695" s="15">
        <f>IF(A695&amp;""="","",SUMIFS('الدفعات'!$C$6:$C$2005,'الدفعات'!$B$6:$B$2005,A695&amp;""))</f>
        <v/>
      </c>
      <c r="M695" s="15">
        <f>IF(A695&amp;""="","",ROUND(K695-L695,2))</f>
        <v/>
      </c>
      <c r="N695" s="6">
        <f>IF(A695&amp;""="","",IF(AND(F695="جاهزة",M695&gt;0),"جاهزة ولم تُسدَّد",IF(AND(F695="سُلّمت",M695&gt;0),"سُلّمت وعليها متبقي","")))</f>
        <v/>
      </c>
    </row>
    <row r="696">
      <c r="A696" s="5" t="n"/>
      <c r="B696" s="16" t="n"/>
      <c r="C696" s="5" t="n"/>
      <c r="D696" s="5" t="n"/>
      <c r="E696" s="5" t="n"/>
      <c r="F696" s="5" t="n"/>
      <c r="G696" s="17" t="n"/>
      <c r="H696" s="17" t="n"/>
      <c r="I696" s="6">
        <f>IF(A696&amp;""="","",IFERROR(INDEX('العملاء'!$B$6:$B$205,MATCH(C696&amp;"",'العملاء'!$A$6:$A$205,0))&amp;"","كود غير موجود"))</f>
        <v/>
      </c>
      <c r="J696" s="15">
        <f>IF(A696&amp;""="","",SUMIFS('القطع'!$F$6:$F$2005,'القطع'!$A$6:$A$2005,A696&amp;""))</f>
        <v/>
      </c>
      <c r="K696" s="15">
        <f>IF(A696&amp;""="","",IF(F696="ملغي",0,ROUND(MAX(0,N(G696)+J696-N(H696)),2)))</f>
        <v/>
      </c>
      <c r="L696" s="15">
        <f>IF(A696&amp;""="","",SUMIFS('الدفعات'!$C$6:$C$2005,'الدفعات'!$B$6:$B$2005,A696&amp;""))</f>
        <v/>
      </c>
      <c r="M696" s="15">
        <f>IF(A696&amp;""="","",ROUND(K696-L696,2))</f>
        <v/>
      </c>
      <c r="N696" s="6">
        <f>IF(A696&amp;""="","",IF(AND(F696="جاهزة",M696&gt;0),"جاهزة ولم تُسدَّد",IF(AND(F696="سُلّمت",M696&gt;0),"سُلّمت وعليها متبقي","")))</f>
        <v/>
      </c>
    </row>
    <row r="697">
      <c r="A697" s="5" t="n"/>
      <c r="B697" s="16" t="n"/>
      <c r="C697" s="5" t="n"/>
      <c r="D697" s="5" t="n"/>
      <c r="E697" s="5" t="n"/>
      <c r="F697" s="5" t="n"/>
      <c r="G697" s="17" t="n"/>
      <c r="H697" s="17" t="n"/>
      <c r="I697" s="6">
        <f>IF(A697&amp;""="","",IFERROR(INDEX('العملاء'!$B$6:$B$205,MATCH(C697&amp;"",'العملاء'!$A$6:$A$205,0))&amp;"","كود غير موجود"))</f>
        <v/>
      </c>
      <c r="J697" s="15">
        <f>IF(A697&amp;""="","",SUMIFS('القطع'!$F$6:$F$2005,'القطع'!$A$6:$A$2005,A697&amp;""))</f>
        <v/>
      </c>
      <c r="K697" s="15">
        <f>IF(A697&amp;""="","",IF(F697="ملغي",0,ROUND(MAX(0,N(G697)+J697-N(H697)),2)))</f>
        <v/>
      </c>
      <c r="L697" s="15">
        <f>IF(A697&amp;""="","",SUMIFS('الدفعات'!$C$6:$C$2005,'الدفعات'!$B$6:$B$2005,A697&amp;""))</f>
        <v/>
      </c>
      <c r="M697" s="15">
        <f>IF(A697&amp;""="","",ROUND(K697-L697,2))</f>
        <v/>
      </c>
      <c r="N697" s="6">
        <f>IF(A697&amp;""="","",IF(AND(F697="جاهزة",M697&gt;0),"جاهزة ولم تُسدَّد",IF(AND(F697="سُلّمت",M697&gt;0),"سُلّمت وعليها متبقي","")))</f>
        <v/>
      </c>
    </row>
    <row r="698">
      <c r="A698" s="5" t="n"/>
      <c r="B698" s="16" t="n"/>
      <c r="C698" s="5" t="n"/>
      <c r="D698" s="5" t="n"/>
      <c r="E698" s="5" t="n"/>
      <c r="F698" s="5" t="n"/>
      <c r="G698" s="17" t="n"/>
      <c r="H698" s="17" t="n"/>
      <c r="I698" s="6">
        <f>IF(A698&amp;""="","",IFERROR(INDEX('العملاء'!$B$6:$B$205,MATCH(C698&amp;"",'العملاء'!$A$6:$A$205,0))&amp;"","كود غير موجود"))</f>
        <v/>
      </c>
      <c r="J698" s="15">
        <f>IF(A698&amp;""="","",SUMIFS('القطع'!$F$6:$F$2005,'القطع'!$A$6:$A$2005,A698&amp;""))</f>
        <v/>
      </c>
      <c r="K698" s="15">
        <f>IF(A698&amp;""="","",IF(F698="ملغي",0,ROUND(MAX(0,N(G698)+J698-N(H698)),2)))</f>
        <v/>
      </c>
      <c r="L698" s="15">
        <f>IF(A698&amp;""="","",SUMIFS('الدفعات'!$C$6:$C$2005,'الدفعات'!$B$6:$B$2005,A698&amp;""))</f>
        <v/>
      </c>
      <c r="M698" s="15">
        <f>IF(A698&amp;""="","",ROUND(K698-L698,2))</f>
        <v/>
      </c>
      <c r="N698" s="6">
        <f>IF(A698&amp;""="","",IF(AND(F698="جاهزة",M698&gt;0),"جاهزة ولم تُسدَّد",IF(AND(F698="سُلّمت",M698&gt;0),"سُلّمت وعليها متبقي","")))</f>
        <v/>
      </c>
    </row>
    <row r="699">
      <c r="A699" s="5" t="n"/>
      <c r="B699" s="16" t="n"/>
      <c r="C699" s="5" t="n"/>
      <c r="D699" s="5" t="n"/>
      <c r="E699" s="5" t="n"/>
      <c r="F699" s="5" t="n"/>
      <c r="G699" s="17" t="n"/>
      <c r="H699" s="17" t="n"/>
      <c r="I699" s="6">
        <f>IF(A699&amp;""="","",IFERROR(INDEX('العملاء'!$B$6:$B$205,MATCH(C699&amp;"",'العملاء'!$A$6:$A$205,0))&amp;"","كود غير موجود"))</f>
        <v/>
      </c>
      <c r="J699" s="15">
        <f>IF(A699&amp;""="","",SUMIFS('القطع'!$F$6:$F$2005,'القطع'!$A$6:$A$2005,A699&amp;""))</f>
        <v/>
      </c>
      <c r="K699" s="15">
        <f>IF(A699&amp;""="","",IF(F699="ملغي",0,ROUND(MAX(0,N(G699)+J699-N(H699)),2)))</f>
        <v/>
      </c>
      <c r="L699" s="15">
        <f>IF(A699&amp;""="","",SUMIFS('الدفعات'!$C$6:$C$2005,'الدفعات'!$B$6:$B$2005,A699&amp;""))</f>
        <v/>
      </c>
      <c r="M699" s="15">
        <f>IF(A699&amp;""="","",ROUND(K699-L699,2))</f>
        <v/>
      </c>
      <c r="N699" s="6">
        <f>IF(A699&amp;""="","",IF(AND(F699="جاهزة",M699&gt;0),"جاهزة ولم تُسدَّد",IF(AND(F699="سُلّمت",M699&gt;0),"سُلّمت وعليها متبقي","")))</f>
        <v/>
      </c>
    </row>
    <row r="700">
      <c r="A700" s="5" t="n"/>
      <c r="B700" s="16" t="n"/>
      <c r="C700" s="5" t="n"/>
      <c r="D700" s="5" t="n"/>
      <c r="E700" s="5" t="n"/>
      <c r="F700" s="5" t="n"/>
      <c r="G700" s="17" t="n"/>
      <c r="H700" s="17" t="n"/>
      <c r="I700" s="6">
        <f>IF(A700&amp;""="","",IFERROR(INDEX('العملاء'!$B$6:$B$205,MATCH(C700&amp;"",'العملاء'!$A$6:$A$205,0))&amp;"","كود غير موجود"))</f>
        <v/>
      </c>
      <c r="J700" s="15">
        <f>IF(A700&amp;""="","",SUMIFS('القطع'!$F$6:$F$2005,'القطع'!$A$6:$A$2005,A700&amp;""))</f>
        <v/>
      </c>
      <c r="K700" s="15">
        <f>IF(A700&amp;""="","",IF(F700="ملغي",0,ROUND(MAX(0,N(G700)+J700-N(H700)),2)))</f>
        <v/>
      </c>
      <c r="L700" s="15">
        <f>IF(A700&amp;""="","",SUMIFS('الدفعات'!$C$6:$C$2005,'الدفعات'!$B$6:$B$2005,A700&amp;""))</f>
        <v/>
      </c>
      <c r="M700" s="15">
        <f>IF(A700&amp;""="","",ROUND(K700-L700,2))</f>
        <v/>
      </c>
      <c r="N700" s="6">
        <f>IF(A700&amp;""="","",IF(AND(F700="جاهزة",M700&gt;0),"جاهزة ولم تُسدَّد",IF(AND(F700="سُلّمت",M700&gt;0),"سُلّمت وعليها متبقي","")))</f>
        <v/>
      </c>
    </row>
    <row r="701">
      <c r="A701" s="5" t="n"/>
      <c r="B701" s="16" t="n"/>
      <c r="C701" s="5" t="n"/>
      <c r="D701" s="5" t="n"/>
      <c r="E701" s="5" t="n"/>
      <c r="F701" s="5" t="n"/>
      <c r="G701" s="17" t="n"/>
      <c r="H701" s="17" t="n"/>
      <c r="I701" s="6">
        <f>IF(A701&amp;""="","",IFERROR(INDEX('العملاء'!$B$6:$B$205,MATCH(C701&amp;"",'العملاء'!$A$6:$A$205,0))&amp;"","كود غير موجود"))</f>
        <v/>
      </c>
      <c r="J701" s="15">
        <f>IF(A701&amp;""="","",SUMIFS('القطع'!$F$6:$F$2005,'القطع'!$A$6:$A$2005,A701&amp;""))</f>
        <v/>
      </c>
      <c r="K701" s="15">
        <f>IF(A701&amp;""="","",IF(F701="ملغي",0,ROUND(MAX(0,N(G701)+J701-N(H701)),2)))</f>
        <v/>
      </c>
      <c r="L701" s="15">
        <f>IF(A701&amp;""="","",SUMIFS('الدفعات'!$C$6:$C$2005,'الدفعات'!$B$6:$B$2005,A701&amp;""))</f>
        <v/>
      </c>
      <c r="M701" s="15">
        <f>IF(A701&amp;""="","",ROUND(K701-L701,2))</f>
        <v/>
      </c>
      <c r="N701" s="6">
        <f>IF(A701&amp;""="","",IF(AND(F701="جاهزة",M701&gt;0),"جاهزة ولم تُسدَّد",IF(AND(F701="سُلّمت",M701&gt;0),"سُلّمت وعليها متبقي","")))</f>
        <v/>
      </c>
    </row>
    <row r="702">
      <c r="A702" s="5" t="n"/>
      <c r="B702" s="16" t="n"/>
      <c r="C702" s="5" t="n"/>
      <c r="D702" s="5" t="n"/>
      <c r="E702" s="5" t="n"/>
      <c r="F702" s="5" t="n"/>
      <c r="G702" s="17" t="n"/>
      <c r="H702" s="17" t="n"/>
      <c r="I702" s="6">
        <f>IF(A702&amp;""="","",IFERROR(INDEX('العملاء'!$B$6:$B$205,MATCH(C702&amp;"",'العملاء'!$A$6:$A$205,0))&amp;"","كود غير موجود"))</f>
        <v/>
      </c>
      <c r="J702" s="15">
        <f>IF(A702&amp;""="","",SUMIFS('القطع'!$F$6:$F$2005,'القطع'!$A$6:$A$2005,A702&amp;""))</f>
        <v/>
      </c>
      <c r="K702" s="15">
        <f>IF(A702&amp;""="","",IF(F702="ملغي",0,ROUND(MAX(0,N(G702)+J702-N(H702)),2)))</f>
        <v/>
      </c>
      <c r="L702" s="15">
        <f>IF(A702&amp;""="","",SUMIFS('الدفعات'!$C$6:$C$2005,'الدفعات'!$B$6:$B$2005,A702&amp;""))</f>
        <v/>
      </c>
      <c r="M702" s="15">
        <f>IF(A702&amp;""="","",ROUND(K702-L702,2))</f>
        <v/>
      </c>
      <c r="N702" s="6">
        <f>IF(A702&amp;""="","",IF(AND(F702="جاهزة",M702&gt;0),"جاهزة ولم تُسدَّد",IF(AND(F702="سُلّمت",M702&gt;0),"سُلّمت وعليها متبقي","")))</f>
        <v/>
      </c>
    </row>
    <row r="703">
      <c r="A703" s="5" t="n"/>
      <c r="B703" s="16" t="n"/>
      <c r="C703" s="5" t="n"/>
      <c r="D703" s="5" t="n"/>
      <c r="E703" s="5" t="n"/>
      <c r="F703" s="5" t="n"/>
      <c r="G703" s="17" t="n"/>
      <c r="H703" s="17" t="n"/>
      <c r="I703" s="6">
        <f>IF(A703&amp;""="","",IFERROR(INDEX('العملاء'!$B$6:$B$205,MATCH(C703&amp;"",'العملاء'!$A$6:$A$205,0))&amp;"","كود غير موجود"))</f>
        <v/>
      </c>
      <c r="J703" s="15">
        <f>IF(A703&amp;""="","",SUMIFS('القطع'!$F$6:$F$2005,'القطع'!$A$6:$A$2005,A703&amp;""))</f>
        <v/>
      </c>
      <c r="K703" s="15">
        <f>IF(A703&amp;""="","",IF(F703="ملغي",0,ROUND(MAX(0,N(G703)+J703-N(H703)),2)))</f>
        <v/>
      </c>
      <c r="L703" s="15">
        <f>IF(A703&amp;""="","",SUMIFS('الدفعات'!$C$6:$C$2005,'الدفعات'!$B$6:$B$2005,A703&amp;""))</f>
        <v/>
      </c>
      <c r="M703" s="15">
        <f>IF(A703&amp;""="","",ROUND(K703-L703,2))</f>
        <v/>
      </c>
      <c r="N703" s="6">
        <f>IF(A703&amp;""="","",IF(AND(F703="جاهزة",M703&gt;0),"جاهزة ولم تُسدَّد",IF(AND(F703="سُلّمت",M703&gt;0),"سُلّمت وعليها متبقي","")))</f>
        <v/>
      </c>
    </row>
    <row r="704">
      <c r="A704" s="5" t="n"/>
      <c r="B704" s="16" t="n"/>
      <c r="C704" s="5" t="n"/>
      <c r="D704" s="5" t="n"/>
      <c r="E704" s="5" t="n"/>
      <c r="F704" s="5" t="n"/>
      <c r="G704" s="17" t="n"/>
      <c r="H704" s="17" t="n"/>
      <c r="I704" s="6">
        <f>IF(A704&amp;""="","",IFERROR(INDEX('العملاء'!$B$6:$B$205,MATCH(C704&amp;"",'العملاء'!$A$6:$A$205,0))&amp;"","كود غير موجود"))</f>
        <v/>
      </c>
      <c r="J704" s="15">
        <f>IF(A704&amp;""="","",SUMIFS('القطع'!$F$6:$F$2005,'القطع'!$A$6:$A$2005,A704&amp;""))</f>
        <v/>
      </c>
      <c r="K704" s="15">
        <f>IF(A704&amp;""="","",IF(F704="ملغي",0,ROUND(MAX(0,N(G704)+J704-N(H704)),2)))</f>
        <v/>
      </c>
      <c r="L704" s="15">
        <f>IF(A704&amp;""="","",SUMIFS('الدفعات'!$C$6:$C$2005,'الدفعات'!$B$6:$B$2005,A704&amp;""))</f>
        <v/>
      </c>
      <c r="M704" s="15">
        <f>IF(A704&amp;""="","",ROUND(K704-L704,2))</f>
        <v/>
      </c>
      <c r="N704" s="6">
        <f>IF(A704&amp;""="","",IF(AND(F704="جاهزة",M704&gt;0),"جاهزة ولم تُسدَّد",IF(AND(F704="سُلّمت",M704&gt;0),"سُلّمت وعليها متبقي","")))</f>
        <v/>
      </c>
    </row>
    <row r="705">
      <c r="A705" s="5" t="n"/>
      <c r="B705" s="16" t="n"/>
      <c r="C705" s="5" t="n"/>
      <c r="D705" s="5" t="n"/>
      <c r="E705" s="5" t="n"/>
      <c r="F705" s="5" t="n"/>
      <c r="G705" s="17" t="n"/>
      <c r="H705" s="17" t="n"/>
      <c r="I705" s="6">
        <f>IF(A705&amp;""="","",IFERROR(INDEX('العملاء'!$B$6:$B$205,MATCH(C705&amp;"",'العملاء'!$A$6:$A$205,0))&amp;"","كود غير موجود"))</f>
        <v/>
      </c>
      <c r="J705" s="15">
        <f>IF(A705&amp;""="","",SUMIFS('القطع'!$F$6:$F$2005,'القطع'!$A$6:$A$2005,A705&amp;""))</f>
        <v/>
      </c>
      <c r="K705" s="15">
        <f>IF(A705&amp;""="","",IF(F705="ملغي",0,ROUND(MAX(0,N(G705)+J705-N(H705)),2)))</f>
        <v/>
      </c>
      <c r="L705" s="15">
        <f>IF(A705&amp;""="","",SUMIFS('الدفعات'!$C$6:$C$2005,'الدفعات'!$B$6:$B$2005,A705&amp;""))</f>
        <v/>
      </c>
      <c r="M705" s="15">
        <f>IF(A705&amp;""="","",ROUND(K705-L705,2))</f>
        <v/>
      </c>
      <c r="N705" s="6">
        <f>IF(A705&amp;""="","",IF(AND(F705="جاهزة",M705&gt;0),"جاهزة ولم تُسدَّد",IF(AND(F705="سُلّمت",M705&gt;0),"سُلّمت وعليها متبقي","")))</f>
        <v/>
      </c>
    </row>
    <row r="706">
      <c r="A706" s="5" t="n"/>
      <c r="B706" s="16" t="n"/>
      <c r="C706" s="5" t="n"/>
      <c r="D706" s="5" t="n"/>
      <c r="E706" s="5" t="n"/>
      <c r="F706" s="5" t="n"/>
      <c r="G706" s="17" t="n"/>
      <c r="H706" s="17" t="n"/>
      <c r="I706" s="6">
        <f>IF(A706&amp;""="","",IFERROR(INDEX('العملاء'!$B$6:$B$205,MATCH(C706&amp;"",'العملاء'!$A$6:$A$205,0))&amp;"","كود غير موجود"))</f>
        <v/>
      </c>
      <c r="J706" s="15">
        <f>IF(A706&amp;""="","",SUMIFS('القطع'!$F$6:$F$2005,'القطع'!$A$6:$A$2005,A706&amp;""))</f>
        <v/>
      </c>
      <c r="K706" s="15">
        <f>IF(A706&amp;""="","",IF(F706="ملغي",0,ROUND(MAX(0,N(G706)+J706-N(H706)),2)))</f>
        <v/>
      </c>
      <c r="L706" s="15">
        <f>IF(A706&amp;""="","",SUMIFS('الدفعات'!$C$6:$C$2005,'الدفعات'!$B$6:$B$2005,A706&amp;""))</f>
        <v/>
      </c>
      <c r="M706" s="15">
        <f>IF(A706&amp;""="","",ROUND(K706-L706,2))</f>
        <v/>
      </c>
      <c r="N706" s="6">
        <f>IF(A706&amp;""="","",IF(AND(F706="جاهزة",M706&gt;0),"جاهزة ولم تُسدَّد",IF(AND(F706="سُلّمت",M706&gt;0),"سُلّمت وعليها متبقي","")))</f>
        <v/>
      </c>
    </row>
    <row r="707">
      <c r="A707" s="5" t="n"/>
      <c r="B707" s="16" t="n"/>
      <c r="C707" s="5" t="n"/>
      <c r="D707" s="5" t="n"/>
      <c r="E707" s="5" t="n"/>
      <c r="F707" s="5" t="n"/>
      <c r="G707" s="17" t="n"/>
      <c r="H707" s="17" t="n"/>
      <c r="I707" s="6">
        <f>IF(A707&amp;""="","",IFERROR(INDEX('العملاء'!$B$6:$B$205,MATCH(C707&amp;"",'العملاء'!$A$6:$A$205,0))&amp;"","كود غير موجود"))</f>
        <v/>
      </c>
      <c r="J707" s="15">
        <f>IF(A707&amp;""="","",SUMIFS('القطع'!$F$6:$F$2005,'القطع'!$A$6:$A$2005,A707&amp;""))</f>
        <v/>
      </c>
      <c r="K707" s="15">
        <f>IF(A707&amp;""="","",IF(F707="ملغي",0,ROUND(MAX(0,N(G707)+J707-N(H707)),2)))</f>
        <v/>
      </c>
      <c r="L707" s="15">
        <f>IF(A707&amp;""="","",SUMIFS('الدفعات'!$C$6:$C$2005,'الدفعات'!$B$6:$B$2005,A707&amp;""))</f>
        <v/>
      </c>
      <c r="M707" s="15">
        <f>IF(A707&amp;""="","",ROUND(K707-L707,2))</f>
        <v/>
      </c>
      <c r="N707" s="6">
        <f>IF(A707&amp;""="","",IF(AND(F707="جاهزة",M707&gt;0),"جاهزة ولم تُسدَّد",IF(AND(F707="سُلّمت",M707&gt;0),"سُلّمت وعليها متبقي","")))</f>
        <v/>
      </c>
    </row>
    <row r="708">
      <c r="A708" s="5" t="n"/>
      <c r="B708" s="16" t="n"/>
      <c r="C708" s="5" t="n"/>
      <c r="D708" s="5" t="n"/>
      <c r="E708" s="5" t="n"/>
      <c r="F708" s="5" t="n"/>
      <c r="G708" s="17" t="n"/>
      <c r="H708" s="17" t="n"/>
      <c r="I708" s="6">
        <f>IF(A708&amp;""="","",IFERROR(INDEX('العملاء'!$B$6:$B$205,MATCH(C708&amp;"",'العملاء'!$A$6:$A$205,0))&amp;"","كود غير موجود"))</f>
        <v/>
      </c>
      <c r="J708" s="15">
        <f>IF(A708&amp;""="","",SUMIFS('القطع'!$F$6:$F$2005,'القطع'!$A$6:$A$2005,A708&amp;""))</f>
        <v/>
      </c>
      <c r="K708" s="15">
        <f>IF(A708&amp;""="","",IF(F708="ملغي",0,ROUND(MAX(0,N(G708)+J708-N(H708)),2)))</f>
        <v/>
      </c>
      <c r="L708" s="15">
        <f>IF(A708&amp;""="","",SUMIFS('الدفعات'!$C$6:$C$2005,'الدفعات'!$B$6:$B$2005,A708&amp;""))</f>
        <v/>
      </c>
      <c r="M708" s="15">
        <f>IF(A708&amp;""="","",ROUND(K708-L708,2))</f>
        <v/>
      </c>
      <c r="N708" s="6">
        <f>IF(A708&amp;""="","",IF(AND(F708="جاهزة",M708&gt;0),"جاهزة ولم تُسدَّد",IF(AND(F708="سُلّمت",M708&gt;0),"سُلّمت وعليها متبقي","")))</f>
        <v/>
      </c>
    </row>
    <row r="709">
      <c r="A709" s="5" t="n"/>
      <c r="B709" s="16" t="n"/>
      <c r="C709" s="5" t="n"/>
      <c r="D709" s="5" t="n"/>
      <c r="E709" s="5" t="n"/>
      <c r="F709" s="5" t="n"/>
      <c r="G709" s="17" t="n"/>
      <c r="H709" s="17" t="n"/>
      <c r="I709" s="6">
        <f>IF(A709&amp;""="","",IFERROR(INDEX('العملاء'!$B$6:$B$205,MATCH(C709&amp;"",'العملاء'!$A$6:$A$205,0))&amp;"","كود غير موجود"))</f>
        <v/>
      </c>
      <c r="J709" s="15">
        <f>IF(A709&amp;""="","",SUMIFS('القطع'!$F$6:$F$2005,'القطع'!$A$6:$A$2005,A709&amp;""))</f>
        <v/>
      </c>
      <c r="K709" s="15">
        <f>IF(A709&amp;""="","",IF(F709="ملغي",0,ROUND(MAX(0,N(G709)+J709-N(H709)),2)))</f>
        <v/>
      </c>
      <c r="L709" s="15">
        <f>IF(A709&amp;""="","",SUMIFS('الدفعات'!$C$6:$C$2005,'الدفعات'!$B$6:$B$2005,A709&amp;""))</f>
        <v/>
      </c>
      <c r="M709" s="15">
        <f>IF(A709&amp;""="","",ROUND(K709-L709,2))</f>
        <v/>
      </c>
      <c r="N709" s="6">
        <f>IF(A709&amp;""="","",IF(AND(F709="جاهزة",M709&gt;0),"جاهزة ولم تُسدَّد",IF(AND(F709="سُلّمت",M709&gt;0),"سُلّمت وعليها متبقي","")))</f>
        <v/>
      </c>
    </row>
    <row r="710">
      <c r="A710" s="5" t="n"/>
      <c r="B710" s="16" t="n"/>
      <c r="C710" s="5" t="n"/>
      <c r="D710" s="5" t="n"/>
      <c r="E710" s="5" t="n"/>
      <c r="F710" s="5" t="n"/>
      <c r="G710" s="17" t="n"/>
      <c r="H710" s="17" t="n"/>
      <c r="I710" s="6">
        <f>IF(A710&amp;""="","",IFERROR(INDEX('العملاء'!$B$6:$B$205,MATCH(C710&amp;"",'العملاء'!$A$6:$A$205,0))&amp;"","كود غير موجود"))</f>
        <v/>
      </c>
      <c r="J710" s="15">
        <f>IF(A710&amp;""="","",SUMIFS('القطع'!$F$6:$F$2005,'القطع'!$A$6:$A$2005,A710&amp;""))</f>
        <v/>
      </c>
      <c r="K710" s="15">
        <f>IF(A710&amp;""="","",IF(F710="ملغي",0,ROUND(MAX(0,N(G710)+J710-N(H710)),2)))</f>
        <v/>
      </c>
      <c r="L710" s="15">
        <f>IF(A710&amp;""="","",SUMIFS('الدفعات'!$C$6:$C$2005,'الدفعات'!$B$6:$B$2005,A710&amp;""))</f>
        <v/>
      </c>
      <c r="M710" s="15">
        <f>IF(A710&amp;""="","",ROUND(K710-L710,2))</f>
        <v/>
      </c>
      <c r="N710" s="6">
        <f>IF(A710&amp;""="","",IF(AND(F710="جاهزة",M710&gt;0),"جاهزة ولم تُسدَّد",IF(AND(F710="سُلّمت",M710&gt;0),"سُلّمت وعليها متبقي","")))</f>
        <v/>
      </c>
    </row>
    <row r="711">
      <c r="A711" s="5" t="n"/>
      <c r="B711" s="16" t="n"/>
      <c r="C711" s="5" t="n"/>
      <c r="D711" s="5" t="n"/>
      <c r="E711" s="5" t="n"/>
      <c r="F711" s="5" t="n"/>
      <c r="G711" s="17" t="n"/>
      <c r="H711" s="17" t="n"/>
      <c r="I711" s="6">
        <f>IF(A711&amp;""="","",IFERROR(INDEX('العملاء'!$B$6:$B$205,MATCH(C711&amp;"",'العملاء'!$A$6:$A$205,0))&amp;"","كود غير موجود"))</f>
        <v/>
      </c>
      <c r="J711" s="15">
        <f>IF(A711&amp;""="","",SUMIFS('القطع'!$F$6:$F$2005,'القطع'!$A$6:$A$2005,A711&amp;""))</f>
        <v/>
      </c>
      <c r="K711" s="15">
        <f>IF(A711&amp;""="","",IF(F711="ملغي",0,ROUND(MAX(0,N(G711)+J711-N(H711)),2)))</f>
        <v/>
      </c>
      <c r="L711" s="15">
        <f>IF(A711&amp;""="","",SUMIFS('الدفعات'!$C$6:$C$2005,'الدفعات'!$B$6:$B$2005,A711&amp;""))</f>
        <v/>
      </c>
      <c r="M711" s="15">
        <f>IF(A711&amp;""="","",ROUND(K711-L711,2))</f>
        <v/>
      </c>
      <c r="N711" s="6">
        <f>IF(A711&amp;""="","",IF(AND(F711="جاهزة",M711&gt;0),"جاهزة ولم تُسدَّد",IF(AND(F711="سُلّمت",M711&gt;0),"سُلّمت وعليها متبقي","")))</f>
        <v/>
      </c>
    </row>
    <row r="712">
      <c r="A712" s="5" t="n"/>
      <c r="B712" s="16" t="n"/>
      <c r="C712" s="5" t="n"/>
      <c r="D712" s="5" t="n"/>
      <c r="E712" s="5" t="n"/>
      <c r="F712" s="5" t="n"/>
      <c r="G712" s="17" t="n"/>
      <c r="H712" s="17" t="n"/>
      <c r="I712" s="6">
        <f>IF(A712&amp;""="","",IFERROR(INDEX('العملاء'!$B$6:$B$205,MATCH(C712&amp;"",'العملاء'!$A$6:$A$205,0))&amp;"","كود غير موجود"))</f>
        <v/>
      </c>
      <c r="J712" s="15">
        <f>IF(A712&amp;""="","",SUMIFS('القطع'!$F$6:$F$2005,'القطع'!$A$6:$A$2005,A712&amp;""))</f>
        <v/>
      </c>
      <c r="K712" s="15">
        <f>IF(A712&amp;""="","",IF(F712="ملغي",0,ROUND(MAX(0,N(G712)+J712-N(H712)),2)))</f>
        <v/>
      </c>
      <c r="L712" s="15">
        <f>IF(A712&amp;""="","",SUMIFS('الدفعات'!$C$6:$C$2005,'الدفعات'!$B$6:$B$2005,A712&amp;""))</f>
        <v/>
      </c>
      <c r="M712" s="15">
        <f>IF(A712&amp;""="","",ROUND(K712-L712,2))</f>
        <v/>
      </c>
      <c r="N712" s="6">
        <f>IF(A712&amp;""="","",IF(AND(F712="جاهزة",M712&gt;0),"جاهزة ولم تُسدَّد",IF(AND(F712="سُلّمت",M712&gt;0),"سُلّمت وعليها متبقي","")))</f>
        <v/>
      </c>
    </row>
    <row r="713">
      <c r="A713" s="5" t="n"/>
      <c r="B713" s="16" t="n"/>
      <c r="C713" s="5" t="n"/>
      <c r="D713" s="5" t="n"/>
      <c r="E713" s="5" t="n"/>
      <c r="F713" s="5" t="n"/>
      <c r="G713" s="17" t="n"/>
      <c r="H713" s="17" t="n"/>
      <c r="I713" s="6">
        <f>IF(A713&amp;""="","",IFERROR(INDEX('العملاء'!$B$6:$B$205,MATCH(C713&amp;"",'العملاء'!$A$6:$A$205,0))&amp;"","كود غير موجود"))</f>
        <v/>
      </c>
      <c r="J713" s="15">
        <f>IF(A713&amp;""="","",SUMIFS('القطع'!$F$6:$F$2005,'القطع'!$A$6:$A$2005,A713&amp;""))</f>
        <v/>
      </c>
      <c r="K713" s="15">
        <f>IF(A713&amp;""="","",IF(F713="ملغي",0,ROUND(MAX(0,N(G713)+J713-N(H713)),2)))</f>
        <v/>
      </c>
      <c r="L713" s="15">
        <f>IF(A713&amp;""="","",SUMIFS('الدفعات'!$C$6:$C$2005,'الدفعات'!$B$6:$B$2005,A713&amp;""))</f>
        <v/>
      </c>
      <c r="M713" s="15">
        <f>IF(A713&amp;""="","",ROUND(K713-L713,2))</f>
        <v/>
      </c>
      <c r="N713" s="6">
        <f>IF(A713&amp;""="","",IF(AND(F713="جاهزة",M713&gt;0),"جاهزة ولم تُسدَّد",IF(AND(F713="سُلّمت",M713&gt;0),"سُلّمت وعليها متبقي","")))</f>
        <v/>
      </c>
    </row>
    <row r="714">
      <c r="A714" s="5" t="n"/>
      <c r="B714" s="16" t="n"/>
      <c r="C714" s="5" t="n"/>
      <c r="D714" s="5" t="n"/>
      <c r="E714" s="5" t="n"/>
      <c r="F714" s="5" t="n"/>
      <c r="G714" s="17" t="n"/>
      <c r="H714" s="17" t="n"/>
      <c r="I714" s="6">
        <f>IF(A714&amp;""="","",IFERROR(INDEX('العملاء'!$B$6:$B$205,MATCH(C714&amp;"",'العملاء'!$A$6:$A$205,0))&amp;"","كود غير موجود"))</f>
        <v/>
      </c>
      <c r="J714" s="15">
        <f>IF(A714&amp;""="","",SUMIFS('القطع'!$F$6:$F$2005,'القطع'!$A$6:$A$2005,A714&amp;""))</f>
        <v/>
      </c>
      <c r="K714" s="15">
        <f>IF(A714&amp;""="","",IF(F714="ملغي",0,ROUND(MAX(0,N(G714)+J714-N(H714)),2)))</f>
        <v/>
      </c>
      <c r="L714" s="15">
        <f>IF(A714&amp;""="","",SUMIFS('الدفعات'!$C$6:$C$2005,'الدفعات'!$B$6:$B$2005,A714&amp;""))</f>
        <v/>
      </c>
      <c r="M714" s="15">
        <f>IF(A714&amp;""="","",ROUND(K714-L714,2))</f>
        <v/>
      </c>
      <c r="N714" s="6">
        <f>IF(A714&amp;""="","",IF(AND(F714="جاهزة",M714&gt;0),"جاهزة ولم تُسدَّد",IF(AND(F714="سُلّمت",M714&gt;0),"سُلّمت وعليها متبقي","")))</f>
        <v/>
      </c>
    </row>
    <row r="715">
      <c r="A715" s="5" t="n"/>
      <c r="B715" s="16" t="n"/>
      <c r="C715" s="5" t="n"/>
      <c r="D715" s="5" t="n"/>
      <c r="E715" s="5" t="n"/>
      <c r="F715" s="5" t="n"/>
      <c r="G715" s="17" t="n"/>
      <c r="H715" s="17" t="n"/>
      <c r="I715" s="6">
        <f>IF(A715&amp;""="","",IFERROR(INDEX('العملاء'!$B$6:$B$205,MATCH(C715&amp;"",'العملاء'!$A$6:$A$205,0))&amp;"","كود غير موجود"))</f>
        <v/>
      </c>
      <c r="J715" s="15">
        <f>IF(A715&amp;""="","",SUMIFS('القطع'!$F$6:$F$2005,'القطع'!$A$6:$A$2005,A715&amp;""))</f>
        <v/>
      </c>
      <c r="K715" s="15">
        <f>IF(A715&amp;""="","",IF(F715="ملغي",0,ROUND(MAX(0,N(G715)+J715-N(H715)),2)))</f>
        <v/>
      </c>
      <c r="L715" s="15">
        <f>IF(A715&amp;""="","",SUMIFS('الدفعات'!$C$6:$C$2005,'الدفعات'!$B$6:$B$2005,A715&amp;""))</f>
        <v/>
      </c>
      <c r="M715" s="15">
        <f>IF(A715&amp;""="","",ROUND(K715-L715,2))</f>
        <v/>
      </c>
      <c r="N715" s="6">
        <f>IF(A715&amp;""="","",IF(AND(F715="جاهزة",M715&gt;0),"جاهزة ولم تُسدَّد",IF(AND(F715="سُلّمت",M715&gt;0),"سُلّمت وعليها متبقي","")))</f>
        <v/>
      </c>
    </row>
    <row r="716">
      <c r="A716" s="5" t="n"/>
      <c r="B716" s="16" t="n"/>
      <c r="C716" s="5" t="n"/>
      <c r="D716" s="5" t="n"/>
      <c r="E716" s="5" t="n"/>
      <c r="F716" s="5" t="n"/>
      <c r="G716" s="17" t="n"/>
      <c r="H716" s="17" t="n"/>
      <c r="I716" s="6">
        <f>IF(A716&amp;""="","",IFERROR(INDEX('العملاء'!$B$6:$B$205,MATCH(C716&amp;"",'العملاء'!$A$6:$A$205,0))&amp;"","كود غير موجود"))</f>
        <v/>
      </c>
      <c r="J716" s="15">
        <f>IF(A716&amp;""="","",SUMIFS('القطع'!$F$6:$F$2005,'القطع'!$A$6:$A$2005,A716&amp;""))</f>
        <v/>
      </c>
      <c r="K716" s="15">
        <f>IF(A716&amp;""="","",IF(F716="ملغي",0,ROUND(MAX(0,N(G716)+J716-N(H716)),2)))</f>
        <v/>
      </c>
      <c r="L716" s="15">
        <f>IF(A716&amp;""="","",SUMIFS('الدفعات'!$C$6:$C$2005,'الدفعات'!$B$6:$B$2005,A716&amp;""))</f>
        <v/>
      </c>
      <c r="M716" s="15">
        <f>IF(A716&amp;""="","",ROUND(K716-L716,2))</f>
        <v/>
      </c>
      <c r="N716" s="6">
        <f>IF(A716&amp;""="","",IF(AND(F716="جاهزة",M716&gt;0),"جاهزة ولم تُسدَّد",IF(AND(F716="سُلّمت",M716&gt;0),"سُلّمت وعليها متبقي","")))</f>
        <v/>
      </c>
    </row>
    <row r="717">
      <c r="A717" s="5" t="n"/>
      <c r="B717" s="16" t="n"/>
      <c r="C717" s="5" t="n"/>
      <c r="D717" s="5" t="n"/>
      <c r="E717" s="5" t="n"/>
      <c r="F717" s="5" t="n"/>
      <c r="G717" s="17" t="n"/>
      <c r="H717" s="17" t="n"/>
      <c r="I717" s="6">
        <f>IF(A717&amp;""="","",IFERROR(INDEX('العملاء'!$B$6:$B$205,MATCH(C717&amp;"",'العملاء'!$A$6:$A$205,0))&amp;"","كود غير موجود"))</f>
        <v/>
      </c>
      <c r="J717" s="15">
        <f>IF(A717&amp;""="","",SUMIFS('القطع'!$F$6:$F$2005,'القطع'!$A$6:$A$2005,A717&amp;""))</f>
        <v/>
      </c>
      <c r="K717" s="15">
        <f>IF(A717&amp;""="","",IF(F717="ملغي",0,ROUND(MAX(0,N(G717)+J717-N(H717)),2)))</f>
        <v/>
      </c>
      <c r="L717" s="15">
        <f>IF(A717&amp;""="","",SUMIFS('الدفعات'!$C$6:$C$2005,'الدفعات'!$B$6:$B$2005,A717&amp;""))</f>
        <v/>
      </c>
      <c r="M717" s="15">
        <f>IF(A717&amp;""="","",ROUND(K717-L717,2))</f>
        <v/>
      </c>
      <c r="N717" s="6">
        <f>IF(A717&amp;""="","",IF(AND(F717="جاهزة",M717&gt;0),"جاهزة ولم تُسدَّد",IF(AND(F717="سُلّمت",M717&gt;0),"سُلّمت وعليها متبقي","")))</f>
        <v/>
      </c>
    </row>
    <row r="718">
      <c r="A718" s="5" t="n"/>
      <c r="B718" s="16" t="n"/>
      <c r="C718" s="5" t="n"/>
      <c r="D718" s="5" t="n"/>
      <c r="E718" s="5" t="n"/>
      <c r="F718" s="5" t="n"/>
      <c r="G718" s="17" t="n"/>
      <c r="H718" s="17" t="n"/>
      <c r="I718" s="6">
        <f>IF(A718&amp;""="","",IFERROR(INDEX('العملاء'!$B$6:$B$205,MATCH(C718&amp;"",'العملاء'!$A$6:$A$205,0))&amp;"","كود غير موجود"))</f>
        <v/>
      </c>
      <c r="J718" s="15">
        <f>IF(A718&amp;""="","",SUMIFS('القطع'!$F$6:$F$2005,'القطع'!$A$6:$A$2005,A718&amp;""))</f>
        <v/>
      </c>
      <c r="K718" s="15">
        <f>IF(A718&amp;""="","",IF(F718="ملغي",0,ROUND(MAX(0,N(G718)+J718-N(H718)),2)))</f>
        <v/>
      </c>
      <c r="L718" s="15">
        <f>IF(A718&amp;""="","",SUMIFS('الدفعات'!$C$6:$C$2005,'الدفعات'!$B$6:$B$2005,A718&amp;""))</f>
        <v/>
      </c>
      <c r="M718" s="15">
        <f>IF(A718&amp;""="","",ROUND(K718-L718,2))</f>
        <v/>
      </c>
      <c r="N718" s="6">
        <f>IF(A718&amp;""="","",IF(AND(F718="جاهزة",M718&gt;0),"جاهزة ولم تُسدَّد",IF(AND(F718="سُلّمت",M718&gt;0),"سُلّمت وعليها متبقي","")))</f>
        <v/>
      </c>
    </row>
    <row r="719">
      <c r="A719" s="5" t="n"/>
      <c r="B719" s="16" t="n"/>
      <c r="C719" s="5" t="n"/>
      <c r="D719" s="5" t="n"/>
      <c r="E719" s="5" t="n"/>
      <c r="F719" s="5" t="n"/>
      <c r="G719" s="17" t="n"/>
      <c r="H719" s="17" t="n"/>
      <c r="I719" s="6">
        <f>IF(A719&amp;""="","",IFERROR(INDEX('العملاء'!$B$6:$B$205,MATCH(C719&amp;"",'العملاء'!$A$6:$A$205,0))&amp;"","كود غير موجود"))</f>
        <v/>
      </c>
      <c r="J719" s="15">
        <f>IF(A719&amp;""="","",SUMIFS('القطع'!$F$6:$F$2005,'القطع'!$A$6:$A$2005,A719&amp;""))</f>
        <v/>
      </c>
      <c r="K719" s="15">
        <f>IF(A719&amp;""="","",IF(F719="ملغي",0,ROUND(MAX(0,N(G719)+J719-N(H719)),2)))</f>
        <v/>
      </c>
      <c r="L719" s="15">
        <f>IF(A719&amp;""="","",SUMIFS('الدفعات'!$C$6:$C$2005,'الدفعات'!$B$6:$B$2005,A719&amp;""))</f>
        <v/>
      </c>
      <c r="M719" s="15">
        <f>IF(A719&amp;""="","",ROUND(K719-L719,2))</f>
        <v/>
      </c>
      <c r="N719" s="6">
        <f>IF(A719&amp;""="","",IF(AND(F719="جاهزة",M719&gt;0),"جاهزة ولم تُسدَّد",IF(AND(F719="سُلّمت",M719&gt;0),"سُلّمت وعليها متبقي","")))</f>
        <v/>
      </c>
    </row>
    <row r="720">
      <c r="A720" s="5" t="n"/>
      <c r="B720" s="16" t="n"/>
      <c r="C720" s="5" t="n"/>
      <c r="D720" s="5" t="n"/>
      <c r="E720" s="5" t="n"/>
      <c r="F720" s="5" t="n"/>
      <c r="G720" s="17" t="n"/>
      <c r="H720" s="17" t="n"/>
      <c r="I720" s="6">
        <f>IF(A720&amp;""="","",IFERROR(INDEX('العملاء'!$B$6:$B$205,MATCH(C720&amp;"",'العملاء'!$A$6:$A$205,0))&amp;"","كود غير موجود"))</f>
        <v/>
      </c>
      <c r="J720" s="15">
        <f>IF(A720&amp;""="","",SUMIFS('القطع'!$F$6:$F$2005,'القطع'!$A$6:$A$2005,A720&amp;""))</f>
        <v/>
      </c>
      <c r="K720" s="15">
        <f>IF(A720&amp;""="","",IF(F720="ملغي",0,ROUND(MAX(0,N(G720)+J720-N(H720)),2)))</f>
        <v/>
      </c>
      <c r="L720" s="15">
        <f>IF(A720&amp;""="","",SUMIFS('الدفعات'!$C$6:$C$2005,'الدفعات'!$B$6:$B$2005,A720&amp;""))</f>
        <v/>
      </c>
      <c r="M720" s="15">
        <f>IF(A720&amp;""="","",ROUND(K720-L720,2))</f>
        <v/>
      </c>
      <c r="N720" s="6">
        <f>IF(A720&amp;""="","",IF(AND(F720="جاهزة",M720&gt;0),"جاهزة ولم تُسدَّد",IF(AND(F720="سُلّمت",M720&gt;0),"سُلّمت وعليها متبقي","")))</f>
        <v/>
      </c>
    </row>
    <row r="721">
      <c r="A721" s="5" t="n"/>
      <c r="B721" s="16" t="n"/>
      <c r="C721" s="5" t="n"/>
      <c r="D721" s="5" t="n"/>
      <c r="E721" s="5" t="n"/>
      <c r="F721" s="5" t="n"/>
      <c r="G721" s="17" t="n"/>
      <c r="H721" s="17" t="n"/>
      <c r="I721" s="6">
        <f>IF(A721&amp;""="","",IFERROR(INDEX('العملاء'!$B$6:$B$205,MATCH(C721&amp;"",'العملاء'!$A$6:$A$205,0))&amp;"","كود غير موجود"))</f>
        <v/>
      </c>
      <c r="J721" s="15">
        <f>IF(A721&amp;""="","",SUMIFS('القطع'!$F$6:$F$2005,'القطع'!$A$6:$A$2005,A721&amp;""))</f>
        <v/>
      </c>
      <c r="K721" s="15">
        <f>IF(A721&amp;""="","",IF(F721="ملغي",0,ROUND(MAX(0,N(G721)+J721-N(H721)),2)))</f>
        <v/>
      </c>
      <c r="L721" s="15">
        <f>IF(A721&amp;""="","",SUMIFS('الدفعات'!$C$6:$C$2005,'الدفعات'!$B$6:$B$2005,A721&amp;""))</f>
        <v/>
      </c>
      <c r="M721" s="15">
        <f>IF(A721&amp;""="","",ROUND(K721-L721,2))</f>
        <v/>
      </c>
      <c r="N721" s="6">
        <f>IF(A721&amp;""="","",IF(AND(F721="جاهزة",M721&gt;0),"جاهزة ولم تُسدَّد",IF(AND(F721="سُلّمت",M721&gt;0),"سُلّمت وعليها متبقي","")))</f>
        <v/>
      </c>
    </row>
    <row r="722">
      <c r="A722" s="5" t="n"/>
      <c r="B722" s="16" t="n"/>
      <c r="C722" s="5" t="n"/>
      <c r="D722" s="5" t="n"/>
      <c r="E722" s="5" t="n"/>
      <c r="F722" s="5" t="n"/>
      <c r="G722" s="17" t="n"/>
      <c r="H722" s="17" t="n"/>
      <c r="I722" s="6">
        <f>IF(A722&amp;""="","",IFERROR(INDEX('العملاء'!$B$6:$B$205,MATCH(C722&amp;"",'العملاء'!$A$6:$A$205,0))&amp;"","كود غير موجود"))</f>
        <v/>
      </c>
      <c r="J722" s="15">
        <f>IF(A722&amp;""="","",SUMIFS('القطع'!$F$6:$F$2005,'القطع'!$A$6:$A$2005,A722&amp;""))</f>
        <v/>
      </c>
      <c r="K722" s="15">
        <f>IF(A722&amp;""="","",IF(F722="ملغي",0,ROUND(MAX(0,N(G722)+J722-N(H722)),2)))</f>
        <v/>
      </c>
      <c r="L722" s="15">
        <f>IF(A722&amp;""="","",SUMIFS('الدفعات'!$C$6:$C$2005,'الدفعات'!$B$6:$B$2005,A722&amp;""))</f>
        <v/>
      </c>
      <c r="M722" s="15">
        <f>IF(A722&amp;""="","",ROUND(K722-L722,2))</f>
        <v/>
      </c>
      <c r="N722" s="6">
        <f>IF(A722&amp;""="","",IF(AND(F722="جاهزة",M722&gt;0),"جاهزة ولم تُسدَّد",IF(AND(F722="سُلّمت",M722&gt;0),"سُلّمت وعليها متبقي","")))</f>
        <v/>
      </c>
    </row>
    <row r="723">
      <c r="A723" s="5" t="n"/>
      <c r="B723" s="16" t="n"/>
      <c r="C723" s="5" t="n"/>
      <c r="D723" s="5" t="n"/>
      <c r="E723" s="5" t="n"/>
      <c r="F723" s="5" t="n"/>
      <c r="G723" s="17" t="n"/>
      <c r="H723" s="17" t="n"/>
      <c r="I723" s="6">
        <f>IF(A723&amp;""="","",IFERROR(INDEX('العملاء'!$B$6:$B$205,MATCH(C723&amp;"",'العملاء'!$A$6:$A$205,0))&amp;"","كود غير موجود"))</f>
        <v/>
      </c>
      <c r="J723" s="15">
        <f>IF(A723&amp;""="","",SUMIFS('القطع'!$F$6:$F$2005,'القطع'!$A$6:$A$2005,A723&amp;""))</f>
        <v/>
      </c>
      <c r="K723" s="15">
        <f>IF(A723&amp;""="","",IF(F723="ملغي",0,ROUND(MAX(0,N(G723)+J723-N(H723)),2)))</f>
        <v/>
      </c>
      <c r="L723" s="15">
        <f>IF(A723&amp;""="","",SUMIFS('الدفعات'!$C$6:$C$2005,'الدفعات'!$B$6:$B$2005,A723&amp;""))</f>
        <v/>
      </c>
      <c r="M723" s="15">
        <f>IF(A723&amp;""="","",ROUND(K723-L723,2))</f>
        <v/>
      </c>
      <c r="N723" s="6">
        <f>IF(A723&amp;""="","",IF(AND(F723="جاهزة",M723&gt;0),"جاهزة ولم تُسدَّد",IF(AND(F723="سُلّمت",M723&gt;0),"سُلّمت وعليها متبقي","")))</f>
        <v/>
      </c>
    </row>
    <row r="724">
      <c r="A724" s="5" t="n"/>
      <c r="B724" s="16" t="n"/>
      <c r="C724" s="5" t="n"/>
      <c r="D724" s="5" t="n"/>
      <c r="E724" s="5" t="n"/>
      <c r="F724" s="5" t="n"/>
      <c r="G724" s="17" t="n"/>
      <c r="H724" s="17" t="n"/>
      <c r="I724" s="6">
        <f>IF(A724&amp;""="","",IFERROR(INDEX('العملاء'!$B$6:$B$205,MATCH(C724&amp;"",'العملاء'!$A$6:$A$205,0))&amp;"","كود غير موجود"))</f>
        <v/>
      </c>
      <c r="J724" s="15">
        <f>IF(A724&amp;""="","",SUMIFS('القطع'!$F$6:$F$2005,'القطع'!$A$6:$A$2005,A724&amp;""))</f>
        <v/>
      </c>
      <c r="K724" s="15">
        <f>IF(A724&amp;""="","",IF(F724="ملغي",0,ROUND(MAX(0,N(G724)+J724-N(H724)),2)))</f>
        <v/>
      </c>
      <c r="L724" s="15">
        <f>IF(A724&amp;""="","",SUMIFS('الدفعات'!$C$6:$C$2005,'الدفعات'!$B$6:$B$2005,A724&amp;""))</f>
        <v/>
      </c>
      <c r="M724" s="15">
        <f>IF(A724&amp;""="","",ROUND(K724-L724,2))</f>
        <v/>
      </c>
      <c r="N724" s="6">
        <f>IF(A724&amp;""="","",IF(AND(F724="جاهزة",M724&gt;0),"جاهزة ولم تُسدَّد",IF(AND(F724="سُلّمت",M724&gt;0),"سُلّمت وعليها متبقي","")))</f>
        <v/>
      </c>
    </row>
    <row r="725">
      <c r="A725" s="5" t="n"/>
      <c r="B725" s="16" t="n"/>
      <c r="C725" s="5" t="n"/>
      <c r="D725" s="5" t="n"/>
      <c r="E725" s="5" t="n"/>
      <c r="F725" s="5" t="n"/>
      <c r="G725" s="17" t="n"/>
      <c r="H725" s="17" t="n"/>
      <c r="I725" s="6">
        <f>IF(A725&amp;""="","",IFERROR(INDEX('العملاء'!$B$6:$B$205,MATCH(C725&amp;"",'العملاء'!$A$6:$A$205,0))&amp;"","كود غير موجود"))</f>
        <v/>
      </c>
      <c r="J725" s="15">
        <f>IF(A725&amp;""="","",SUMIFS('القطع'!$F$6:$F$2005,'القطع'!$A$6:$A$2005,A725&amp;""))</f>
        <v/>
      </c>
      <c r="K725" s="15">
        <f>IF(A725&amp;""="","",IF(F725="ملغي",0,ROUND(MAX(0,N(G725)+J725-N(H725)),2)))</f>
        <v/>
      </c>
      <c r="L725" s="15">
        <f>IF(A725&amp;""="","",SUMIFS('الدفعات'!$C$6:$C$2005,'الدفعات'!$B$6:$B$2005,A725&amp;""))</f>
        <v/>
      </c>
      <c r="M725" s="15">
        <f>IF(A725&amp;""="","",ROUND(K725-L725,2))</f>
        <v/>
      </c>
      <c r="N725" s="6">
        <f>IF(A725&amp;""="","",IF(AND(F725="جاهزة",M725&gt;0),"جاهزة ولم تُسدَّد",IF(AND(F725="سُلّمت",M725&gt;0),"سُلّمت وعليها متبقي","")))</f>
        <v/>
      </c>
    </row>
    <row r="726">
      <c r="A726" s="5" t="n"/>
      <c r="B726" s="16" t="n"/>
      <c r="C726" s="5" t="n"/>
      <c r="D726" s="5" t="n"/>
      <c r="E726" s="5" t="n"/>
      <c r="F726" s="5" t="n"/>
      <c r="G726" s="17" t="n"/>
      <c r="H726" s="17" t="n"/>
      <c r="I726" s="6">
        <f>IF(A726&amp;""="","",IFERROR(INDEX('العملاء'!$B$6:$B$205,MATCH(C726&amp;"",'العملاء'!$A$6:$A$205,0))&amp;"","كود غير موجود"))</f>
        <v/>
      </c>
      <c r="J726" s="15">
        <f>IF(A726&amp;""="","",SUMIFS('القطع'!$F$6:$F$2005,'القطع'!$A$6:$A$2005,A726&amp;""))</f>
        <v/>
      </c>
      <c r="K726" s="15">
        <f>IF(A726&amp;""="","",IF(F726="ملغي",0,ROUND(MAX(0,N(G726)+J726-N(H726)),2)))</f>
        <v/>
      </c>
      <c r="L726" s="15">
        <f>IF(A726&amp;""="","",SUMIFS('الدفعات'!$C$6:$C$2005,'الدفعات'!$B$6:$B$2005,A726&amp;""))</f>
        <v/>
      </c>
      <c r="M726" s="15">
        <f>IF(A726&amp;""="","",ROUND(K726-L726,2))</f>
        <v/>
      </c>
      <c r="N726" s="6">
        <f>IF(A726&amp;""="","",IF(AND(F726="جاهزة",M726&gt;0),"جاهزة ولم تُسدَّد",IF(AND(F726="سُلّمت",M726&gt;0),"سُلّمت وعليها متبقي","")))</f>
        <v/>
      </c>
    </row>
    <row r="727">
      <c r="A727" s="5" t="n"/>
      <c r="B727" s="16" t="n"/>
      <c r="C727" s="5" t="n"/>
      <c r="D727" s="5" t="n"/>
      <c r="E727" s="5" t="n"/>
      <c r="F727" s="5" t="n"/>
      <c r="G727" s="17" t="n"/>
      <c r="H727" s="17" t="n"/>
      <c r="I727" s="6">
        <f>IF(A727&amp;""="","",IFERROR(INDEX('العملاء'!$B$6:$B$205,MATCH(C727&amp;"",'العملاء'!$A$6:$A$205,0))&amp;"","كود غير موجود"))</f>
        <v/>
      </c>
      <c r="J727" s="15">
        <f>IF(A727&amp;""="","",SUMIFS('القطع'!$F$6:$F$2005,'القطع'!$A$6:$A$2005,A727&amp;""))</f>
        <v/>
      </c>
      <c r="K727" s="15">
        <f>IF(A727&amp;""="","",IF(F727="ملغي",0,ROUND(MAX(0,N(G727)+J727-N(H727)),2)))</f>
        <v/>
      </c>
      <c r="L727" s="15">
        <f>IF(A727&amp;""="","",SUMIFS('الدفعات'!$C$6:$C$2005,'الدفعات'!$B$6:$B$2005,A727&amp;""))</f>
        <v/>
      </c>
      <c r="M727" s="15">
        <f>IF(A727&amp;""="","",ROUND(K727-L727,2))</f>
        <v/>
      </c>
      <c r="N727" s="6">
        <f>IF(A727&amp;""="","",IF(AND(F727="جاهزة",M727&gt;0),"جاهزة ولم تُسدَّد",IF(AND(F727="سُلّمت",M727&gt;0),"سُلّمت وعليها متبقي","")))</f>
        <v/>
      </c>
    </row>
    <row r="728">
      <c r="A728" s="5" t="n"/>
      <c r="B728" s="16" t="n"/>
      <c r="C728" s="5" t="n"/>
      <c r="D728" s="5" t="n"/>
      <c r="E728" s="5" t="n"/>
      <c r="F728" s="5" t="n"/>
      <c r="G728" s="17" t="n"/>
      <c r="H728" s="17" t="n"/>
      <c r="I728" s="6">
        <f>IF(A728&amp;""="","",IFERROR(INDEX('العملاء'!$B$6:$B$205,MATCH(C728&amp;"",'العملاء'!$A$6:$A$205,0))&amp;"","كود غير موجود"))</f>
        <v/>
      </c>
      <c r="J728" s="15">
        <f>IF(A728&amp;""="","",SUMIFS('القطع'!$F$6:$F$2005,'القطع'!$A$6:$A$2005,A728&amp;""))</f>
        <v/>
      </c>
      <c r="K728" s="15">
        <f>IF(A728&amp;""="","",IF(F728="ملغي",0,ROUND(MAX(0,N(G728)+J728-N(H728)),2)))</f>
        <v/>
      </c>
      <c r="L728" s="15">
        <f>IF(A728&amp;""="","",SUMIFS('الدفعات'!$C$6:$C$2005,'الدفعات'!$B$6:$B$2005,A728&amp;""))</f>
        <v/>
      </c>
      <c r="M728" s="15">
        <f>IF(A728&amp;""="","",ROUND(K728-L728,2))</f>
        <v/>
      </c>
      <c r="N728" s="6">
        <f>IF(A728&amp;""="","",IF(AND(F728="جاهزة",M728&gt;0),"جاهزة ولم تُسدَّد",IF(AND(F728="سُلّمت",M728&gt;0),"سُلّمت وعليها متبقي","")))</f>
        <v/>
      </c>
    </row>
    <row r="729">
      <c r="A729" s="5" t="n"/>
      <c r="B729" s="16" t="n"/>
      <c r="C729" s="5" t="n"/>
      <c r="D729" s="5" t="n"/>
      <c r="E729" s="5" t="n"/>
      <c r="F729" s="5" t="n"/>
      <c r="G729" s="17" t="n"/>
      <c r="H729" s="17" t="n"/>
      <c r="I729" s="6">
        <f>IF(A729&amp;""="","",IFERROR(INDEX('العملاء'!$B$6:$B$205,MATCH(C729&amp;"",'العملاء'!$A$6:$A$205,0))&amp;"","كود غير موجود"))</f>
        <v/>
      </c>
      <c r="J729" s="15">
        <f>IF(A729&amp;""="","",SUMIFS('القطع'!$F$6:$F$2005,'القطع'!$A$6:$A$2005,A729&amp;""))</f>
        <v/>
      </c>
      <c r="K729" s="15">
        <f>IF(A729&amp;""="","",IF(F729="ملغي",0,ROUND(MAX(0,N(G729)+J729-N(H729)),2)))</f>
        <v/>
      </c>
      <c r="L729" s="15">
        <f>IF(A729&amp;""="","",SUMIFS('الدفعات'!$C$6:$C$2005,'الدفعات'!$B$6:$B$2005,A729&amp;""))</f>
        <v/>
      </c>
      <c r="M729" s="15">
        <f>IF(A729&amp;""="","",ROUND(K729-L729,2))</f>
        <v/>
      </c>
      <c r="N729" s="6">
        <f>IF(A729&amp;""="","",IF(AND(F729="جاهزة",M729&gt;0),"جاهزة ولم تُسدَّد",IF(AND(F729="سُلّمت",M729&gt;0),"سُلّمت وعليها متبقي","")))</f>
        <v/>
      </c>
    </row>
    <row r="730">
      <c r="A730" s="5" t="n"/>
      <c r="B730" s="16" t="n"/>
      <c r="C730" s="5" t="n"/>
      <c r="D730" s="5" t="n"/>
      <c r="E730" s="5" t="n"/>
      <c r="F730" s="5" t="n"/>
      <c r="G730" s="17" t="n"/>
      <c r="H730" s="17" t="n"/>
      <c r="I730" s="6">
        <f>IF(A730&amp;""="","",IFERROR(INDEX('العملاء'!$B$6:$B$205,MATCH(C730&amp;"",'العملاء'!$A$6:$A$205,0))&amp;"","كود غير موجود"))</f>
        <v/>
      </c>
      <c r="J730" s="15">
        <f>IF(A730&amp;""="","",SUMIFS('القطع'!$F$6:$F$2005,'القطع'!$A$6:$A$2005,A730&amp;""))</f>
        <v/>
      </c>
      <c r="K730" s="15">
        <f>IF(A730&amp;""="","",IF(F730="ملغي",0,ROUND(MAX(0,N(G730)+J730-N(H730)),2)))</f>
        <v/>
      </c>
      <c r="L730" s="15">
        <f>IF(A730&amp;""="","",SUMIFS('الدفعات'!$C$6:$C$2005,'الدفعات'!$B$6:$B$2005,A730&amp;""))</f>
        <v/>
      </c>
      <c r="M730" s="15">
        <f>IF(A730&amp;""="","",ROUND(K730-L730,2))</f>
        <v/>
      </c>
      <c r="N730" s="6">
        <f>IF(A730&amp;""="","",IF(AND(F730="جاهزة",M730&gt;0),"جاهزة ولم تُسدَّد",IF(AND(F730="سُلّمت",M730&gt;0),"سُلّمت وعليها متبقي","")))</f>
        <v/>
      </c>
    </row>
    <row r="731">
      <c r="A731" s="5" t="n"/>
      <c r="B731" s="16" t="n"/>
      <c r="C731" s="5" t="n"/>
      <c r="D731" s="5" t="n"/>
      <c r="E731" s="5" t="n"/>
      <c r="F731" s="5" t="n"/>
      <c r="G731" s="17" t="n"/>
      <c r="H731" s="17" t="n"/>
      <c r="I731" s="6">
        <f>IF(A731&amp;""="","",IFERROR(INDEX('العملاء'!$B$6:$B$205,MATCH(C731&amp;"",'العملاء'!$A$6:$A$205,0))&amp;"","كود غير موجود"))</f>
        <v/>
      </c>
      <c r="J731" s="15">
        <f>IF(A731&amp;""="","",SUMIFS('القطع'!$F$6:$F$2005,'القطع'!$A$6:$A$2005,A731&amp;""))</f>
        <v/>
      </c>
      <c r="K731" s="15">
        <f>IF(A731&amp;""="","",IF(F731="ملغي",0,ROUND(MAX(0,N(G731)+J731-N(H731)),2)))</f>
        <v/>
      </c>
      <c r="L731" s="15">
        <f>IF(A731&amp;""="","",SUMIFS('الدفعات'!$C$6:$C$2005,'الدفعات'!$B$6:$B$2005,A731&amp;""))</f>
        <v/>
      </c>
      <c r="M731" s="15">
        <f>IF(A731&amp;""="","",ROUND(K731-L731,2))</f>
        <v/>
      </c>
      <c r="N731" s="6">
        <f>IF(A731&amp;""="","",IF(AND(F731="جاهزة",M731&gt;0),"جاهزة ولم تُسدَّد",IF(AND(F731="سُلّمت",M731&gt;0),"سُلّمت وعليها متبقي","")))</f>
        <v/>
      </c>
    </row>
    <row r="732">
      <c r="A732" s="5" t="n"/>
      <c r="B732" s="16" t="n"/>
      <c r="C732" s="5" t="n"/>
      <c r="D732" s="5" t="n"/>
      <c r="E732" s="5" t="n"/>
      <c r="F732" s="5" t="n"/>
      <c r="G732" s="17" t="n"/>
      <c r="H732" s="17" t="n"/>
      <c r="I732" s="6">
        <f>IF(A732&amp;""="","",IFERROR(INDEX('العملاء'!$B$6:$B$205,MATCH(C732&amp;"",'العملاء'!$A$6:$A$205,0))&amp;"","كود غير موجود"))</f>
        <v/>
      </c>
      <c r="J732" s="15">
        <f>IF(A732&amp;""="","",SUMIFS('القطع'!$F$6:$F$2005,'القطع'!$A$6:$A$2005,A732&amp;""))</f>
        <v/>
      </c>
      <c r="K732" s="15">
        <f>IF(A732&amp;""="","",IF(F732="ملغي",0,ROUND(MAX(0,N(G732)+J732-N(H732)),2)))</f>
        <v/>
      </c>
      <c r="L732" s="15">
        <f>IF(A732&amp;""="","",SUMIFS('الدفعات'!$C$6:$C$2005,'الدفعات'!$B$6:$B$2005,A732&amp;""))</f>
        <v/>
      </c>
      <c r="M732" s="15">
        <f>IF(A732&amp;""="","",ROUND(K732-L732,2))</f>
        <v/>
      </c>
      <c r="N732" s="6">
        <f>IF(A732&amp;""="","",IF(AND(F732="جاهزة",M732&gt;0),"جاهزة ولم تُسدَّد",IF(AND(F732="سُلّمت",M732&gt;0),"سُلّمت وعليها متبقي","")))</f>
        <v/>
      </c>
    </row>
    <row r="733">
      <c r="A733" s="5" t="n"/>
      <c r="B733" s="16" t="n"/>
      <c r="C733" s="5" t="n"/>
      <c r="D733" s="5" t="n"/>
      <c r="E733" s="5" t="n"/>
      <c r="F733" s="5" t="n"/>
      <c r="G733" s="17" t="n"/>
      <c r="H733" s="17" t="n"/>
      <c r="I733" s="6">
        <f>IF(A733&amp;""="","",IFERROR(INDEX('العملاء'!$B$6:$B$205,MATCH(C733&amp;"",'العملاء'!$A$6:$A$205,0))&amp;"","كود غير موجود"))</f>
        <v/>
      </c>
      <c r="J733" s="15">
        <f>IF(A733&amp;""="","",SUMIFS('القطع'!$F$6:$F$2005,'القطع'!$A$6:$A$2005,A733&amp;""))</f>
        <v/>
      </c>
      <c r="K733" s="15">
        <f>IF(A733&amp;""="","",IF(F733="ملغي",0,ROUND(MAX(0,N(G733)+J733-N(H733)),2)))</f>
        <v/>
      </c>
      <c r="L733" s="15">
        <f>IF(A733&amp;""="","",SUMIFS('الدفعات'!$C$6:$C$2005,'الدفعات'!$B$6:$B$2005,A733&amp;""))</f>
        <v/>
      </c>
      <c r="M733" s="15">
        <f>IF(A733&amp;""="","",ROUND(K733-L733,2))</f>
        <v/>
      </c>
      <c r="N733" s="6">
        <f>IF(A733&amp;""="","",IF(AND(F733="جاهزة",M733&gt;0),"جاهزة ولم تُسدَّد",IF(AND(F733="سُلّمت",M733&gt;0),"سُلّمت وعليها متبقي","")))</f>
        <v/>
      </c>
    </row>
    <row r="734">
      <c r="A734" s="5" t="n"/>
      <c r="B734" s="16" t="n"/>
      <c r="C734" s="5" t="n"/>
      <c r="D734" s="5" t="n"/>
      <c r="E734" s="5" t="n"/>
      <c r="F734" s="5" t="n"/>
      <c r="G734" s="17" t="n"/>
      <c r="H734" s="17" t="n"/>
      <c r="I734" s="6">
        <f>IF(A734&amp;""="","",IFERROR(INDEX('العملاء'!$B$6:$B$205,MATCH(C734&amp;"",'العملاء'!$A$6:$A$205,0))&amp;"","كود غير موجود"))</f>
        <v/>
      </c>
      <c r="J734" s="15">
        <f>IF(A734&amp;""="","",SUMIFS('القطع'!$F$6:$F$2005,'القطع'!$A$6:$A$2005,A734&amp;""))</f>
        <v/>
      </c>
      <c r="K734" s="15">
        <f>IF(A734&amp;""="","",IF(F734="ملغي",0,ROUND(MAX(0,N(G734)+J734-N(H734)),2)))</f>
        <v/>
      </c>
      <c r="L734" s="15">
        <f>IF(A734&amp;""="","",SUMIFS('الدفعات'!$C$6:$C$2005,'الدفعات'!$B$6:$B$2005,A734&amp;""))</f>
        <v/>
      </c>
      <c r="M734" s="15">
        <f>IF(A734&amp;""="","",ROUND(K734-L734,2))</f>
        <v/>
      </c>
      <c r="N734" s="6">
        <f>IF(A734&amp;""="","",IF(AND(F734="جاهزة",M734&gt;0),"جاهزة ولم تُسدَّد",IF(AND(F734="سُلّمت",M734&gt;0),"سُلّمت وعليها متبقي","")))</f>
        <v/>
      </c>
    </row>
    <row r="735">
      <c r="A735" s="5" t="n"/>
      <c r="B735" s="16" t="n"/>
      <c r="C735" s="5" t="n"/>
      <c r="D735" s="5" t="n"/>
      <c r="E735" s="5" t="n"/>
      <c r="F735" s="5" t="n"/>
      <c r="G735" s="17" t="n"/>
      <c r="H735" s="17" t="n"/>
      <c r="I735" s="6">
        <f>IF(A735&amp;""="","",IFERROR(INDEX('العملاء'!$B$6:$B$205,MATCH(C735&amp;"",'العملاء'!$A$6:$A$205,0))&amp;"","كود غير موجود"))</f>
        <v/>
      </c>
      <c r="J735" s="15">
        <f>IF(A735&amp;""="","",SUMIFS('القطع'!$F$6:$F$2005,'القطع'!$A$6:$A$2005,A735&amp;""))</f>
        <v/>
      </c>
      <c r="K735" s="15">
        <f>IF(A735&amp;""="","",IF(F735="ملغي",0,ROUND(MAX(0,N(G735)+J735-N(H735)),2)))</f>
        <v/>
      </c>
      <c r="L735" s="15">
        <f>IF(A735&amp;""="","",SUMIFS('الدفعات'!$C$6:$C$2005,'الدفعات'!$B$6:$B$2005,A735&amp;""))</f>
        <v/>
      </c>
      <c r="M735" s="15">
        <f>IF(A735&amp;""="","",ROUND(K735-L735,2))</f>
        <v/>
      </c>
      <c r="N735" s="6">
        <f>IF(A735&amp;""="","",IF(AND(F735="جاهزة",M735&gt;0),"جاهزة ولم تُسدَّد",IF(AND(F735="سُلّمت",M735&gt;0),"سُلّمت وعليها متبقي","")))</f>
        <v/>
      </c>
    </row>
    <row r="736">
      <c r="A736" s="5" t="n"/>
      <c r="B736" s="16" t="n"/>
      <c r="C736" s="5" t="n"/>
      <c r="D736" s="5" t="n"/>
      <c r="E736" s="5" t="n"/>
      <c r="F736" s="5" t="n"/>
      <c r="G736" s="17" t="n"/>
      <c r="H736" s="17" t="n"/>
      <c r="I736" s="6">
        <f>IF(A736&amp;""="","",IFERROR(INDEX('العملاء'!$B$6:$B$205,MATCH(C736&amp;"",'العملاء'!$A$6:$A$205,0))&amp;"","كود غير موجود"))</f>
        <v/>
      </c>
      <c r="J736" s="15">
        <f>IF(A736&amp;""="","",SUMIFS('القطع'!$F$6:$F$2005,'القطع'!$A$6:$A$2005,A736&amp;""))</f>
        <v/>
      </c>
      <c r="K736" s="15">
        <f>IF(A736&amp;""="","",IF(F736="ملغي",0,ROUND(MAX(0,N(G736)+J736-N(H736)),2)))</f>
        <v/>
      </c>
      <c r="L736" s="15">
        <f>IF(A736&amp;""="","",SUMIFS('الدفعات'!$C$6:$C$2005,'الدفعات'!$B$6:$B$2005,A736&amp;""))</f>
        <v/>
      </c>
      <c r="M736" s="15">
        <f>IF(A736&amp;""="","",ROUND(K736-L736,2))</f>
        <v/>
      </c>
      <c r="N736" s="6">
        <f>IF(A736&amp;""="","",IF(AND(F736="جاهزة",M736&gt;0),"جاهزة ولم تُسدَّد",IF(AND(F736="سُلّمت",M736&gt;0),"سُلّمت وعليها متبقي","")))</f>
        <v/>
      </c>
    </row>
    <row r="737">
      <c r="A737" s="5" t="n"/>
      <c r="B737" s="16" t="n"/>
      <c r="C737" s="5" t="n"/>
      <c r="D737" s="5" t="n"/>
      <c r="E737" s="5" t="n"/>
      <c r="F737" s="5" t="n"/>
      <c r="G737" s="17" t="n"/>
      <c r="H737" s="17" t="n"/>
      <c r="I737" s="6">
        <f>IF(A737&amp;""="","",IFERROR(INDEX('العملاء'!$B$6:$B$205,MATCH(C737&amp;"",'العملاء'!$A$6:$A$205,0))&amp;"","كود غير موجود"))</f>
        <v/>
      </c>
      <c r="J737" s="15">
        <f>IF(A737&amp;""="","",SUMIFS('القطع'!$F$6:$F$2005,'القطع'!$A$6:$A$2005,A737&amp;""))</f>
        <v/>
      </c>
      <c r="K737" s="15">
        <f>IF(A737&amp;""="","",IF(F737="ملغي",0,ROUND(MAX(0,N(G737)+J737-N(H737)),2)))</f>
        <v/>
      </c>
      <c r="L737" s="15">
        <f>IF(A737&amp;""="","",SUMIFS('الدفعات'!$C$6:$C$2005,'الدفعات'!$B$6:$B$2005,A737&amp;""))</f>
        <v/>
      </c>
      <c r="M737" s="15">
        <f>IF(A737&amp;""="","",ROUND(K737-L737,2))</f>
        <v/>
      </c>
      <c r="N737" s="6">
        <f>IF(A737&amp;""="","",IF(AND(F737="جاهزة",M737&gt;0),"جاهزة ولم تُسدَّد",IF(AND(F737="سُلّمت",M737&gt;0),"سُلّمت وعليها متبقي","")))</f>
        <v/>
      </c>
    </row>
    <row r="738">
      <c r="A738" s="5" t="n"/>
      <c r="B738" s="16" t="n"/>
      <c r="C738" s="5" t="n"/>
      <c r="D738" s="5" t="n"/>
      <c r="E738" s="5" t="n"/>
      <c r="F738" s="5" t="n"/>
      <c r="G738" s="17" t="n"/>
      <c r="H738" s="17" t="n"/>
      <c r="I738" s="6">
        <f>IF(A738&amp;""="","",IFERROR(INDEX('العملاء'!$B$6:$B$205,MATCH(C738&amp;"",'العملاء'!$A$6:$A$205,0))&amp;"","كود غير موجود"))</f>
        <v/>
      </c>
      <c r="J738" s="15">
        <f>IF(A738&amp;""="","",SUMIFS('القطع'!$F$6:$F$2005,'القطع'!$A$6:$A$2005,A738&amp;""))</f>
        <v/>
      </c>
      <c r="K738" s="15">
        <f>IF(A738&amp;""="","",IF(F738="ملغي",0,ROUND(MAX(0,N(G738)+J738-N(H738)),2)))</f>
        <v/>
      </c>
      <c r="L738" s="15">
        <f>IF(A738&amp;""="","",SUMIFS('الدفعات'!$C$6:$C$2005,'الدفعات'!$B$6:$B$2005,A738&amp;""))</f>
        <v/>
      </c>
      <c r="M738" s="15">
        <f>IF(A738&amp;""="","",ROUND(K738-L738,2))</f>
        <v/>
      </c>
      <c r="N738" s="6">
        <f>IF(A738&amp;""="","",IF(AND(F738="جاهزة",M738&gt;0),"جاهزة ولم تُسدَّد",IF(AND(F738="سُلّمت",M738&gt;0),"سُلّمت وعليها متبقي","")))</f>
        <v/>
      </c>
    </row>
    <row r="739">
      <c r="A739" s="5" t="n"/>
      <c r="B739" s="16" t="n"/>
      <c r="C739" s="5" t="n"/>
      <c r="D739" s="5" t="n"/>
      <c r="E739" s="5" t="n"/>
      <c r="F739" s="5" t="n"/>
      <c r="G739" s="17" t="n"/>
      <c r="H739" s="17" t="n"/>
      <c r="I739" s="6">
        <f>IF(A739&amp;""="","",IFERROR(INDEX('العملاء'!$B$6:$B$205,MATCH(C739&amp;"",'العملاء'!$A$6:$A$205,0))&amp;"","كود غير موجود"))</f>
        <v/>
      </c>
      <c r="J739" s="15">
        <f>IF(A739&amp;""="","",SUMIFS('القطع'!$F$6:$F$2005,'القطع'!$A$6:$A$2005,A739&amp;""))</f>
        <v/>
      </c>
      <c r="K739" s="15">
        <f>IF(A739&amp;""="","",IF(F739="ملغي",0,ROUND(MAX(0,N(G739)+J739-N(H739)),2)))</f>
        <v/>
      </c>
      <c r="L739" s="15">
        <f>IF(A739&amp;""="","",SUMIFS('الدفعات'!$C$6:$C$2005,'الدفعات'!$B$6:$B$2005,A739&amp;""))</f>
        <v/>
      </c>
      <c r="M739" s="15">
        <f>IF(A739&amp;""="","",ROUND(K739-L739,2))</f>
        <v/>
      </c>
      <c r="N739" s="6">
        <f>IF(A739&amp;""="","",IF(AND(F739="جاهزة",M739&gt;0),"جاهزة ولم تُسدَّد",IF(AND(F739="سُلّمت",M739&gt;0),"سُلّمت وعليها متبقي","")))</f>
        <v/>
      </c>
    </row>
    <row r="740">
      <c r="A740" s="5" t="n"/>
      <c r="B740" s="16" t="n"/>
      <c r="C740" s="5" t="n"/>
      <c r="D740" s="5" t="n"/>
      <c r="E740" s="5" t="n"/>
      <c r="F740" s="5" t="n"/>
      <c r="G740" s="17" t="n"/>
      <c r="H740" s="17" t="n"/>
      <c r="I740" s="6">
        <f>IF(A740&amp;""="","",IFERROR(INDEX('العملاء'!$B$6:$B$205,MATCH(C740&amp;"",'العملاء'!$A$6:$A$205,0))&amp;"","كود غير موجود"))</f>
        <v/>
      </c>
      <c r="J740" s="15">
        <f>IF(A740&amp;""="","",SUMIFS('القطع'!$F$6:$F$2005,'القطع'!$A$6:$A$2005,A740&amp;""))</f>
        <v/>
      </c>
      <c r="K740" s="15">
        <f>IF(A740&amp;""="","",IF(F740="ملغي",0,ROUND(MAX(0,N(G740)+J740-N(H740)),2)))</f>
        <v/>
      </c>
      <c r="L740" s="15">
        <f>IF(A740&amp;""="","",SUMIFS('الدفعات'!$C$6:$C$2005,'الدفعات'!$B$6:$B$2005,A740&amp;""))</f>
        <v/>
      </c>
      <c r="M740" s="15">
        <f>IF(A740&amp;""="","",ROUND(K740-L740,2))</f>
        <v/>
      </c>
      <c r="N740" s="6">
        <f>IF(A740&amp;""="","",IF(AND(F740="جاهزة",M740&gt;0),"جاهزة ولم تُسدَّد",IF(AND(F740="سُلّمت",M740&gt;0),"سُلّمت وعليها متبقي","")))</f>
        <v/>
      </c>
    </row>
    <row r="741">
      <c r="A741" s="5" t="n"/>
      <c r="B741" s="16" t="n"/>
      <c r="C741" s="5" t="n"/>
      <c r="D741" s="5" t="n"/>
      <c r="E741" s="5" t="n"/>
      <c r="F741" s="5" t="n"/>
      <c r="G741" s="17" t="n"/>
      <c r="H741" s="17" t="n"/>
      <c r="I741" s="6">
        <f>IF(A741&amp;""="","",IFERROR(INDEX('العملاء'!$B$6:$B$205,MATCH(C741&amp;"",'العملاء'!$A$6:$A$205,0))&amp;"","كود غير موجود"))</f>
        <v/>
      </c>
      <c r="J741" s="15">
        <f>IF(A741&amp;""="","",SUMIFS('القطع'!$F$6:$F$2005,'القطع'!$A$6:$A$2005,A741&amp;""))</f>
        <v/>
      </c>
      <c r="K741" s="15">
        <f>IF(A741&amp;""="","",IF(F741="ملغي",0,ROUND(MAX(0,N(G741)+J741-N(H741)),2)))</f>
        <v/>
      </c>
      <c r="L741" s="15">
        <f>IF(A741&amp;""="","",SUMIFS('الدفعات'!$C$6:$C$2005,'الدفعات'!$B$6:$B$2005,A741&amp;""))</f>
        <v/>
      </c>
      <c r="M741" s="15">
        <f>IF(A741&amp;""="","",ROUND(K741-L741,2))</f>
        <v/>
      </c>
      <c r="N741" s="6">
        <f>IF(A741&amp;""="","",IF(AND(F741="جاهزة",M741&gt;0),"جاهزة ولم تُسدَّد",IF(AND(F741="سُلّمت",M741&gt;0),"سُلّمت وعليها متبقي","")))</f>
        <v/>
      </c>
    </row>
    <row r="742">
      <c r="A742" s="5" t="n"/>
      <c r="B742" s="16" t="n"/>
      <c r="C742" s="5" t="n"/>
      <c r="D742" s="5" t="n"/>
      <c r="E742" s="5" t="n"/>
      <c r="F742" s="5" t="n"/>
      <c r="G742" s="17" t="n"/>
      <c r="H742" s="17" t="n"/>
      <c r="I742" s="6">
        <f>IF(A742&amp;""="","",IFERROR(INDEX('العملاء'!$B$6:$B$205,MATCH(C742&amp;"",'العملاء'!$A$6:$A$205,0))&amp;"","كود غير موجود"))</f>
        <v/>
      </c>
      <c r="J742" s="15">
        <f>IF(A742&amp;""="","",SUMIFS('القطع'!$F$6:$F$2005,'القطع'!$A$6:$A$2005,A742&amp;""))</f>
        <v/>
      </c>
      <c r="K742" s="15">
        <f>IF(A742&amp;""="","",IF(F742="ملغي",0,ROUND(MAX(0,N(G742)+J742-N(H742)),2)))</f>
        <v/>
      </c>
      <c r="L742" s="15">
        <f>IF(A742&amp;""="","",SUMIFS('الدفعات'!$C$6:$C$2005,'الدفعات'!$B$6:$B$2005,A742&amp;""))</f>
        <v/>
      </c>
      <c r="M742" s="15">
        <f>IF(A742&amp;""="","",ROUND(K742-L742,2))</f>
        <v/>
      </c>
      <c r="N742" s="6">
        <f>IF(A742&amp;""="","",IF(AND(F742="جاهزة",M742&gt;0),"جاهزة ولم تُسدَّد",IF(AND(F742="سُلّمت",M742&gt;0),"سُلّمت وعليها متبقي","")))</f>
        <v/>
      </c>
    </row>
    <row r="743">
      <c r="A743" s="5" t="n"/>
      <c r="B743" s="16" t="n"/>
      <c r="C743" s="5" t="n"/>
      <c r="D743" s="5" t="n"/>
      <c r="E743" s="5" t="n"/>
      <c r="F743" s="5" t="n"/>
      <c r="G743" s="17" t="n"/>
      <c r="H743" s="17" t="n"/>
      <c r="I743" s="6">
        <f>IF(A743&amp;""="","",IFERROR(INDEX('العملاء'!$B$6:$B$205,MATCH(C743&amp;"",'العملاء'!$A$6:$A$205,0))&amp;"","كود غير موجود"))</f>
        <v/>
      </c>
      <c r="J743" s="15">
        <f>IF(A743&amp;""="","",SUMIFS('القطع'!$F$6:$F$2005,'القطع'!$A$6:$A$2005,A743&amp;""))</f>
        <v/>
      </c>
      <c r="K743" s="15">
        <f>IF(A743&amp;""="","",IF(F743="ملغي",0,ROUND(MAX(0,N(G743)+J743-N(H743)),2)))</f>
        <v/>
      </c>
      <c r="L743" s="15">
        <f>IF(A743&amp;""="","",SUMIFS('الدفعات'!$C$6:$C$2005,'الدفعات'!$B$6:$B$2005,A743&amp;""))</f>
        <v/>
      </c>
      <c r="M743" s="15">
        <f>IF(A743&amp;""="","",ROUND(K743-L743,2))</f>
        <v/>
      </c>
      <c r="N743" s="6">
        <f>IF(A743&amp;""="","",IF(AND(F743="جاهزة",M743&gt;0),"جاهزة ولم تُسدَّد",IF(AND(F743="سُلّمت",M743&gt;0),"سُلّمت وعليها متبقي","")))</f>
        <v/>
      </c>
    </row>
    <row r="744">
      <c r="A744" s="5" t="n"/>
      <c r="B744" s="16" t="n"/>
      <c r="C744" s="5" t="n"/>
      <c r="D744" s="5" t="n"/>
      <c r="E744" s="5" t="n"/>
      <c r="F744" s="5" t="n"/>
      <c r="G744" s="17" t="n"/>
      <c r="H744" s="17" t="n"/>
      <c r="I744" s="6">
        <f>IF(A744&amp;""="","",IFERROR(INDEX('العملاء'!$B$6:$B$205,MATCH(C744&amp;"",'العملاء'!$A$6:$A$205,0))&amp;"","كود غير موجود"))</f>
        <v/>
      </c>
      <c r="J744" s="15">
        <f>IF(A744&amp;""="","",SUMIFS('القطع'!$F$6:$F$2005,'القطع'!$A$6:$A$2005,A744&amp;""))</f>
        <v/>
      </c>
      <c r="K744" s="15">
        <f>IF(A744&amp;""="","",IF(F744="ملغي",0,ROUND(MAX(0,N(G744)+J744-N(H744)),2)))</f>
        <v/>
      </c>
      <c r="L744" s="15">
        <f>IF(A744&amp;""="","",SUMIFS('الدفعات'!$C$6:$C$2005,'الدفعات'!$B$6:$B$2005,A744&amp;""))</f>
        <v/>
      </c>
      <c r="M744" s="15">
        <f>IF(A744&amp;""="","",ROUND(K744-L744,2))</f>
        <v/>
      </c>
      <c r="N744" s="6">
        <f>IF(A744&amp;""="","",IF(AND(F744="جاهزة",M744&gt;0),"جاهزة ولم تُسدَّد",IF(AND(F744="سُلّمت",M744&gt;0),"سُلّمت وعليها متبقي","")))</f>
        <v/>
      </c>
    </row>
    <row r="745">
      <c r="A745" s="5" t="n"/>
      <c r="B745" s="16" t="n"/>
      <c r="C745" s="5" t="n"/>
      <c r="D745" s="5" t="n"/>
      <c r="E745" s="5" t="n"/>
      <c r="F745" s="5" t="n"/>
      <c r="G745" s="17" t="n"/>
      <c r="H745" s="17" t="n"/>
      <c r="I745" s="6">
        <f>IF(A745&amp;""="","",IFERROR(INDEX('العملاء'!$B$6:$B$205,MATCH(C745&amp;"",'العملاء'!$A$6:$A$205,0))&amp;"","كود غير موجود"))</f>
        <v/>
      </c>
      <c r="J745" s="15">
        <f>IF(A745&amp;""="","",SUMIFS('القطع'!$F$6:$F$2005,'القطع'!$A$6:$A$2005,A745&amp;""))</f>
        <v/>
      </c>
      <c r="K745" s="15">
        <f>IF(A745&amp;""="","",IF(F745="ملغي",0,ROUND(MAX(0,N(G745)+J745-N(H745)),2)))</f>
        <v/>
      </c>
      <c r="L745" s="15">
        <f>IF(A745&amp;""="","",SUMIFS('الدفعات'!$C$6:$C$2005,'الدفعات'!$B$6:$B$2005,A745&amp;""))</f>
        <v/>
      </c>
      <c r="M745" s="15">
        <f>IF(A745&amp;""="","",ROUND(K745-L745,2))</f>
        <v/>
      </c>
      <c r="N745" s="6">
        <f>IF(A745&amp;""="","",IF(AND(F745="جاهزة",M745&gt;0),"جاهزة ولم تُسدَّد",IF(AND(F745="سُلّمت",M745&gt;0),"سُلّمت وعليها متبقي","")))</f>
        <v/>
      </c>
    </row>
    <row r="746">
      <c r="A746" s="5" t="n"/>
      <c r="B746" s="16" t="n"/>
      <c r="C746" s="5" t="n"/>
      <c r="D746" s="5" t="n"/>
      <c r="E746" s="5" t="n"/>
      <c r="F746" s="5" t="n"/>
      <c r="G746" s="17" t="n"/>
      <c r="H746" s="17" t="n"/>
      <c r="I746" s="6">
        <f>IF(A746&amp;""="","",IFERROR(INDEX('العملاء'!$B$6:$B$205,MATCH(C746&amp;"",'العملاء'!$A$6:$A$205,0))&amp;"","كود غير موجود"))</f>
        <v/>
      </c>
      <c r="J746" s="15">
        <f>IF(A746&amp;""="","",SUMIFS('القطع'!$F$6:$F$2005,'القطع'!$A$6:$A$2005,A746&amp;""))</f>
        <v/>
      </c>
      <c r="K746" s="15">
        <f>IF(A746&amp;""="","",IF(F746="ملغي",0,ROUND(MAX(0,N(G746)+J746-N(H746)),2)))</f>
        <v/>
      </c>
      <c r="L746" s="15">
        <f>IF(A746&amp;""="","",SUMIFS('الدفعات'!$C$6:$C$2005,'الدفعات'!$B$6:$B$2005,A746&amp;""))</f>
        <v/>
      </c>
      <c r="M746" s="15">
        <f>IF(A746&amp;""="","",ROUND(K746-L746,2))</f>
        <v/>
      </c>
      <c r="N746" s="6">
        <f>IF(A746&amp;""="","",IF(AND(F746="جاهزة",M746&gt;0),"جاهزة ولم تُسدَّد",IF(AND(F746="سُلّمت",M746&gt;0),"سُلّمت وعليها متبقي","")))</f>
        <v/>
      </c>
    </row>
    <row r="747">
      <c r="A747" s="5" t="n"/>
      <c r="B747" s="16" t="n"/>
      <c r="C747" s="5" t="n"/>
      <c r="D747" s="5" t="n"/>
      <c r="E747" s="5" t="n"/>
      <c r="F747" s="5" t="n"/>
      <c r="G747" s="17" t="n"/>
      <c r="H747" s="17" t="n"/>
      <c r="I747" s="6">
        <f>IF(A747&amp;""="","",IFERROR(INDEX('العملاء'!$B$6:$B$205,MATCH(C747&amp;"",'العملاء'!$A$6:$A$205,0))&amp;"","كود غير موجود"))</f>
        <v/>
      </c>
      <c r="J747" s="15">
        <f>IF(A747&amp;""="","",SUMIFS('القطع'!$F$6:$F$2005,'القطع'!$A$6:$A$2005,A747&amp;""))</f>
        <v/>
      </c>
      <c r="K747" s="15">
        <f>IF(A747&amp;""="","",IF(F747="ملغي",0,ROUND(MAX(0,N(G747)+J747-N(H747)),2)))</f>
        <v/>
      </c>
      <c r="L747" s="15">
        <f>IF(A747&amp;""="","",SUMIFS('الدفعات'!$C$6:$C$2005,'الدفعات'!$B$6:$B$2005,A747&amp;""))</f>
        <v/>
      </c>
      <c r="M747" s="15">
        <f>IF(A747&amp;""="","",ROUND(K747-L747,2))</f>
        <v/>
      </c>
      <c r="N747" s="6">
        <f>IF(A747&amp;""="","",IF(AND(F747="جاهزة",M747&gt;0),"جاهزة ولم تُسدَّد",IF(AND(F747="سُلّمت",M747&gt;0),"سُلّمت وعليها متبقي","")))</f>
        <v/>
      </c>
    </row>
    <row r="748">
      <c r="A748" s="5" t="n"/>
      <c r="B748" s="16" t="n"/>
      <c r="C748" s="5" t="n"/>
      <c r="D748" s="5" t="n"/>
      <c r="E748" s="5" t="n"/>
      <c r="F748" s="5" t="n"/>
      <c r="G748" s="17" t="n"/>
      <c r="H748" s="17" t="n"/>
      <c r="I748" s="6">
        <f>IF(A748&amp;""="","",IFERROR(INDEX('العملاء'!$B$6:$B$205,MATCH(C748&amp;"",'العملاء'!$A$6:$A$205,0))&amp;"","كود غير موجود"))</f>
        <v/>
      </c>
      <c r="J748" s="15">
        <f>IF(A748&amp;""="","",SUMIFS('القطع'!$F$6:$F$2005,'القطع'!$A$6:$A$2005,A748&amp;""))</f>
        <v/>
      </c>
      <c r="K748" s="15">
        <f>IF(A748&amp;""="","",IF(F748="ملغي",0,ROUND(MAX(0,N(G748)+J748-N(H748)),2)))</f>
        <v/>
      </c>
      <c r="L748" s="15">
        <f>IF(A748&amp;""="","",SUMIFS('الدفعات'!$C$6:$C$2005,'الدفعات'!$B$6:$B$2005,A748&amp;""))</f>
        <v/>
      </c>
      <c r="M748" s="15">
        <f>IF(A748&amp;""="","",ROUND(K748-L748,2))</f>
        <v/>
      </c>
      <c r="N748" s="6">
        <f>IF(A748&amp;""="","",IF(AND(F748="جاهزة",M748&gt;0),"جاهزة ولم تُسدَّد",IF(AND(F748="سُلّمت",M748&gt;0),"سُلّمت وعليها متبقي","")))</f>
        <v/>
      </c>
    </row>
    <row r="749">
      <c r="A749" s="5" t="n"/>
      <c r="B749" s="16" t="n"/>
      <c r="C749" s="5" t="n"/>
      <c r="D749" s="5" t="n"/>
      <c r="E749" s="5" t="n"/>
      <c r="F749" s="5" t="n"/>
      <c r="G749" s="17" t="n"/>
      <c r="H749" s="17" t="n"/>
      <c r="I749" s="6">
        <f>IF(A749&amp;""="","",IFERROR(INDEX('العملاء'!$B$6:$B$205,MATCH(C749&amp;"",'العملاء'!$A$6:$A$205,0))&amp;"","كود غير موجود"))</f>
        <v/>
      </c>
      <c r="J749" s="15">
        <f>IF(A749&amp;""="","",SUMIFS('القطع'!$F$6:$F$2005,'القطع'!$A$6:$A$2005,A749&amp;""))</f>
        <v/>
      </c>
      <c r="K749" s="15">
        <f>IF(A749&amp;""="","",IF(F749="ملغي",0,ROUND(MAX(0,N(G749)+J749-N(H749)),2)))</f>
        <v/>
      </c>
      <c r="L749" s="15">
        <f>IF(A749&amp;""="","",SUMIFS('الدفعات'!$C$6:$C$2005,'الدفعات'!$B$6:$B$2005,A749&amp;""))</f>
        <v/>
      </c>
      <c r="M749" s="15">
        <f>IF(A749&amp;""="","",ROUND(K749-L749,2))</f>
        <v/>
      </c>
      <c r="N749" s="6">
        <f>IF(A749&amp;""="","",IF(AND(F749="جاهزة",M749&gt;0),"جاهزة ولم تُسدَّد",IF(AND(F749="سُلّمت",M749&gt;0),"سُلّمت وعليها متبقي","")))</f>
        <v/>
      </c>
    </row>
    <row r="750">
      <c r="A750" s="5" t="n"/>
      <c r="B750" s="16" t="n"/>
      <c r="C750" s="5" t="n"/>
      <c r="D750" s="5" t="n"/>
      <c r="E750" s="5" t="n"/>
      <c r="F750" s="5" t="n"/>
      <c r="G750" s="17" t="n"/>
      <c r="H750" s="17" t="n"/>
      <c r="I750" s="6">
        <f>IF(A750&amp;""="","",IFERROR(INDEX('العملاء'!$B$6:$B$205,MATCH(C750&amp;"",'العملاء'!$A$6:$A$205,0))&amp;"","كود غير موجود"))</f>
        <v/>
      </c>
      <c r="J750" s="15">
        <f>IF(A750&amp;""="","",SUMIFS('القطع'!$F$6:$F$2005,'القطع'!$A$6:$A$2005,A750&amp;""))</f>
        <v/>
      </c>
      <c r="K750" s="15">
        <f>IF(A750&amp;""="","",IF(F750="ملغي",0,ROUND(MAX(0,N(G750)+J750-N(H750)),2)))</f>
        <v/>
      </c>
      <c r="L750" s="15">
        <f>IF(A750&amp;""="","",SUMIFS('الدفعات'!$C$6:$C$2005,'الدفعات'!$B$6:$B$2005,A750&amp;""))</f>
        <v/>
      </c>
      <c r="M750" s="15">
        <f>IF(A750&amp;""="","",ROUND(K750-L750,2))</f>
        <v/>
      </c>
      <c r="N750" s="6">
        <f>IF(A750&amp;""="","",IF(AND(F750="جاهزة",M750&gt;0),"جاهزة ولم تُسدَّد",IF(AND(F750="سُلّمت",M750&gt;0),"سُلّمت وعليها متبقي","")))</f>
        <v/>
      </c>
    </row>
    <row r="751">
      <c r="A751" s="5" t="n"/>
      <c r="B751" s="16" t="n"/>
      <c r="C751" s="5" t="n"/>
      <c r="D751" s="5" t="n"/>
      <c r="E751" s="5" t="n"/>
      <c r="F751" s="5" t="n"/>
      <c r="G751" s="17" t="n"/>
      <c r="H751" s="17" t="n"/>
      <c r="I751" s="6">
        <f>IF(A751&amp;""="","",IFERROR(INDEX('العملاء'!$B$6:$B$205,MATCH(C751&amp;"",'العملاء'!$A$6:$A$205,0))&amp;"","كود غير موجود"))</f>
        <v/>
      </c>
      <c r="J751" s="15">
        <f>IF(A751&amp;""="","",SUMIFS('القطع'!$F$6:$F$2005,'القطع'!$A$6:$A$2005,A751&amp;""))</f>
        <v/>
      </c>
      <c r="K751" s="15">
        <f>IF(A751&amp;""="","",IF(F751="ملغي",0,ROUND(MAX(0,N(G751)+J751-N(H751)),2)))</f>
        <v/>
      </c>
      <c r="L751" s="15">
        <f>IF(A751&amp;""="","",SUMIFS('الدفعات'!$C$6:$C$2005,'الدفعات'!$B$6:$B$2005,A751&amp;""))</f>
        <v/>
      </c>
      <c r="M751" s="15">
        <f>IF(A751&amp;""="","",ROUND(K751-L751,2))</f>
        <v/>
      </c>
      <c r="N751" s="6">
        <f>IF(A751&amp;""="","",IF(AND(F751="جاهزة",M751&gt;0),"جاهزة ولم تُسدَّد",IF(AND(F751="سُلّمت",M751&gt;0),"سُلّمت وعليها متبقي","")))</f>
        <v/>
      </c>
    </row>
    <row r="752">
      <c r="A752" s="5" t="n"/>
      <c r="B752" s="16" t="n"/>
      <c r="C752" s="5" t="n"/>
      <c r="D752" s="5" t="n"/>
      <c r="E752" s="5" t="n"/>
      <c r="F752" s="5" t="n"/>
      <c r="G752" s="17" t="n"/>
      <c r="H752" s="17" t="n"/>
      <c r="I752" s="6">
        <f>IF(A752&amp;""="","",IFERROR(INDEX('العملاء'!$B$6:$B$205,MATCH(C752&amp;"",'العملاء'!$A$6:$A$205,0))&amp;"","كود غير موجود"))</f>
        <v/>
      </c>
      <c r="J752" s="15">
        <f>IF(A752&amp;""="","",SUMIFS('القطع'!$F$6:$F$2005,'القطع'!$A$6:$A$2005,A752&amp;""))</f>
        <v/>
      </c>
      <c r="K752" s="15">
        <f>IF(A752&amp;""="","",IF(F752="ملغي",0,ROUND(MAX(0,N(G752)+J752-N(H752)),2)))</f>
        <v/>
      </c>
      <c r="L752" s="15">
        <f>IF(A752&amp;""="","",SUMIFS('الدفعات'!$C$6:$C$2005,'الدفعات'!$B$6:$B$2005,A752&amp;""))</f>
        <v/>
      </c>
      <c r="M752" s="15">
        <f>IF(A752&amp;""="","",ROUND(K752-L752,2))</f>
        <v/>
      </c>
      <c r="N752" s="6">
        <f>IF(A752&amp;""="","",IF(AND(F752="جاهزة",M752&gt;0),"جاهزة ولم تُسدَّد",IF(AND(F752="سُلّمت",M752&gt;0),"سُلّمت وعليها متبقي","")))</f>
        <v/>
      </c>
    </row>
    <row r="753">
      <c r="A753" s="5" t="n"/>
      <c r="B753" s="16" t="n"/>
      <c r="C753" s="5" t="n"/>
      <c r="D753" s="5" t="n"/>
      <c r="E753" s="5" t="n"/>
      <c r="F753" s="5" t="n"/>
      <c r="G753" s="17" t="n"/>
      <c r="H753" s="17" t="n"/>
      <c r="I753" s="6">
        <f>IF(A753&amp;""="","",IFERROR(INDEX('العملاء'!$B$6:$B$205,MATCH(C753&amp;"",'العملاء'!$A$6:$A$205,0))&amp;"","كود غير موجود"))</f>
        <v/>
      </c>
      <c r="J753" s="15">
        <f>IF(A753&amp;""="","",SUMIFS('القطع'!$F$6:$F$2005,'القطع'!$A$6:$A$2005,A753&amp;""))</f>
        <v/>
      </c>
      <c r="K753" s="15">
        <f>IF(A753&amp;""="","",IF(F753="ملغي",0,ROUND(MAX(0,N(G753)+J753-N(H753)),2)))</f>
        <v/>
      </c>
      <c r="L753" s="15">
        <f>IF(A753&amp;""="","",SUMIFS('الدفعات'!$C$6:$C$2005,'الدفعات'!$B$6:$B$2005,A753&amp;""))</f>
        <v/>
      </c>
      <c r="M753" s="15">
        <f>IF(A753&amp;""="","",ROUND(K753-L753,2))</f>
        <v/>
      </c>
      <c r="N753" s="6">
        <f>IF(A753&amp;""="","",IF(AND(F753="جاهزة",M753&gt;0),"جاهزة ولم تُسدَّد",IF(AND(F753="سُلّمت",M753&gt;0),"سُلّمت وعليها متبقي","")))</f>
        <v/>
      </c>
    </row>
    <row r="754">
      <c r="A754" s="5" t="n"/>
      <c r="B754" s="16" t="n"/>
      <c r="C754" s="5" t="n"/>
      <c r="D754" s="5" t="n"/>
      <c r="E754" s="5" t="n"/>
      <c r="F754" s="5" t="n"/>
      <c r="G754" s="17" t="n"/>
      <c r="H754" s="17" t="n"/>
      <c r="I754" s="6">
        <f>IF(A754&amp;""="","",IFERROR(INDEX('العملاء'!$B$6:$B$205,MATCH(C754&amp;"",'العملاء'!$A$6:$A$205,0))&amp;"","كود غير موجود"))</f>
        <v/>
      </c>
      <c r="J754" s="15">
        <f>IF(A754&amp;""="","",SUMIFS('القطع'!$F$6:$F$2005,'القطع'!$A$6:$A$2005,A754&amp;""))</f>
        <v/>
      </c>
      <c r="K754" s="15">
        <f>IF(A754&amp;""="","",IF(F754="ملغي",0,ROUND(MAX(0,N(G754)+J754-N(H754)),2)))</f>
        <v/>
      </c>
      <c r="L754" s="15">
        <f>IF(A754&amp;""="","",SUMIFS('الدفعات'!$C$6:$C$2005,'الدفعات'!$B$6:$B$2005,A754&amp;""))</f>
        <v/>
      </c>
      <c r="M754" s="15">
        <f>IF(A754&amp;""="","",ROUND(K754-L754,2))</f>
        <v/>
      </c>
      <c r="N754" s="6">
        <f>IF(A754&amp;""="","",IF(AND(F754="جاهزة",M754&gt;0),"جاهزة ولم تُسدَّد",IF(AND(F754="سُلّمت",M754&gt;0),"سُلّمت وعليها متبقي","")))</f>
        <v/>
      </c>
    </row>
    <row r="755">
      <c r="A755" s="5" t="n"/>
      <c r="B755" s="16" t="n"/>
      <c r="C755" s="5" t="n"/>
      <c r="D755" s="5" t="n"/>
      <c r="E755" s="5" t="n"/>
      <c r="F755" s="5" t="n"/>
      <c r="G755" s="17" t="n"/>
      <c r="H755" s="17" t="n"/>
      <c r="I755" s="6">
        <f>IF(A755&amp;""="","",IFERROR(INDEX('العملاء'!$B$6:$B$205,MATCH(C755&amp;"",'العملاء'!$A$6:$A$205,0))&amp;"","كود غير موجود"))</f>
        <v/>
      </c>
      <c r="J755" s="15">
        <f>IF(A755&amp;""="","",SUMIFS('القطع'!$F$6:$F$2005,'القطع'!$A$6:$A$2005,A755&amp;""))</f>
        <v/>
      </c>
      <c r="K755" s="15">
        <f>IF(A755&amp;""="","",IF(F755="ملغي",0,ROUND(MAX(0,N(G755)+J755-N(H755)),2)))</f>
        <v/>
      </c>
      <c r="L755" s="15">
        <f>IF(A755&amp;""="","",SUMIFS('الدفعات'!$C$6:$C$2005,'الدفعات'!$B$6:$B$2005,A755&amp;""))</f>
        <v/>
      </c>
      <c r="M755" s="15">
        <f>IF(A755&amp;""="","",ROUND(K755-L755,2))</f>
        <v/>
      </c>
      <c r="N755" s="6">
        <f>IF(A755&amp;""="","",IF(AND(F755="جاهزة",M755&gt;0),"جاهزة ولم تُسدَّد",IF(AND(F755="سُلّمت",M755&gt;0),"سُلّمت وعليها متبقي","")))</f>
        <v/>
      </c>
    </row>
    <row r="756">
      <c r="A756" s="5" t="n"/>
      <c r="B756" s="16" t="n"/>
      <c r="C756" s="5" t="n"/>
      <c r="D756" s="5" t="n"/>
      <c r="E756" s="5" t="n"/>
      <c r="F756" s="5" t="n"/>
      <c r="G756" s="17" t="n"/>
      <c r="H756" s="17" t="n"/>
      <c r="I756" s="6">
        <f>IF(A756&amp;""="","",IFERROR(INDEX('العملاء'!$B$6:$B$205,MATCH(C756&amp;"",'العملاء'!$A$6:$A$205,0))&amp;"","كود غير موجود"))</f>
        <v/>
      </c>
      <c r="J756" s="15">
        <f>IF(A756&amp;""="","",SUMIFS('القطع'!$F$6:$F$2005,'القطع'!$A$6:$A$2005,A756&amp;""))</f>
        <v/>
      </c>
      <c r="K756" s="15">
        <f>IF(A756&amp;""="","",IF(F756="ملغي",0,ROUND(MAX(0,N(G756)+J756-N(H756)),2)))</f>
        <v/>
      </c>
      <c r="L756" s="15">
        <f>IF(A756&amp;""="","",SUMIFS('الدفعات'!$C$6:$C$2005,'الدفعات'!$B$6:$B$2005,A756&amp;""))</f>
        <v/>
      </c>
      <c r="M756" s="15">
        <f>IF(A756&amp;""="","",ROUND(K756-L756,2))</f>
        <v/>
      </c>
      <c r="N756" s="6">
        <f>IF(A756&amp;""="","",IF(AND(F756="جاهزة",M756&gt;0),"جاهزة ولم تُسدَّد",IF(AND(F756="سُلّمت",M756&gt;0),"سُلّمت وعليها متبقي","")))</f>
        <v/>
      </c>
    </row>
    <row r="757">
      <c r="A757" s="5" t="n"/>
      <c r="B757" s="16" t="n"/>
      <c r="C757" s="5" t="n"/>
      <c r="D757" s="5" t="n"/>
      <c r="E757" s="5" t="n"/>
      <c r="F757" s="5" t="n"/>
      <c r="G757" s="17" t="n"/>
      <c r="H757" s="17" t="n"/>
      <c r="I757" s="6">
        <f>IF(A757&amp;""="","",IFERROR(INDEX('العملاء'!$B$6:$B$205,MATCH(C757&amp;"",'العملاء'!$A$6:$A$205,0))&amp;"","كود غير موجود"))</f>
        <v/>
      </c>
      <c r="J757" s="15">
        <f>IF(A757&amp;""="","",SUMIFS('القطع'!$F$6:$F$2005,'القطع'!$A$6:$A$2005,A757&amp;""))</f>
        <v/>
      </c>
      <c r="K757" s="15">
        <f>IF(A757&amp;""="","",IF(F757="ملغي",0,ROUND(MAX(0,N(G757)+J757-N(H757)),2)))</f>
        <v/>
      </c>
      <c r="L757" s="15">
        <f>IF(A757&amp;""="","",SUMIFS('الدفعات'!$C$6:$C$2005,'الدفعات'!$B$6:$B$2005,A757&amp;""))</f>
        <v/>
      </c>
      <c r="M757" s="15">
        <f>IF(A757&amp;""="","",ROUND(K757-L757,2))</f>
        <v/>
      </c>
      <c r="N757" s="6">
        <f>IF(A757&amp;""="","",IF(AND(F757="جاهزة",M757&gt;0),"جاهزة ولم تُسدَّد",IF(AND(F757="سُلّمت",M757&gt;0),"سُلّمت وعليها متبقي","")))</f>
        <v/>
      </c>
    </row>
    <row r="758">
      <c r="A758" s="5" t="n"/>
      <c r="B758" s="16" t="n"/>
      <c r="C758" s="5" t="n"/>
      <c r="D758" s="5" t="n"/>
      <c r="E758" s="5" t="n"/>
      <c r="F758" s="5" t="n"/>
      <c r="G758" s="17" t="n"/>
      <c r="H758" s="17" t="n"/>
      <c r="I758" s="6">
        <f>IF(A758&amp;""="","",IFERROR(INDEX('العملاء'!$B$6:$B$205,MATCH(C758&amp;"",'العملاء'!$A$6:$A$205,0))&amp;"","كود غير موجود"))</f>
        <v/>
      </c>
      <c r="J758" s="15">
        <f>IF(A758&amp;""="","",SUMIFS('القطع'!$F$6:$F$2005,'القطع'!$A$6:$A$2005,A758&amp;""))</f>
        <v/>
      </c>
      <c r="K758" s="15">
        <f>IF(A758&amp;""="","",IF(F758="ملغي",0,ROUND(MAX(0,N(G758)+J758-N(H758)),2)))</f>
        <v/>
      </c>
      <c r="L758" s="15">
        <f>IF(A758&amp;""="","",SUMIFS('الدفعات'!$C$6:$C$2005,'الدفعات'!$B$6:$B$2005,A758&amp;""))</f>
        <v/>
      </c>
      <c r="M758" s="15">
        <f>IF(A758&amp;""="","",ROUND(K758-L758,2))</f>
        <v/>
      </c>
      <c r="N758" s="6">
        <f>IF(A758&amp;""="","",IF(AND(F758="جاهزة",M758&gt;0),"جاهزة ولم تُسدَّد",IF(AND(F758="سُلّمت",M758&gt;0),"سُلّمت وعليها متبقي","")))</f>
        <v/>
      </c>
    </row>
    <row r="759">
      <c r="A759" s="5" t="n"/>
      <c r="B759" s="16" t="n"/>
      <c r="C759" s="5" t="n"/>
      <c r="D759" s="5" t="n"/>
      <c r="E759" s="5" t="n"/>
      <c r="F759" s="5" t="n"/>
      <c r="G759" s="17" t="n"/>
      <c r="H759" s="17" t="n"/>
      <c r="I759" s="6">
        <f>IF(A759&amp;""="","",IFERROR(INDEX('العملاء'!$B$6:$B$205,MATCH(C759&amp;"",'العملاء'!$A$6:$A$205,0))&amp;"","كود غير موجود"))</f>
        <v/>
      </c>
      <c r="J759" s="15">
        <f>IF(A759&amp;""="","",SUMIFS('القطع'!$F$6:$F$2005,'القطع'!$A$6:$A$2005,A759&amp;""))</f>
        <v/>
      </c>
      <c r="K759" s="15">
        <f>IF(A759&amp;""="","",IF(F759="ملغي",0,ROUND(MAX(0,N(G759)+J759-N(H759)),2)))</f>
        <v/>
      </c>
      <c r="L759" s="15">
        <f>IF(A759&amp;""="","",SUMIFS('الدفعات'!$C$6:$C$2005,'الدفعات'!$B$6:$B$2005,A759&amp;""))</f>
        <v/>
      </c>
      <c r="M759" s="15">
        <f>IF(A759&amp;""="","",ROUND(K759-L759,2))</f>
        <v/>
      </c>
      <c r="N759" s="6">
        <f>IF(A759&amp;""="","",IF(AND(F759="جاهزة",M759&gt;0),"جاهزة ولم تُسدَّد",IF(AND(F759="سُلّمت",M759&gt;0),"سُلّمت وعليها متبقي","")))</f>
        <v/>
      </c>
    </row>
    <row r="760">
      <c r="A760" s="5" t="n"/>
      <c r="B760" s="16" t="n"/>
      <c r="C760" s="5" t="n"/>
      <c r="D760" s="5" t="n"/>
      <c r="E760" s="5" t="n"/>
      <c r="F760" s="5" t="n"/>
      <c r="G760" s="17" t="n"/>
      <c r="H760" s="17" t="n"/>
      <c r="I760" s="6">
        <f>IF(A760&amp;""="","",IFERROR(INDEX('العملاء'!$B$6:$B$205,MATCH(C760&amp;"",'العملاء'!$A$6:$A$205,0))&amp;"","كود غير موجود"))</f>
        <v/>
      </c>
      <c r="J760" s="15">
        <f>IF(A760&amp;""="","",SUMIFS('القطع'!$F$6:$F$2005,'القطع'!$A$6:$A$2005,A760&amp;""))</f>
        <v/>
      </c>
      <c r="K760" s="15">
        <f>IF(A760&amp;""="","",IF(F760="ملغي",0,ROUND(MAX(0,N(G760)+J760-N(H760)),2)))</f>
        <v/>
      </c>
      <c r="L760" s="15">
        <f>IF(A760&amp;""="","",SUMIFS('الدفعات'!$C$6:$C$2005,'الدفعات'!$B$6:$B$2005,A760&amp;""))</f>
        <v/>
      </c>
      <c r="M760" s="15">
        <f>IF(A760&amp;""="","",ROUND(K760-L760,2))</f>
        <v/>
      </c>
      <c r="N760" s="6">
        <f>IF(A760&amp;""="","",IF(AND(F760="جاهزة",M760&gt;0),"جاهزة ولم تُسدَّد",IF(AND(F760="سُلّمت",M760&gt;0),"سُلّمت وعليها متبقي","")))</f>
        <v/>
      </c>
    </row>
    <row r="761">
      <c r="A761" s="5" t="n"/>
      <c r="B761" s="16" t="n"/>
      <c r="C761" s="5" t="n"/>
      <c r="D761" s="5" t="n"/>
      <c r="E761" s="5" t="n"/>
      <c r="F761" s="5" t="n"/>
      <c r="G761" s="17" t="n"/>
      <c r="H761" s="17" t="n"/>
      <c r="I761" s="6">
        <f>IF(A761&amp;""="","",IFERROR(INDEX('العملاء'!$B$6:$B$205,MATCH(C761&amp;"",'العملاء'!$A$6:$A$205,0))&amp;"","كود غير موجود"))</f>
        <v/>
      </c>
      <c r="J761" s="15">
        <f>IF(A761&amp;""="","",SUMIFS('القطع'!$F$6:$F$2005,'القطع'!$A$6:$A$2005,A761&amp;""))</f>
        <v/>
      </c>
      <c r="K761" s="15">
        <f>IF(A761&amp;""="","",IF(F761="ملغي",0,ROUND(MAX(0,N(G761)+J761-N(H761)),2)))</f>
        <v/>
      </c>
      <c r="L761" s="15">
        <f>IF(A761&amp;""="","",SUMIFS('الدفعات'!$C$6:$C$2005,'الدفعات'!$B$6:$B$2005,A761&amp;""))</f>
        <v/>
      </c>
      <c r="M761" s="15">
        <f>IF(A761&amp;""="","",ROUND(K761-L761,2))</f>
        <v/>
      </c>
      <c r="N761" s="6">
        <f>IF(A761&amp;""="","",IF(AND(F761="جاهزة",M761&gt;0),"جاهزة ولم تُسدَّد",IF(AND(F761="سُلّمت",M761&gt;0),"سُلّمت وعليها متبقي","")))</f>
        <v/>
      </c>
    </row>
    <row r="762">
      <c r="A762" s="5" t="n"/>
      <c r="B762" s="16" t="n"/>
      <c r="C762" s="5" t="n"/>
      <c r="D762" s="5" t="n"/>
      <c r="E762" s="5" t="n"/>
      <c r="F762" s="5" t="n"/>
      <c r="G762" s="17" t="n"/>
      <c r="H762" s="17" t="n"/>
      <c r="I762" s="6">
        <f>IF(A762&amp;""="","",IFERROR(INDEX('العملاء'!$B$6:$B$205,MATCH(C762&amp;"",'العملاء'!$A$6:$A$205,0))&amp;"","كود غير موجود"))</f>
        <v/>
      </c>
      <c r="J762" s="15">
        <f>IF(A762&amp;""="","",SUMIFS('القطع'!$F$6:$F$2005,'القطع'!$A$6:$A$2005,A762&amp;""))</f>
        <v/>
      </c>
      <c r="K762" s="15">
        <f>IF(A762&amp;""="","",IF(F762="ملغي",0,ROUND(MAX(0,N(G762)+J762-N(H762)),2)))</f>
        <v/>
      </c>
      <c r="L762" s="15">
        <f>IF(A762&amp;""="","",SUMIFS('الدفعات'!$C$6:$C$2005,'الدفعات'!$B$6:$B$2005,A762&amp;""))</f>
        <v/>
      </c>
      <c r="M762" s="15">
        <f>IF(A762&amp;""="","",ROUND(K762-L762,2))</f>
        <v/>
      </c>
      <c r="N762" s="6">
        <f>IF(A762&amp;""="","",IF(AND(F762="جاهزة",M762&gt;0),"جاهزة ولم تُسدَّد",IF(AND(F762="سُلّمت",M762&gt;0),"سُلّمت وعليها متبقي","")))</f>
        <v/>
      </c>
    </row>
    <row r="763">
      <c r="A763" s="5" t="n"/>
      <c r="B763" s="16" t="n"/>
      <c r="C763" s="5" t="n"/>
      <c r="D763" s="5" t="n"/>
      <c r="E763" s="5" t="n"/>
      <c r="F763" s="5" t="n"/>
      <c r="G763" s="17" t="n"/>
      <c r="H763" s="17" t="n"/>
      <c r="I763" s="6">
        <f>IF(A763&amp;""="","",IFERROR(INDEX('العملاء'!$B$6:$B$205,MATCH(C763&amp;"",'العملاء'!$A$6:$A$205,0))&amp;"","كود غير موجود"))</f>
        <v/>
      </c>
      <c r="J763" s="15">
        <f>IF(A763&amp;""="","",SUMIFS('القطع'!$F$6:$F$2005,'القطع'!$A$6:$A$2005,A763&amp;""))</f>
        <v/>
      </c>
      <c r="K763" s="15">
        <f>IF(A763&amp;""="","",IF(F763="ملغي",0,ROUND(MAX(0,N(G763)+J763-N(H763)),2)))</f>
        <v/>
      </c>
      <c r="L763" s="15">
        <f>IF(A763&amp;""="","",SUMIFS('الدفعات'!$C$6:$C$2005,'الدفعات'!$B$6:$B$2005,A763&amp;""))</f>
        <v/>
      </c>
      <c r="M763" s="15">
        <f>IF(A763&amp;""="","",ROUND(K763-L763,2))</f>
        <v/>
      </c>
      <c r="N763" s="6">
        <f>IF(A763&amp;""="","",IF(AND(F763="جاهزة",M763&gt;0),"جاهزة ولم تُسدَّد",IF(AND(F763="سُلّمت",M763&gt;0),"سُلّمت وعليها متبقي","")))</f>
        <v/>
      </c>
    </row>
    <row r="764">
      <c r="A764" s="5" t="n"/>
      <c r="B764" s="16" t="n"/>
      <c r="C764" s="5" t="n"/>
      <c r="D764" s="5" t="n"/>
      <c r="E764" s="5" t="n"/>
      <c r="F764" s="5" t="n"/>
      <c r="G764" s="17" t="n"/>
      <c r="H764" s="17" t="n"/>
      <c r="I764" s="6">
        <f>IF(A764&amp;""="","",IFERROR(INDEX('العملاء'!$B$6:$B$205,MATCH(C764&amp;"",'العملاء'!$A$6:$A$205,0))&amp;"","كود غير موجود"))</f>
        <v/>
      </c>
      <c r="J764" s="15">
        <f>IF(A764&amp;""="","",SUMIFS('القطع'!$F$6:$F$2005,'القطع'!$A$6:$A$2005,A764&amp;""))</f>
        <v/>
      </c>
      <c r="K764" s="15">
        <f>IF(A764&amp;""="","",IF(F764="ملغي",0,ROUND(MAX(0,N(G764)+J764-N(H764)),2)))</f>
        <v/>
      </c>
      <c r="L764" s="15">
        <f>IF(A764&amp;""="","",SUMIFS('الدفعات'!$C$6:$C$2005,'الدفعات'!$B$6:$B$2005,A764&amp;""))</f>
        <v/>
      </c>
      <c r="M764" s="15">
        <f>IF(A764&amp;""="","",ROUND(K764-L764,2))</f>
        <v/>
      </c>
      <c r="N764" s="6">
        <f>IF(A764&amp;""="","",IF(AND(F764="جاهزة",M764&gt;0),"جاهزة ولم تُسدَّد",IF(AND(F764="سُلّمت",M764&gt;0),"سُلّمت وعليها متبقي","")))</f>
        <v/>
      </c>
    </row>
    <row r="765">
      <c r="A765" s="5" t="n"/>
      <c r="B765" s="16" t="n"/>
      <c r="C765" s="5" t="n"/>
      <c r="D765" s="5" t="n"/>
      <c r="E765" s="5" t="n"/>
      <c r="F765" s="5" t="n"/>
      <c r="G765" s="17" t="n"/>
      <c r="H765" s="17" t="n"/>
      <c r="I765" s="6">
        <f>IF(A765&amp;""="","",IFERROR(INDEX('العملاء'!$B$6:$B$205,MATCH(C765&amp;"",'العملاء'!$A$6:$A$205,0))&amp;"","كود غير موجود"))</f>
        <v/>
      </c>
      <c r="J765" s="15">
        <f>IF(A765&amp;""="","",SUMIFS('القطع'!$F$6:$F$2005,'القطع'!$A$6:$A$2005,A765&amp;""))</f>
        <v/>
      </c>
      <c r="K765" s="15">
        <f>IF(A765&amp;""="","",IF(F765="ملغي",0,ROUND(MAX(0,N(G765)+J765-N(H765)),2)))</f>
        <v/>
      </c>
      <c r="L765" s="15">
        <f>IF(A765&amp;""="","",SUMIFS('الدفعات'!$C$6:$C$2005,'الدفعات'!$B$6:$B$2005,A765&amp;""))</f>
        <v/>
      </c>
      <c r="M765" s="15">
        <f>IF(A765&amp;""="","",ROUND(K765-L765,2))</f>
        <v/>
      </c>
      <c r="N765" s="6">
        <f>IF(A765&amp;""="","",IF(AND(F765="جاهزة",M765&gt;0),"جاهزة ولم تُسدَّد",IF(AND(F765="سُلّمت",M765&gt;0),"سُلّمت وعليها متبقي","")))</f>
        <v/>
      </c>
    </row>
    <row r="766">
      <c r="A766" s="5" t="n"/>
      <c r="B766" s="16" t="n"/>
      <c r="C766" s="5" t="n"/>
      <c r="D766" s="5" t="n"/>
      <c r="E766" s="5" t="n"/>
      <c r="F766" s="5" t="n"/>
      <c r="G766" s="17" t="n"/>
      <c r="H766" s="17" t="n"/>
      <c r="I766" s="6">
        <f>IF(A766&amp;""="","",IFERROR(INDEX('العملاء'!$B$6:$B$205,MATCH(C766&amp;"",'العملاء'!$A$6:$A$205,0))&amp;"","كود غير موجود"))</f>
        <v/>
      </c>
      <c r="J766" s="15">
        <f>IF(A766&amp;""="","",SUMIFS('القطع'!$F$6:$F$2005,'القطع'!$A$6:$A$2005,A766&amp;""))</f>
        <v/>
      </c>
      <c r="K766" s="15">
        <f>IF(A766&amp;""="","",IF(F766="ملغي",0,ROUND(MAX(0,N(G766)+J766-N(H766)),2)))</f>
        <v/>
      </c>
      <c r="L766" s="15">
        <f>IF(A766&amp;""="","",SUMIFS('الدفعات'!$C$6:$C$2005,'الدفعات'!$B$6:$B$2005,A766&amp;""))</f>
        <v/>
      </c>
      <c r="M766" s="15">
        <f>IF(A766&amp;""="","",ROUND(K766-L766,2))</f>
        <v/>
      </c>
      <c r="N766" s="6">
        <f>IF(A766&amp;""="","",IF(AND(F766="جاهزة",M766&gt;0),"جاهزة ولم تُسدَّد",IF(AND(F766="سُلّمت",M766&gt;0),"سُلّمت وعليها متبقي","")))</f>
        <v/>
      </c>
    </row>
    <row r="767">
      <c r="A767" s="5" t="n"/>
      <c r="B767" s="16" t="n"/>
      <c r="C767" s="5" t="n"/>
      <c r="D767" s="5" t="n"/>
      <c r="E767" s="5" t="n"/>
      <c r="F767" s="5" t="n"/>
      <c r="G767" s="17" t="n"/>
      <c r="H767" s="17" t="n"/>
      <c r="I767" s="6">
        <f>IF(A767&amp;""="","",IFERROR(INDEX('العملاء'!$B$6:$B$205,MATCH(C767&amp;"",'العملاء'!$A$6:$A$205,0))&amp;"","كود غير موجود"))</f>
        <v/>
      </c>
      <c r="J767" s="15">
        <f>IF(A767&amp;""="","",SUMIFS('القطع'!$F$6:$F$2005,'القطع'!$A$6:$A$2005,A767&amp;""))</f>
        <v/>
      </c>
      <c r="K767" s="15">
        <f>IF(A767&amp;""="","",IF(F767="ملغي",0,ROUND(MAX(0,N(G767)+J767-N(H767)),2)))</f>
        <v/>
      </c>
      <c r="L767" s="15">
        <f>IF(A767&amp;""="","",SUMIFS('الدفعات'!$C$6:$C$2005,'الدفعات'!$B$6:$B$2005,A767&amp;""))</f>
        <v/>
      </c>
      <c r="M767" s="15">
        <f>IF(A767&amp;""="","",ROUND(K767-L767,2))</f>
        <v/>
      </c>
      <c r="N767" s="6">
        <f>IF(A767&amp;""="","",IF(AND(F767="جاهزة",M767&gt;0),"جاهزة ولم تُسدَّد",IF(AND(F767="سُلّمت",M767&gt;0),"سُلّمت وعليها متبقي","")))</f>
        <v/>
      </c>
    </row>
    <row r="768">
      <c r="A768" s="5" t="n"/>
      <c r="B768" s="16" t="n"/>
      <c r="C768" s="5" t="n"/>
      <c r="D768" s="5" t="n"/>
      <c r="E768" s="5" t="n"/>
      <c r="F768" s="5" t="n"/>
      <c r="G768" s="17" t="n"/>
      <c r="H768" s="17" t="n"/>
      <c r="I768" s="6">
        <f>IF(A768&amp;""="","",IFERROR(INDEX('العملاء'!$B$6:$B$205,MATCH(C768&amp;"",'العملاء'!$A$6:$A$205,0))&amp;"","كود غير موجود"))</f>
        <v/>
      </c>
      <c r="J768" s="15">
        <f>IF(A768&amp;""="","",SUMIFS('القطع'!$F$6:$F$2005,'القطع'!$A$6:$A$2005,A768&amp;""))</f>
        <v/>
      </c>
      <c r="K768" s="15">
        <f>IF(A768&amp;""="","",IF(F768="ملغي",0,ROUND(MAX(0,N(G768)+J768-N(H768)),2)))</f>
        <v/>
      </c>
      <c r="L768" s="15">
        <f>IF(A768&amp;""="","",SUMIFS('الدفعات'!$C$6:$C$2005,'الدفعات'!$B$6:$B$2005,A768&amp;""))</f>
        <v/>
      </c>
      <c r="M768" s="15">
        <f>IF(A768&amp;""="","",ROUND(K768-L768,2))</f>
        <v/>
      </c>
      <c r="N768" s="6">
        <f>IF(A768&amp;""="","",IF(AND(F768="جاهزة",M768&gt;0),"جاهزة ولم تُسدَّد",IF(AND(F768="سُلّمت",M768&gt;0),"سُلّمت وعليها متبقي","")))</f>
        <v/>
      </c>
    </row>
    <row r="769">
      <c r="A769" s="5" t="n"/>
      <c r="B769" s="16" t="n"/>
      <c r="C769" s="5" t="n"/>
      <c r="D769" s="5" t="n"/>
      <c r="E769" s="5" t="n"/>
      <c r="F769" s="5" t="n"/>
      <c r="G769" s="17" t="n"/>
      <c r="H769" s="17" t="n"/>
      <c r="I769" s="6">
        <f>IF(A769&amp;""="","",IFERROR(INDEX('العملاء'!$B$6:$B$205,MATCH(C769&amp;"",'العملاء'!$A$6:$A$205,0))&amp;"","كود غير موجود"))</f>
        <v/>
      </c>
      <c r="J769" s="15">
        <f>IF(A769&amp;""="","",SUMIFS('القطع'!$F$6:$F$2005,'القطع'!$A$6:$A$2005,A769&amp;""))</f>
        <v/>
      </c>
      <c r="K769" s="15">
        <f>IF(A769&amp;""="","",IF(F769="ملغي",0,ROUND(MAX(0,N(G769)+J769-N(H769)),2)))</f>
        <v/>
      </c>
      <c r="L769" s="15">
        <f>IF(A769&amp;""="","",SUMIFS('الدفعات'!$C$6:$C$2005,'الدفعات'!$B$6:$B$2005,A769&amp;""))</f>
        <v/>
      </c>
      <c r="M769" s="15">
        <f>IF(A769&amp;""="","",ROUND(K769-L769,2))</f>
        <v/>
      </c>
      <c r="N769" s="6">
        <f>IF(A769&amp;""="","",IF(AND(F769="جاهزة",M769&gt;0),"جاهزة ولم تُسدَّد",IF(AND(F769="سُلّمت",M769&gt;0),"سُلّمت وعليها متبقي","")))</f>
        <v/>
      </c>
    </row>
    <row r="770">
      <c r="A770" s="5" t="n"/>
      <c r="B770" s="16" t="n"/>
      <c r="C770" s="5" t="n"/>
      <c r="D770" s="5" t="n"/>
      <c r="E770" s="5" t="n"/>
      <c r="F770" s="5" t="n"/>
      <c r="G770" s="17" t="n"/>
      <c r="H770" s="17" t="n"/>
      <c r="I770" s="6">
        <f>IF(A770&amp;""="","",IFERROR(INDEX('العملاء'!$B$6:$B$205,MATCH(C770&amp;"",'العملاء'!$A$6:$A$205,0))&amp;"","كود غير موجود"))</f>
        <v/>
      </c>
      <c r="J770" s="15">
        <f>IF(A770&amp;""="","",SUMIFS('القطع'!$F$6:$F$2005,'القطع'!$A$6:$A$2005,A770&amp;""))</f>
        <v/>
      </c>
      <c r="K770" s="15">
        <f>IF(A770&amp;""="","",IF(F770="ملغي",0,ROUND(MAX(0,N(G770)+J770-N(H770)),2)))</f>
        <v/>
      </c>
      <c r="L770" s="15">
        <f>IF(A770&amp;""="","",SUMIFS('الدفعات'!$C$6:$C$2005,'الدفعات'!$B$6:$B$2005,A770&amp;""))</f>
        <v/>
      </c>
      <c r="M770" s="15">
        <f>IF(A770&amp;""="","",ROUND(K770-L770,2))</f>
        <v/>
      </c>
      <c r="N770" s="6">
        <f>IF(A770&amp;""="","",IF(AND(F770="جاهزة",M770&gt;0),"جاهزة ولم تُسدَّد",IF(AND(F770="سُلّمت",M770&gt;0),"سُلّمت وعليها متبقي","")))</f>
        <v/>
      </c>
    </row>
    <row r="771">
      <c r="A771" s="5" t="n"/>
      <c r="B771" s="16" t="n"/>
      <c r="C771" s="5" t="n"/>
      <c r="D771" s="5" t="n"/>
      <c r="E771" s="5" t="n"/>
      <c r="F771" s="5" t="n"/>
      <c r="G771" s="17" t="n"/>
      <c r="H771" s="17" t="n"/>
      <c r="I771" s="6">
        <f>IF(A771&amp;""="","",IFERROR(INDEX('العملاء'!$B$6:$B$205,MATCH(C771&amp;"",'العملاء'!$A$6:$A$205,0))&amp;"","كود غير موجود"))</f>
        <v/>
      </c>
      <c r="J771" s="15">
        <f>IF(A771&amp;""="","",SUMIFS('القطع'!$F$6:$F$2005,'القطع'!$A$6:$A$2005,A771&amp;""))</f>
        <v/>
      </c>
      <c r="K771" s="15">
        <f>IF(A771&amp;""="","",IF(F771="ملغي",0,ROUND(MAX(0,N(G771)+J771-N(H771)),2)))</f>
        <v/>
      </c>
      <c r="L771" s="15">
        <f>IF(A771&amp;""="","",SUMIFS('الدفعات'!$C$6:$C$2005,'الدفعات'!$B$6:$B$2005,A771&amp;""))</f>
        <v/>
      </c>
      <c r="M771" s="15">
        <f>IF(A771&amp;""="","",ROUND(K771-L771,2))</f>
        <v/>
      </c>
      <c r="N771" s="6">
        <f>IF(A771&amp;""="","",IF(AND(F771="جاهزة",M771&gt;0),"جاهزة ولم تُسدَّد",IF(AND(F771="سُلّمت",M771&gt;0),"سُلّمت وعليها متبقي","")))</f>
        <v/>
      </c>
    </row>
    <row r="772">
      <c r="A772" s="5" t="n"/>
      <c r="B772" s="16" t="n"/>
      <c r="C772" s="5" t="n"/>
      <c r="D772" s="5" t="n"/>
      <c r="E772" s="5" t="n"/>
      <c r="F772" s="5" t="n"/>
      <c r="G772" s="17" t="n"/>
      <c r="H772" s="17" t="n"/>
      <c r="I772" s="6">
        <f>IF(A772&amp;""="","",IFERROR(INDEX('العملاء'!$B$6:$B$205,MATCH(C772&amp;"",'العملاء'!$A$6:$A$205,0))&amp;"","كود غير موجود"))</f>
        <v/>
      </c>
      <c r="J772" s="15">
        <f>IF(A772&amp;""="","",SUMIFS('القطع'!$F$6:$F$2005,'القطع'!$A$6:$A$2005,A772&amp;""))</f>
        <v/>
      </c>
      <c r="K772" s="15">
        <f>IF(A772&amp;""="","",IF(F772="ملغي",0,ROUND(MAX(0,N(G772)+J772-N(H772)),2)))</f>
        <v/>
      </c>
      <c r="L772" s="15">
        <f>IF(A772&amp;""="","",SUMIFS('الدفعات'!$C$6:$C$2005,'الدفعات'!$B$6:$B$2005,A772&amp;""))</f>
        <v/>
      </c>
      <c r="M772" s="15">
        <f>IF(A772&amp;""="","",ROUND(K772-L772,2))</f>
        <v/>
      </c>
      <c r="N772" s="6">
        <f>IF(A772&amp;""="","",IF(AND(F772="جاهزة",M772&gt;0),"جاهزة ولم تُسدَّد",IF(AND(F772="سُلّمت",M772&gt;0),"سُلّمت وعليها متبقي","")))</f>
        <v/>
      </c>
    </row>
    <row r="773">
      <c r="A773" s="5" t="n"/>
      <c r="B773" s="16" t="n"/>
      <c r="C773" s="5" t="n"/>
      <c r="D773" s="5" t="n"/>
      <c r="E773" s="5" t="n"/>
      <c r="F773" s="5" t="n"/>
      <c r="G773" s="17" t="n"/>
      <c r="H773" s="17" t="n"/>
      <c r="I773" s="6">
        <f>IF(A773&amp;""="","",IFERROR(INDEX('العملاء'!$B$6:$B$205,MATCH(C773&amp;"",'العملاء'!$A$6:$A$205,0))&amp;"","كود غير موجود"))</f>
        <v/>
      </c>
      <c r="J773" s="15">
        <f>IF(A773&amp;""="","",SUMIFS('القطع'!$F$6:$F$2005,'القطع'!$A$6:$A$2005,A773&amp;""))</f>
        <v/>
      </c>
      <c r="K773" s="15">
        <f>IF(A773&amp;""="","",IF(F773="ملغي",0,ROUND(MAX(0,N(G773)+J773-N(H773)),2)))</f>
        <v/>
      </c>
      <c r="L773" s="15">
        <f>IF(A773&amp;""="","",SUMIFS('الدفعات'!$C$6:$C$2005,'الدفعات'!$B$6:$B$2005,A773&amp;""))</f>
        <v/>
      </c>
      <c r="M773" s="15">
        <f>IF(A773&amp;""="","",ROUND(K773-L773,2))</f>
        <v/>
      </c>
      <c r="N773" s="6">
        <f>IF(A773&amp;""="","",IF(AND(F773="جاهزة",M773&gt;0),"جاهزة ولم تُسدَّد",IF(AND(F773="سُلّمت",M773&gt;0),"سُلّمت وعليها متبقي","")))</f>
        <v/>
      </c>
    </row>
    <row r="774">
      <c r="A774" s="5" t="n"/>
      <c r="B774" s="16" t="n"/>
      <c r="C774" s="5" t="n"/>
      <c r="D774" s="5" t="n"/>
      <c r="E774" s="5" t="n"/>
      <c r="F774" s="5" t="n"/>
      <c r="G774" s="17" t="n"/>
      <c r="H774" s="17" t="n"/>
      <c r="I774" s="6">
        <f>IF(A774&amp;""="","",IFERROR(INDEX('العملاء'!$B$6:$B$205,MATCH(C774&amp;"",'العملاء'!$A$6:$A$205,0))&amp;"","كود غير موجود"))</f>
        <v/>
      </c>
      <c r="J774" s="15">
        <f>IF(A774&amp;""="","",SUMIFS('القطع'!$F$6:$F$2005,'القطع'!$A$6:$A$2005,A774&amp;""))</f>
        <v/>
      </c>
      <c r="K774" s="15">
        <f>IF(A774&amp;""="","",IF(F774="ملغي",0,ROUND(MAX(0,N(G774)+J774-N(H774)),2)))</f>
        <v/>
      </c>
      <c r="L774" s="15">
        <f>IF(A774&amp;""="","",SUMIFS('الدفعات'!$C$6:$C$2005,'الدفعات'!$B$6:$B$2005,A774&amp;""))</f>
        <v/>
      </c>
      <c r="M774" s="15">
        <f>IF(A774&amp;""="","",ROUND(K774-L774,2))</f>
        <v/>
      </c>
      <c r="N774" s="6">
        <f>IF(A774&amp;""="","",IF(AND(F774="جاهزة",M774&gt;0),"جاهزة ولم تُسدَّد",IF(AND(F774="سُلّمت",M774&gt;0),"سُلّمت وعليها متبقي","")))</f>
        <v/>
      </c>
    </row>
    <row r="775">
      <c r="A775" s="5" t="n"/>
      <c r="B775" s="16" t="n"/>
      <c r="C775" s="5" t="n"/>
      <c r="D775" s="5" t="n"/>
      <c r="E775" s="5" t="n"/>
      <c r="F775" s="5" t="n"/>
      <c r="G775" s="17" t="n"/>
      <c r="H775" s="17" t="n"/>
      <c r="I775" s="6">
        <f>IF(A775&amp;""="","",IFERROR(INDEX('العملاء'!$B$6:$B$205,MATCH(C775&amp;"",'العملاء'!$A$6:$A$205,0))&amp;"","كود غير موجود"))</f>
        <v/>
      </c>
      <c r="J775" s="15">
        <f>IF(A775&amp;""="","",SUMIFS('القطع'!$F$6:$F$2005,'القطع'!$A$6:$A$2005,A775&amp;""))</f>
        <v/>
      </c>
      <c r="K775" s="15">
        <f>IF(A775&amp;""="","",IF(F775="ملغي",0,ROUND(MAX(0,N(G775)+J775-N(H775)),2)))</f>
        <v/>
      </c>
      <c r="L775" s="15">
        <f>IF(A775&amp;""="","",SUMIFS('الدفعات'!$C$6:$C$2005,'الدفعات'!$B$6:$B$2005,A775&amp;""))</f>
        <v/>
      </c>
      <c r="M775" s="15">
        <f>IF(A775&amp;""="","",ROUND(K775-L775,2))</f>
        <v/>
      </c>
      <c r="N775" s="6">
        <f>IF(A775&amp;""="","",IF(AND(F775="جاهزة",M775&gt;0),"جاهزة ولم تُسدَّد",IF(AND(F775="سُلّمت",M775&gt;0),"سُلّمت وعليها متبقي","")))</f>
        <v/>
      </c>
    </row>
    <row r="776">
      <c r="A776" s="5" t="n"/>
      <c r="B776" s="16" t="n"/>
      <c r="C776" s="5" t="n"/>
      <c r="D776" s="5" t="n"/>
      <c r="E776" s="5" t="n"/>
      <c r="F776" s="5" t="n"/>
      <c r="G776" s="17" t="n"/>
      <c r="H776" s="17" t="n"/>
      <c r="I776" s="6">
        <f>IF(A776&amp;""="","",IFERROR(INDEX('العملاء'!$B$6:$B$205,MATCH(C776&amp;"",'العملاء'!$A$6:$A$205,0))&amp;"","كود غير موجود"))</f>
        <v/>
      </c>
      <c r="J776" s="15">
        <f>IF(A776&amp;""="","",SUMIFS('القطع'!$F$6:$F$2005,'القطع'!$A$6:$A$2005,A776&amp;""))</f>
        <v/>
      </c>
      <c r="K776" s="15">
        <f>IF(A776&amp;""="","",IF(F776="ملغي",0,ROUND(MAX(0,N(G776)+J776-N(H776)),2)))</f>
        <v/>
      </c>
      <c r="L776" s="15">
        <f>IF(A776&amp;""="","",SUMIFS('الدفعات'!$C$6:$C$2005,'الدفعات'!$B$6:$B$2005,A776&amp;""))</f>
        <v/>
      </c>
      <c r="M776" s="15">
        <f>IF(A776&amp;""="","",ROUND(K776-L776,2))</f>
        <v/>
      </c>
      <c r="N776" s="6">
        <f>IF(A776&amp;""="","",IF(AND(F776="جاهزة",M776&gt;0),"جاهزة ولم تُسدَّد",IF(AND(F776="سُلّمت",M776&gt;0),"سُلّمت وعليها متبقي","")))</f>
        <v/>
      </c>
    </row>
    <row r="777">
      <c r="A777" s="5" t="n"/>
      <c r="B777" s="16" t="n"/>
      <c r="C777" s="5" t="n"/>
      <c r="D777" s="5" t="n"/>
      <c r="E777" s="5" t="n"/>
      <c r="F777" s="5" t="n"/>
      <c r="G777" s="17" t="n"/>
      <c r="H777" s="17" t="n"/>
      <c r="I777" s="6">
        <f>IF(A777&amp;""="","",IFERROR(INDEX('العملاء'!$B$6:$B$205,MATCH(C777&amp;"",'العملاء'!$A$6:$A$205,0))&amp;"","كود غير موجود"))</f>
        <v/>
      </c>
      <c r="J777" s="15">
        <f>IF(A777&amp;""="","",SUMIFS('القطع'!$F$6:$F$2005,'القطع'!$A$6:$A$2005,A777&amp;""))</f>
        <v/>
      </c>
      <c r="K777" s="15">
        <f>IF(A777&amp;""="","",IF(F777="ملغي",0,ROUND(MAX(0,N(G777)+J777-N(H777)),2)))</f>
        <v/>
      </c>
      <c r="L777" s="15">
        <f>IF(A777&amp;""="","",SUMIFS('الدفعات'!$C$6:$C$2005,'الدفعات'!$B$6:$B$2005,A777&amp;""))</f>
        <v/>
      </c>
      <c r="M777" s="15">
        <f>IF(A777&amp;""="","",ROUND(K777-L777,2))</f>
        <v/>
      </c>
      <c r="N777" s="6">
        <f>IF(A777&amp;""="","",IF(AND(F777="جاهزة",M777&gt;0),"جاهزة ولم تُسدَّد",IF(AND(F777="سُلّمت",M777&gt;0),"سُلّمت وعليها متبقي","")))</f>
        <v/>
      </c>
    </row>
    <row r="778">
      <c r="A778" s="5" t="n"/>
      <c r="B778" s="16" t="n"/>
      <c r="C778" s="5" t="n"/>
      <c r="D778" s="5" t="n"/>
      <c r="E778" s="5" t="n"/>
      <c r="F778" s="5" t="n"/>
      <c r="G778" s="17" t="n"/>
      <c r="H778" s="17" t="n"/>
      <c r="I778" s="6">
        <f>IF(A778&amp;""="","",IFERROR(INDEX('العملاء'!$B$6:$B$205,MATCH(C778&amp;"",'العملاء'!$A$6:$A$205,0))&amp;"","كود غير موجود"))</f>
        <v/>
      </c>
      <c r="J778" s="15">
        <f>IF(A778&amp;""="","",SUMIFS('القطع'!$F$6:$F$2005,'القطع'!$A$6:$A$2005,A778&amp;""))</f>
        <v/>
      </c>
      <c r="K778" s="15">
        <f>IF(A778&amp;""="","",IF(F778="ملغي",0,ROUND(MAX(0,N(G778)+J778-N(H778)),2)))</f>
        <v/>
      </c>
      <c r="L778" s="15">
        <f>IF(A778&amp;""="","",SUMIFS('الدفعات'!$C$6:$C$2005,'الدفعات'!$B$6:$B$2005,A778&amp;""))</f>
        <v/>
      </c>
      <c r="M778" s="15">
        <f>IF(A778&amp;""="","",ROUND(K778-L778,2))</f>
        <v/>
      </c>
      <c r="N778" s="6">
        <f>IF(A778&amp;""="","",IF(AND(F778="جاهزة",M778&gt;0),"جاهزة ولم تُسدَّد",IF(AND(F778="سُلّمت",M778&gt;0),"سُلّمت وعليها متبقي","")))</f>
        <v/>
      </c>
    </row>
    <row r="779">
      <c r="A779" s="5" t="n"/>
      <c r="B779" s="16" t="n"/>
      <c r="C779" s="5" t="n"/>
      <c r="D779" s="5" t="n"/>
      <c r="E779" s="5" t="n"/>
      <c r="F779" s="5" t="n"/>
      <c r="G779" s="17" t="n"/>
      <c r="H779" s="17" t="n"/>
      <c r="I779" s="6">
        <f>IF(A779&amp;""="","",IFERROR(INDEX('العملاء'!$B$6:$B$205,MATCH(C779&amp;"",'العملاء'!$A$6:$A$205,0))&amp;"","كود غير موجود"))</f>
        <v/>
      </c>
      <c r="J779" s="15">
        <f>IF(A779&amp;""="","",SUMIFS('القطع'!$F$6:$F$2005,'القطع'!$A$6:$A$2005,A779&amp;""))</f>
        <v/>
      </c>
      <c r="K779" s="15">
        <f>IF(A779&amp;""="","",IF(F779="ملغي",0,ROUND(MAX(0,N(G779)+J779-N(H779)),2)))</f>
        <v/>
      </c>
      <c r="L779" s="15">
        <f>IF(A779&amp;""="","",SUMIFS('الدفعات'!$C$6:$C$2005,'الدفعات'!$B$6:$B$2005,A779&amp;""))</f>
        <v/>
      </c>
      <c r="M779" s="15">
        <f>IF(A779&amp;""="","",ROUND(K779-L779,2))</f>
        <v/>
      </c>
      <c r="N779" s="6">
        <f>IF(A779&amp;""="","",IF(AND(F779="جاهزة",M779&gt;0),"جاهزة ولم تُسدَّد",IF(AND(F779="سُلّمت",M779&gt;0),"سُلّمت وعليها متبقي","")))</f>
        <v/>
      </c>
    </row>
    <row r="780">
      <c r="A780" s="5" t="n"/>
      <c r="B780" s="16" t="n"/>
      <c r="C780" s="5" t="n"/>
      <c r="D780" s="5" t="n"/>
      <c r="E780" s="5" t="n"/>
      <c r="F780" s="5" t="n"/>
      <c r="G780" s="17" t="n"/>
      <c r="H780" s="17" t="n"/>
      <c r="I780" s="6">
        <f>IF(A780&amp;""="","",IFERROR(INDEX('العملاء'!$B$6:$B$205,MATCH(C780&amp;"",'العملاء'!$A$6:$A$205,0))&amp;"","كود غير موجود"))</f>
        <v/>
      </c>
      <c r="J780" s="15">
        <f>IF(A780&amp;""="","",SUMIFS('القطع'!$F$6:$F$2005,'القطع'!$A$6:$A$2005,A780&amp;""))</f>
        <v/>
      </c>
      <c r="K780" s="15">
        <f>IF(A780&amp;""="","",IF(F780="ملغي",0,ROUND(MAX(0,N(G780)+J780-N(H780)),2)))</f>
        <v/>
      </c>
      <c r="L780" s="15">
        <f>IF(A780&amp;""="","",SUMIFS('الدفعات'!$C$6:$C$2005,'الدفعات'!$B$6:$B$2005,A780&amp;""))</f>
        <v/>
      </c>
      <c r="M780" s="15">
        <f>IF(A780&amp;""="","",ROUND(K780-L780,2))</f>
        <v/>
      </c>
      <c r="N780" s="6">
        <f>IF(A780&amp;""="","",IF(AND(F780="جاهزة",M780&gt;0),"جاهزة ولم تُسدَّد",IF(AND(F780="سُلّمت",M780&gt;0),"سُلّمت وعليها متبقي","")))</f>
        <v/>
      </c>
    </row>
    <row r="781">
      <c r="A781" s="5" t="n"/>
      <c r="B781" s="16" t="n"/>
      <c r="C781" s="5" t="n"/>
      <c r="D781" s="5" t="n"/>
      <c r="E781" s="5" t="n"/>
      <c r="F781" s="5" t="n"/>
      <c r="G781" s="17" t="n"/>
      <c r="H781" s="17" t="n"/>
      <c r="I781" s="6">
        <f>IF(A781&amp;""="","",IFERROR(INDEX('العملاء'!$B$6:$B$205,MATCH(C781&amp;"",'العملاء'!$A$6:$A$205,0))&amp;"","كود غير موجود"))</f>
        <v/>
      </c>
      <c r="J781" s="15">
        <f>IF(A781&amp;""="","",SUMIFS('القطع'!$F$6:$F$2005,'القطع'!$A$6:$A$2005,A781&amp;""))</f>
        <v/>
      </c>
      <c r="K781" s="15">
        <f>IF(A781&amp;""="","",IF(F781="ملغي",0,ROUND(MAX(0,N(G781)+J781-N(H781)),2)))</f>
        <v/>
      </c>
      <c r="L781" s="15">
        <f>IF(A781&amp;""="","",SUMIFS('الدفعات'!$C$6:$C$2005,'الدفعات'!$B$6:$B$2005,A781&amp;""))</f>
        <v/>
      </c>
      <c r="M781" s="15">
        <f>IF(A781&amp;""="","",ROUND(K781-L781,2))</f>
        <v/>
      </c>
      <c r="N781" s="6">
        <f>IF(A781&amp;""="","",IF(AND(F781="جاهزة",M781&gt;0),"جاهزة ولم تُسدَّد",IF(AND(F781="سُلّمت",M781&gt;0),"سُلّمت وعليها متبقي","")))</f>
        <v/>
      </c>
    </row>
    <row r="782">
      <c r="A782" s="5" t="n"/>
      <c r="B782" s="16" t="n"/>
      <c r="C782" s="5" t="n"/>
      <c r="D782" s="5" t="n"/>
      <c r="E782" s="5" t="n"/>
      <c r="F782" s="5" t="n"/>
      <c r="G782" s="17" t="n"/>
      <c r="H782" s="17" t="n"/>
      <c r="I782" s="6">
        <f>IF(A782&amp;""="","",IFERROR(INDEX('العملاء'!$B$6:$B$205,MATCH(C782&amp;"",'العملاء'!$A$6:$A$205,0))&amp;"","كود غير موجود"))</f>
        <v/>
      </c>
      <c r="J782" s="15">
        <f>IF(A782&amp;""="","",SUMIFS('القطع'!$F$6:$F$2005,'القطع'!$A$6:$A$2005,A782&amp;""))</f>
        <v/>
      </c>
      <c r="K782" s="15">
        <f>IF(A782&amp;""="","",IF(F782="ملغي",0,ROUND(MAX(0,N(G782)+J782-N(H782)),2)))</f>
        <v/>
      </c>
      <c r="L782" s="15">
        <f>IF(A782&amp;""="","",SUMIFS('الدفعات'!$C$6:$C$2005,'الدفعات'!$B$6:$B$2005,A782&amp;""))</f>
        <v/>
      </c>
      <c r="M782" s="15">
        <f>IF(A782&amp;""="","",ROUND(K782-L782,2))</f>
        <v/>
      </c>
      <c r="N782" s="6">
        <f>IF(A782&amp;""="","",IF(AND(F782="جاهزة",M782&gt;0),"جاهزة ولم تُسدَّد",IF(AND(F782="سُلّمت",M782&gt;0),"سُلّمت وعليها متبقي","")))</f>
        <v/>
      </c>
    </row>
    <row r="783">
      <c r="A783" s="5" t="n"/>
      <c r="B783" s="16" t="n"/>
      <c r="C783" s="5" t="n"/>
      <c r="D783" s="5" t="n"/>
      <c r="E783" s="5" t="n"/>
      <c r="F783" s="5" t="n"/>
      <c r="G783" s="17" t="n"/>
      <c r="H783" s="17" t="n"/>
      <c r="I783" s="6">
        <f>IF(A783&amp;""="","",IFERROR(INDEX('العملاء'!$B$6:$B$205,MATCH(C783&amp;"",'العملاء'!$A$6:$A$205,0))&amp;"","كود غير موجود"))</f>
        <v/>
      </c>
      <c r="J783" s="15">
        <f>IF(A783&amp;""="","",SUMIFS('القطع'!$F$6:$F$2005,'القطع'!$A$6:$A$2005,A783&amp;""))</f>
        <v/>
      </c>
      <c r="K783" s="15">
        <f>IF(A783&amp;""="","",IF(F783="ملغي",0,ROUND(MAX(0,N(G783)+J783-N(H783)),2)))</f>
        <v/>
      </c>
      <c r="L783" s="15">
        <f>IF(A783&amp;""="","",SUMIFS('الدفعات'!$C$6:$C$2005,'الدفعات'!$B$6:$B$2005,A783&amp;""))</f>
        <v/>
      </c>
      <c r="M783" s="15">
        <f>IF(A783&amp;""="","",ROUND(K783-L783,2))</f>
        <v/>
      </c>
      <c r="N783" s="6">
        <f>IF(A783&amp;""="","",IF(AND(F783="جاهزة",M783&gt;0),"جاهزة ولم تُسدَّد",IF(AND(F783="سُلّمت",M783&gt;0),"سُلّمت وعليها متبقي","")))</f>
        <v/>
      </c>
    </row>
    <row r="784">
      <c r="A784" s="5" t="n"/>
      <c r="B784" s="16" t="n"/>
      <c r="C784" s="5" t="n"/>
      <c r="D784" s="5" t="n"/>
      <c r="E784" s="5" t="n"/>
      <c r="F784" s="5" t="n"/>
      <c r="G784" s="17" t="n"/>
      <c r="H784" s="17" t="n"/>
      <c r="I784" s="6">
        <f>IF(A784&amp;""="","",IFERROR(INDEX('العملاء'!$B$6:$B$205,MATCH(C784&amp;"",'العملاء'!$A$6:$A$205,0))&amp;"","كود غير موجود"))</f>
        <v/>
      </c>
      <c r="J784" s="15">
        <f>IF(A784&amp;""="","",SUMIFS('القطع'!$F$6:$F$2005,'القطع'!$A$6:$A$2005,A784&amp;""))</f>
        <v/>
      </c>
      <c r="K784" s="15">
        <f>IF(A784&amp;""="","",IF(F784="ملغي",0,ROUND(MAX(0,N(G784)+J784-N(H784)),2)))</f>
        <v/>
      </c>
      <c r="L784" s="15">
        <f>IF(A784&amp;""="","",SUMIFS('الدفعات'!$C$6:$C$2005,'الدفعات'!$B$6:$B$2005,A784&amp;""))</f>
        <v/>
      </c>
      <c r="M784" s="15">
        <f>IF(A784&amp;""="","",ROUND(K784-L784,2))</f>
        <v/>
      </c>
      <c r="N784" s="6">
        <f>IF(A784&amp;""="","",IF(AND(F784="جاهزة",M784&gt;0),"جاهزة ولم تُسدَّد",IF(AND(F784="سُلّمت",M784&gt;0),"سُلّمت وعليها متبقي","")))</f>
        <v/>
      </c>
    </row>
    <row r="785">
      <c r="A785" s="5" t="n"/>
      <c r="B785" s="16" t="n"/>
      <c r="C785" s="5" t="n"/>
      <c r="D785" s="5" t="n"/>
      <c r="E785" s="5" t="n"/>
      <c r="F785" s="5" t="n"/>
      <c r="G785" s="17" t="n"/>
      <c r="H785" s="17" t="n"/>
      <c r="I785" s="6">
        <f>IF(A785&amp;""="","",IFERROR(INDEX('العملاء'!$B$6:$B$205,MATCH(C785&amp;"",'العملاء'!$A$6:$A$205,0))&amp;"","كود غير موجود"))</f>
        <v/>
      </c>
      <c r="J785" s="15">
        <f>IF(A785&amp;""="","",SUMIFS('القطع'!$F$6:$F$2005,'القطع'!$A$6:$A$2005,A785&amp;""))</f>
        <v/>
      </c>
      <c r="K785" s="15">
        <f>IF(A785&amp;""="","",IF(F785="ملغي",0,ROUND(MAX(0,N(G785)+J785-N(H785)),2)))</f>
        <v/>
      </c>
      <c r="L785" s="15">
        <f>IF(A785&amp;""="","",SUMIFS('الدفعات'!$C$6:$C$2005,'الدفعات'!$B$6:$B$2005,A785&amp;""))</f>
        <v/>
      </c>
      <c r="M785" s="15">
        <f>IF(A785&amp;""="","",ROUND(K785-L785,2))</f>
        <v/>
      </c>
      <c r="N785" s="6">
        <f>IF(A785&amp;""="","",IF(AND(F785="جاهزة",M785&gt;0),"جاهزة ولم تُسدَّد",IF(AND(F785="سُلّمت",M785&gt;0),"سُلّمت وعليها متبقي","")))</f>
        <v/>
      </c>
    </row>
    <row r="786">
      <c r="A786" s="5" t="n"/>
      <c r="B786" s="16" t="n"/>
      <c r="C786" s="5" t="n"/>
      <c r="D786" s="5" t="n"/>
      <c r="E786" s="5" t="n"/>
      <c r="F786" s="5" t="n"/>
      <c r="G786" s="17" t="n"/>
      <c r="H786" s="17" t="n"/>
      <c r="I786" s="6">
        <f>IF(A786&amp;""="","",IFERROR(INDEX('العملاء'!$B$6:$B$205,MATCH(C786&amp;"",'العملاء'!$A$6:$A$205,0))&amp;"","كود غير موجود"))</f>
        <v/>
      </c>
      <c r="J786" s="15">
        <f>IF(A786&amp;""="","",SUMIFS('القطع'!$F$6:$F$2005,'القطع'!$A$6:$A$2005,A786&amp;""))</f>
        <v/>
      </c>
      <c r="K786" s="15">
        <f>IF(A786&amp;""="","",IF(F786="ملغي",0,ROUND(MAX(0,N(G786)+J786-N(H786)),2)))</f>
        <v/>
      </c>
      <c r="L786" s="15">
        <f>IF(A786&amp;""="","",SUMIFS('الدفعات'!$C$6:$C$2005,'الدفعات'!$B$6:$B$2005,A786&amp;""))</f>
        <v/>
      </c>
      <c r="M786" s="15">
        <f>IF(A786&amp;""="","",ROUND(K786-L786,2))</f>
        <v/>
      </c>
      <c r="N786" s="6">
        <f>IF(A786&amp;""="","",IF(AND(F786="جاهزة",M786&gt;0),"جاهزة ولم تُسدَّد",IF(AND(F786="سُلّمت",M786&gt;0),"سُلّمت وعليها متبقي","")))</f>
        <v/>
      </c>
    </row>
    <row r="787">
      <c r="A787" s="5" t="n"/>
      <c r="B787" s="16" t="n"/>
      <c r="C787" s="5" t="n"/>
      <c r="D787" s="5" t="n"/>
      <c r="E787" s="5" t="n"/>
      <c r="F787" s="5" t="n"/>
      <c r="G787" s="17" t="n"/>
      <c r="H787" s="17" t="n"/>
      <c r="I787" s="6">
        <f>IF(A787&amp;""="","",IFERROR(INDEX('العملاء'!$B$6:$B$205,MATCH(C787&amp;"",'العملاء'!$A$6:$A$205,0))&amp;"","كود غير موجود"))</f>
        <v/>
      </c>
      <c r="J787" s="15">
        <f>IF(A787&amp;""="","",SUMIFS('القطع'!$F$6:$F$2005,'القطع'!$A$6:$A$2005,A787&amp;""))</f>
        <v/>
      </c>
      <c r="K787" s="15">
        <f>IF(A787&amp;""="","",IF(F787="ملغي",0,ROUND(MAX(0,N(G787)+J787-N(H787)),2)))</f>
        <v/>
      </c>
      <c r="L787" s="15">
        <f>IF(A787&amp;""="","",SUMIFS('الدفعات'!$C$6:$C$2005,'الدفعات'!$B$6:$B$2005,A787&amp;""))</f>
        <v/>
      </c>
      <c r="M787" s="15">
        <f>IF(A787&amp;""="","",ROUND(K787-L787,2))</f>
        <v/>
      </c>
      <c r="N787" s="6">
        <f>IF(A787&amp;""="","",IF(AND(F787="جاهزة",M787&gt;0),"جاهزة ولم تُسدَّد",IF(AND(F787="سُلّمت",M787&gt;0),"سُلّمت وعليها متبقي","")))</f>
        <v/>
      </c>
    </row>
    <row r="788">
      <c r="A788" s="5" t="n"/>
      <c r="B788" s="16" t="n"/>
      <c r="C788" s="5" t="n"/>
      <c r="D788" s="5" t="n"/>
      <c r="E788" s="5" t="n"/>
      <c r="F788" s="5" t="n"/>
      <c r="G788" s="17" t="n"/>
      <c r="H788" s="17" t="n"/>
      <c r="I788" s="6">
        <f>IF(A788&amp;""="","",IFERROR(INDEX('العملاء'!$B$6:$B$205,MATCH(C788&amp;"",'العملاء'!$A$6:$A$205,0))&amp;"","كود غير موجود"))</f>
        <v/>
      </c>
      <c r="J788" s="15">
        <f>IF(A788&amp;""="","",SUMIFS('القطع'!$F$6:$F$2005,'القطع'!$A$6:$A$2005,A788&amp;""))</f>
        <v/>
      </c>
      <c r="K788" s="15">
        <f>IF(A788&amp;""="","",IF(F788="ملغي",0,ROUND(MAX(0,N(G788)+J788-N(H788)),2)))</f>
        <v/>
      </c>
      <c r="L788" s="15">
        <f>IF(A788&amp;""="","",SUMIFS('الدفعات'!$C$6:$C$2005,'الدفعات'!$B$6:$B$2005,A788&amp;""))</f>
        <v/>
      </c>
      <c r="M788" s="15">
        <f>IF(A788&amp;""="","",ROUND(K788-L788,2))</f>
        <v/>
      </c>
      <c r="N788" s="6">
        <f>IF(A788&amp;""="","",IF(AND(F788="جاهزة",M788&gt;0),"جاهزة ولم تُسدَّد",IF(AND(F788="سُلّمت",M788&gt;0),"سُلّمت وعليها متبقي","")))</f>
        <v/>
      </c>
    </row>
    <row r="789">
      <c r="A789" s="5" t="n"/>
      <c r="B789" s="16" t="n"/>
      <c r="C789" s="5" t="n"/>
      <c r="D789" s="5" t="n"/>
      <c r="E789" s="5" t="n"/>
      <c r="F789" s="5" t="n"/>
      <c r="G789" s="17" t="n"/>
      <c r="H789" s="17" t="n"/>
      <c r="I789" s="6">
        <f>IF(A789&amp;""="","",IFERROR(INDEX('العملاء'!$B$6:$B$205,MATCH(C789&amp;"",'العملاء'!$A$6:$A$205,0))&amp;"","كود غير موجود"))</f>
        <v/>
      </c>
      <c r="J789" s="15">
        <f>IF(A789&amp;""="","",SUMIFS('القطع'!$F$6:$F$2005,'القطع'!$A$6:$A$2005,A789&amp;""))</f>
        <v/>
      </c>
      <c r="K789" s="15">
        <f>IF(A789&amp;""="","",IF(F789="ملغي",0,ROUND(MAX(0,N(G789)+J789-N(H789)),2)))</f>
        <v/>
      </c>
      <c r="L789" s="15">
        <f>IF(A789&amp;""="","",SUMIFS('الدفعات'!$C$6:$C$2005,'الدفعات'!$B$6:$B$2005,A789&amp;""))</f>
        <v/>
      </c>
      <c r="M789" s="15">
        <f>IF(A789&amp;""="","",ROUND(K789-L789,2))</f>
        <v/>
      </c>
      <c r="N789" s="6">
        <f>IF(A789&amp;""="","",IF(AND(F789="جاهزة",M789&gt;0),"جاهزة ولم تُسدَّد",IF(AND(F789="سُلّمت",M789&gt;0),"سُلّمت وعليها متبقي","")))</f>
        <v/>
      </c>
    </row>
    <row r="790">
      <c r="A790" s="5" t="n"/>
      <c r="B790" s="16" t="n"/>
      <c r="C790" s="5" t="n"/>
      <c r="D790" s="5" t="n"/>
      <c r="E790" s="5" t="n"/>
      <c r="F790" s="5" t="n"/>
      <c r="G790" s="17" t="n"/>
      <c r="H790" s="17" t="n"/>
      <c r="I790" s="6">
        <f>IF(A790&amp;""="","",IFERROR(INDEX('العملاء'!$B$6:$B$205,MATCH(C790&amp;"",'العملاء'!$A$6:$A$205,0))&amp;"","كود غير موجود"))</f>
        <v/>
      </c>
      <c r="J790" s="15">
        <f>IF(A790&amp;""="","",SUMIFS('القطع'!$F$6:$F$2005,'القطع'!$A$6:$A$2005,A790&amp;""))</f>
        <v/>
      </c>
      <c r="K790" s="15">
        <f>IF(A790&amp;""="","",IF(F790="ملغي",0,ROUND(MAX(0,N(G790)+J790-N(H790)),2)))</f>
        <v/>
      </c>
      <c r="L790" s="15">
        <f>IF(A790&amp;""="","",SUMIFS('الدفعات'!$C$6:$C$2005,'الدفعات'!$B$6:$B$2005,A790&amp;""))</f>
        <v/>
      </c>
      <c r="M790" s="15">
        <f>IF(A790&amp;""="","",ROUND(K790-L790,2))</f>
        <v/>
      </c>
      <c r="N790" s="6">
        <f>IF(A790&amp;""="","",IF(AND(F790="جاهزة",M790&gt;0),"جاهزة ولم تُسدَّد",IF(AND(F790="سُلّمت",M790&gt;0),"سُلّمت وعليها متبقي","")))</f>
        <v/>
      </c>
    </row>
    <row r="791">
      <c r="A791" s="5" t="n"/>
      <c r="B791" s="16" t="n"/>
      <c r="C791" s="5" t="n"/>
      <c r="D791" s="5" t="n"/>
      <c r="E791" s="5" t="n"/>
      <c r="F791" s="5" t="n"/>
      <c r="G791" s="17" t="n"/>
      <c r="H791" s="17" t="n"/>
      <c r="I791" s="6">
        <f>IF(A791&amp;""="","",IFERROR(INDEX('العملاء'!$B$6:$B$205,MATCH(C791&amp;"",'العملاء'!$A$6:$A$205,0))&amp;"","كود غير موجود"))</f>
        <v/>
      </c>
      <c r="J791" s="15">
        <f>IF(A791&amp;""="","",SUMIFS('القطع'!$F$6:$F$2005,'القطع'!$A$6:$A$2005,A791&amp;""))</f>
        <v/>
      </c>
      <c r="K791" s="15">
        <f>IF(A791&amp;""="","",IF(F791="ملغي",0,ROUND(MAX(0,N(G791)+J791-N(H791)),2)))</f>
        <v/>
      </c>
      <c r="L791" s="15">
        <f>IF(A791&amp;""="","",SUMIFS('الدفعات'!$C$6:$C$2005,'الدفعات'!$B$6:$B$2005,A791&amp;""))</f>
        <v/>
      </c>
      <c r="M791" s="15">
        <f>IF(A791&amp;""="","",ROUND(K791-L791,2))</f>
        <v/>
      </c>
      <c r="N791" s="6">
        <f>IF(A791&amp;""="","",IF(AND(F791="جاهزة",M791&gt;0),"جاهزة ولم تُسدَّد",IF(AND(F791="سُلّمت",M791&gt;0),"سُلّمت وعليها متبقي","")))</f>
        <v/>
      </c>
    </row>
    <row r="792">
      <c r="A792" s="5" t="n"/>
      <c r="B792" s="16" t="n"/>
      <c r="C792" s="5" t="n"/>
      <c r="D792" s="5" t="n"/>
      <c r="E792" s="5" t="n"/>
      <c r="F792" s="5" t="n"/>
      <c r="G792" s="17" t="n"/>
      <c r="H792" s="17" t="n"/>
      <c r="I792" s="6">
        <f>IF(A792&amp;""="","",IFERROR(INDEX('العملاء'!$B$6:$B$205,MATCH(C792&amp;"",'العملاء'!$A$6:$A$205,0))&amp;"","كود غير موجود"))</f>
        <v/>
      </c>
      <c r="J792" s="15">
        <f>IF(A792&amp;""="","",SUMIFS('القطع'!$F$6:$F$2005,'القطع'!$A$6:$A$2005,A792&amp;""))</f>
        <v/>
      </c>
      <c r="K792" s="15">
        <f>IF(A792&amp;""="","",IF(F792="ملغي",0,ROUND(MAX(0,N(G792)+J792-N(H792)),2)))</f>
        <v/>
      </c>
      <c r="L792" s="15">
        <f>IF(A792&amp;""="","",SUMIFS('الدفعات'!$C$6:$C$2005,'الدفعات'!$B$6:$B$2005,A792&amp;""))</f>
        <v/>
      </c>
      <c r="M792" s="15">
        <f>IF(A792&amp;""="","",ROUND(K792-L792,2))</f>
        <v/>
      </c>
      <c r="N792" s="6">
        <f>IF(A792&amp;""="","",IF(AND(F792="جاهزة",M792&gt;0),"جاهزة ولم تُسدَّد",IF(AND(F792="سُلّمت",M792&gt;0),"سُلّمت وعليها متبقي","")))</f>
        <v/>
      </c>
    </row>
    <row r="793">
      <c r="A793" s="5" t="n"/>
      <c r="B793" s="16" t="n"/>
      <c r="C793" s="5" t="n"/>
      <c r="D793" s="5" t="n"/>
      <c r="E793" s="5" t="n"/>
      <c r="F793" s="5" t="n"/>
      <c r="G793" s="17" t="n"/>
      <c r="H793" s="17" t="n"/>
      <c r="I793" s="6">
        <f>IF(A793&amp;""="","",IFERROR(INDEX('العملاء'!$B$6:$B$205,MATCH(C793&amp;"",'العملاء'!$A$6:$A$205,0))&amp;"","كود غير موجود"))</f>
        <v/>
      </c>
      <c r="J793" s="15">
        <f>IF(A793&amp;""="","",SUMIFS('القطع'!$F$6:$F$2005,'القطع'!$A$6:$A$2005,A793&amp;""))</f>
        <v/>
      </c>
      <c r="K793" s="15">
        <f>IF(A793&amp;""="","",IF(F793="ملغي",0,ROUND(MAX(0,N(G793)+J793-N(H793)),2)))</f>
        <v/>
      </c>
      <c r="L793" s="15">
        <f>IF(A793&amp;""="","",SUMIFS('الدفعات'!$C$6:$C$2005,'الدفعات'!$B$6:$B$2005,A793&amp;""))</f>
        <v/>
      </c>
      <c r="M793" s="15">
        <f>IF(A793&amp;""="","",ROUND(K793-L793,2))</f>
        <v/>
      </c>
      <c r="N793" s="6">
        <f>IF(A793&amp;""="","",IF(AND(F793="جاهزة",M793&gt;0),"جاهزة ولم تُسدَّد",IF(AND(F793="سُلّمت",M793&gt;0),"سُلّمت وعليها متبقي","")))</f>
        <v/>
      </c>
    </row>
    <row r="794">
      <c r="A794" s="5" t="n"/>
      <c r="B794" s="16" t="n"/>
      <c r="C794" s="5" t="n"/>
      <c r="D794" s="5" t="n"/>
      <c r="E794" s="5" t="n"/>
      <c r="F794" s="5" t="n"/>
      <c r="G794" s="17" t="n"/>
      <c r="H794" s="17" t="n"/>
      <c r="I794" s="6">
        <f>IF(A794&amp;""="","",IFERROR(INDEX('العملاء'!$B$6:$B$205,MATCH(C794&amp;"",'العملاء'!$A$6:$A$205,0))&amp;"","كود غير موجود"))</f>
        <v/>
      </c>
      <c r="J794" s="15">
        <f>IF(A794&amp;""="","",SUMIFS('القطع'!$F$6:$F$2005,'القطع'!$A$6:$A$2005,A794&amp;""))</f>
        <v/>
      </c>
      <c r="K794" s="15">
        <f>IF(A794&amp;""="","",IF(F794="ملغي",0,ROUND(MAX(0,N(G794)+J794-N(H794)),2)))</f>
        <v/>
      </c>
      <c r="L794" s="15">
        <f>IF(A794&amp;""="","",SUMIFS('الدفعات'!$C$6:$C$2005,'الدفعات'!$B$6:$B$2005,A794&amp;""))</f>
        <v/>
      </c>
      <c r="M794" s="15">
        <f>IF(A794&amp;""="","",ROUND(K794-L794,2))</f>
        <v/>
      </c>
      <c r="N794" s="6">
        <f>IF(A794&amp;""="","",IF(AND(F794="جاهزة",M794&gt;0),"جاهزة ولم تُسدَّد",IF(AND(F794="سُلّمت",M794&gt;0),"سُلّمت وعليها متبقي","")))</f>
        <v/>
      </c>
    </row>
    <row r="795">
      <c r="A795" s="5" t="n"/>
      <c r="B795" s="16" t="n"/>
      <c r="C795" s="5" t="n"/>
      <c r="D795" s="5" t="n"/>
      <c r="E795" s="5" t="n"/>
      <c r="F795" s="5" t="n"/>
      <c r="G795" s="17" t="n"/>
      <c r="H795" s="17" t="n"/>
      <c r="I795" s="6">
        <f>IF(A795&amp;""="","",IFERROR(INDEX('العملاء'!$B$6:$B$205,MATCH(C795&amp;"",'العملاء'!$A$6:$A$205,0))&amp;"","كود غير موجود"))</f>
        <v/>
      </c>
      <c r="J795" s="15">
        <f>IF(A795&amp;""="","",SUMIFS('القطع'!$F$6:$F$2005,'القطع'!$A$6:$A$2005,A795&amp;""))</f>
        <v/>
      </c>
      <c r="K795" s="15">
        <f>IF(A795&amp;""="","",IF(F795="ملغي",0,ROUND(MAX(0,N(G795)+J795-N(H795)),2)))</f>
        <v/>
      </c>
      <c r="L795" s="15">
        <f>IF(A795&amp;""="","",SUMIFS('الدفعات'!$C$6:$C$2005,'الدفعات'!$B$6:$B$2005,A795&amp;""))</f>
        <v/>
      </c>
      <c r="M795" s="15">
        <f>IF(A795&amp;""="","",ROUND(K795-L795,2))</f>
        <v/>
      </c>
      <c r="N795" s="6">
        <f>IF(A795&amp;""="","",IF(AND(F795="جاهزة",M795&gt;0),"جاهزة ولم تُسدَّد",IF(AND(F795="سُلّمت",M795&gt;0),"سُلّمت وعليها متبقي","")))</f>
        <v/>
      </c>
    </row>
    <row r="796">
      <c r="A796" s="5" t="n"/>
      <c r="B796" s="16" t="n"/>
      <c r="C796" s="5" t="n"/>
      <c r="D796" s="5" t="n"/>
      <c r="E796" s="5" t="n"/>
      <c r="F796" s="5" t="n"/>
      <c r="G796" s="17" t="n"/>
      <c r="H796" s="17" t="n"/>
      <c r="I796" s="6">
        <f>IF(A796&amp;""="","",IFERROR(INDEX('العملاء'!$B$6:$B$205,MATCH(C796&amp;"",'العملاء'!$A$6:$A$205,0))&amp;"","كود غير موجود"))</f>
        <v/>
      </c>
      <c r="J796" s="15">
        <f>IF(A796&amp;""="","",SUMIFS('القطع'!$F$6:$F$2005,'القطع'!$A$6:$A$2005,A796&amp;""))</f>
        <v/>
      </c>
      <c r="K796" s="15">
        <f>IF(A796&amp;""="","",IF(F796="ملغي",0,ROUND(MAX(0,N(G796)+J796-N(H796)),2)))</f>
        <v/>
      </c>
      <c r="L796" s="15">
        <f>IF(A796&amp;""="","",SUMIFS('الدفعات'!$C$6:$C$2005,'الدفعات'!$B$6:$B$2005,A796&amp;""))</f>
        <v/>
      </c>
      <c r="M796" s="15">
        <f>IF(A796&amp;""="","",ROUND(K796-L796,2))</f>
        <v/>
      </c>
      <c r="N796" s="6">
        <f>IF(A796&amp;""="","",IF(AND(F796="جاهزة",M796&gt;0),"جاهزة ولم تُسدَّد",IF(AND(F796="سُلّمت",M796&gt;0),"سُلّمت وعليها متبقي","")))</f>
        <v/>
      </c>
    </row>
    <row r="797">
      <c r="A797" s="5" t="n"/>
      <c r="B797" s="16" t="n"/>
      <c r="C797" s="5" t="n"/>
      <c r="D797" s="5" t="n"/>
      <c r="E797" s="5" t="n"/>
      <c r="F797" s="5" t="n"/>
      <c r="G797" s="17" t="n"/>
      <c r="H797" s="17" t="n"/>
      <c r="I797" s="6">
        <f>IF(A797&amp;""="","",IFERROR(INDEX('العملاء'!$B$6:$B$205,MATCH(C797&amp;"",'العملاء'!$A$6:$A$205,0))&amp;"","كود غير موجود"))</f>
        <v/>
      </c>
      <c r="J797" s="15">
        <f>IF(A797&amp;""="","",SUMIFS('القطع'!$F$6:$F$2005,'القطع'!$A$6:$A$2005,A797&amp;""))</f>
        <v/>
      </c>
      <c r="K797" s="15">
        <f>IF(A797&amp;""="","",IF(F797="ملغي",0,ROUND(MAX(0,N(G797)+J797-N(H797)),2)))</f>
        <v/>
      </c>
      <c r="L797" s="15">
        <f>IF(A797&amp;""="","",SUMIFS('الدفعات'!$C$6:$C$2005,'الدفعات'!$B$6:$B$2005,A797&amp;""))</f>
        <v/>
      </c>
      <c r="M797" s="15">
        <f>IF(A797&amp;""="","",ROUND(K797-L797,2))</f>
        <v/>
      </c>
      <c r="N797" s="6">
        <f>IF(A797&amp;""="","",IF(AND(F797="جاهزة",M797&gt;0),"جاهزة ولم تُسدَّد",IF(AND(F797="سُلّمت",M797&gt;0),"سُلّمت وعليها متبقي","")))</f>
        <v/>
      </c>
    </row>
    <row r="798">
      <c r="A798" s="5" t="n"/>
      <c r="B798" s="16" t="n"/>
      <c r="C798" s="5" t="n"/>
      <c r="D798" s="5" t="n"/>
      <c r="E798" s="5" t="n"/>
      <c r="F798" s="5" t="n"/>
      <c r="G798" s="17" t="n"/>
      <c r="H798" s="17" t="n"/>
      <c r="I798" s="6">
        <f>IF(A798&amp;""="","",IFERROR(INDEX('العملاء'!$B$6:$B$205,MATCH(C798&amp;"",'العملاء'!$A$6:$A$205,0))&amp;"","كود غير موجود"))</f>
        <v/>
      </c>
      <c r="J798" s="15">
        <f>IF(A798&amp;""="","",SUMIFS('القطع'!$F$6:$F$2005,'القطع'!$A$6:$A$2005,A798&amp;""))</f>
        <v/>
      </c>
      <c r="K798" s="15">
        <f>IF(A798&amp;""="","",IF(F798="ملغي",0,ROUND(MAX(0,N(G798)+J798-N(H798)),2)))</f>
        <v/>
      </c>
      <c r="L798" s="15">
        <f>IF(A798&amp;""="","",SUMIFS('الدفعات'!$C$6:$C$2005,'الدفعات'!$B$6:$B$2005,A798&amp;""))</f>
        <v/>
      </c>
      <c r="M798" s="15">
        <f>IF(A798&amp;""="","",ROUND(K798-L798,2))</f>
        <v/>
      </c>
      <c r="N798" s="6">
        <f>IF(A798&amp;""="","",IF(AND(F798="جاهزة",M798&gt;0),"جاهزة ولم تُسدَّد",IF(AND(F798="سُلّمت",M798&gt;0),"سُلّمت وعليها متبقي","")))</f>
        <v/>
      </c>
    </row>
    <row r="799">
      <c r="A799" s="5" t="n"/>
      <c r="B799" s="16" t="n"/>
      <c r="C799" s="5" t="n"/>
      <c r="D799" s="5" t="n"/>
      <c r="E799" s="5" t="n"/>
      <c r="F799" s="5" t="n"/>
      <c r="G799" s="17" t="n"/>
      <c r="H799" s="17" t="n"/>
      <c r="I799" s="6">
        <f>IF(A799&amp;""="","",IFERROR(INDEX('العملاء'!$B$6:$B$205,MATCH(C799&amp;"",'العملاء'!$A$6:$A$205,0))&amp;"","كود غير موجود"))</f>
        <v/>
      </c>
      <c r="J799" s="15">
        <f>IF(A799&amp;""="","",SUMIFS('القطع'!$F$6:$F$2005,'القطع'!$A$6:$A$2005,A799&amp;""))</f>
        <v/>
      </c>
      <c r="K799" s="15">
        <f>IF(A799&amp;""="","",IF(F799="ملغي",0,ROUND(MAX(0,N(G799)+J799-N(H799)),2)))</f>
        <v/>
      </c>
      <c r="L799" s="15">
        <f>IF(A799&amp;""="","",SUMIFS('الدفعات'!$C$6:$C$2005,'الدفعات'!$B$6:$B$2005,A799&amp;""))</f>
        <v/>
      </c>
      <c r="M799" s="15">
        <f>IF(A799&amp;""="","",ROUND(K799-L799,2))</f>
        <v/>
      </c>
      <c r="N799" s="6">
        <f>IF(A799&amp;""="","",IF(AND(F799="جاهزة",M799&gt;0),"جاهزة ولم تُسدَّد",IF(AND(F799="سُلّمت",M799&gt;0),"سُلّمت وعليها متبقي","")))</f>
        <v/>
      </c>
    </row>
    <row r="800">
      <c r="A800" s="5" t="n"/>
      <c r="B800" s="16" t="n"/>
      <c r="C800" s="5" t="n"/>
      <c r="D800" s="5" t="n"/>
      <c r="E800" s="5" t="n"/>
      <c r="F800" s="5" t="n"/>
      <c r="G800" s="17" t="n"/>
      <c r="H800" s="17" t="n"/>
      <c r="I800" s="6">
        <f>IF(A800&amp;""="","",IFERROR(INDEX('العملاء'!$B$6:$B$205,MATCH(C800&amp;"",'العملاء'!$A$6:$A$205,0))&amp;"","كود غير موجود"))</f>
        <v/>
      </c>
      <c r="J800" s="15">
        <f>IF(A800&amp;""="","",SUMIFS('القطع'!$F$6:$F$2005,'القطع'!$A$6:$A$2005,A800&amp;""))</f>
        <v/>
      </c>
      <c r="K800" s="15">
        <f>IF(A800&amp;""="","",IF(F800="ملغي",0,ROUND(MAX(0,N(G800)+J800-N(H800)),2)))</f>
        <v/>
      </c>
      <c r="L800" s="15">
        <f>IF(A800&amp;""="","",SUMIFS('الدفعات'!$C$6:$C$2005,'الدفعات'!$B$6:$B$2005,A800&amp;""))</f>
        <v/>
      </c>
      <c r="M800" s="15">
        <f>IF(A800&amp;""="","",ROUND(K800-L800,2))</f>
        <v/>
      </c>
      <c r="N800" s="6">
        <f>IF(A800&amp;""="","",IF(AND(F800="جاهزة",M800&gt;0),"جاهزة ولم تُسدَّد",IF(AND(F800="سُلّمت",M800&gt;0),"سُلّمت وعليها متبقي","")))</f>
        <v/>
      </c>
    </row>
    <row r="801">
      <c r="A801" s="5" t="n"/>
      <c r="B801" s="16" t="n"/>
      <c r="C801" s="5" t="n"/>
      <c r="D801" s="5" t="n"/>
      <c r="E801" s="5" t="n"/>
      <c r="F801" s="5" t="n"/>
      <c r="G801" s="17" t="n"/>
      <c r="H801" s="17" t="n"/>
      <c r="I801" s="6">
        <f>IF(A801&amp;""="","",IFERROR(INDEX('العملاء'!$B$6:$B$205,MATCH(C801&amp;"",'العملاء'!$A$6:$A$205,0))&amp;"","كود غير موجود"))</f>
        <v/>
      </c>
      <c r="J801" s="15">
        <f>IF(A801&amp;""="","",SUMIFS('القطع'!$F$6:$F$2005,'القطع'!$A$6:$A$2005,A801&amp;""))</f>
        <v/>
      </c>
      <c r="K801" s="15">
        <f>IF(A801&amp;""="","",IF(F801="ملغي",0,ROUND(MAX(0,N(G801)+J801-N(H801)),2)))</f>
        <v/>
      </c>
      <c r="L801" s="15">
        <f>IF(A801&amp;""="","",SUMIFS('الدفعات'!$C$6:$C$2005,'الدفعات'!$B$6:$B$2005,A801&amp;""))</f>
        <v/>
      </c>
      <c r="M801" s="15">
        <f>IF(A801&amp;""="","",ROUND(K801-L801,2))</f>
        <v/>
      </c>
      <c r="N801" s="6">
        <f>IF(A801&amp;""="","",IF(AND(F801="جاهزة",M801&gt;0),"جاهزة ولم تُسدَّد",IF(AND(F801="سُلّمت",M801&gt;0),"سُلّمت وعليها متبقي","")))</f>
        <v/>
      </c>
    </row>
    <row r="802">
      <c r="A802" s="5" t="n"/>
      <c r="B802" s="16" t="n"/>
      <c r="C802" s="5" t="n"/>
      <c r="D802" s="5" t="n"/>
      <c r="E802" s="5" t="n"/>
      <c r="F802" s="5" t="n"/>
      <c r="G802" s="17" t="n"/>
      <c r="H802" s="17" t="n"/>
      <c r="I802" s="6">
        <f>IF(A802&amp;""="","",IFERROR(INDEX('العملاء'!$B$6:$B$205,MATCH(C802&amp;"",'العملاء'!$A$6:$A$205,0))&amp;"","كود غير موجود"))</f>
        <v/>
      </c>
      <c r="J802" s="15">
        <f>IF(A802&amp;""="","",SUMIFS('القطع'!$F$6:$F$2005,'القطع'!$A$6:$A$2005,A802&amp;""))</f>
        <v/>
      </c>
      <c r="K802" s="15">
        <f>IF(A802&amp;""="","",IF(F802="ملغي",0,ROUND(MAX(0,N(G802)+J802-N(H802)),2)))</f>
        <v/>
      </c>
      <c r="L802" s="15">
        <f>IF(A802&amp;""="","",SUMIFS('الدفعات'!$C$6:$C$2005,'الدفعات'!$B$6:$B$2005,A802&amp;""))</f>
        <v/>
      </c>
      <c r="M802" s="15">
        <f>IF(A802&amp;""="","",ROUND(K802-L802,2))</f>
        <v/>
      </c>
      <c r="N802" s="6">
        <f>IF(A802&amp;""="","",IF(AND(F802="جاهزة",M802&gt;0),"جاهزة ولم تُسدَّد",IF(AND(F802="سُلّمت",M802&gt;0),"سُلّمت وعليها متبقي","")))</f>
        <v/>
      </c>
    </row>
    <row r="803">
      <c r="A803" s="5" t="n"/>
      <c r="B803" s="16" t="n"/>
      <c r="C803" s="5" t="n"/>
      <c r="D803" s="5" t="n"/>
      <c r="E803" s="5" t="n"/>
      <c r="F803" s="5" t="n"/>
      <c r="G803" s="17" t="n"/>
      <c r="H803" s="17" t="n"/>
      <c r="I803" s="6">
        <f>IF(A803&amp;""="","",IFERROR(INDEX('العملاء'!$B$6:$B$205,MATCH(C803&amp;"",'العملاء'!$A$6:$A$205,0))&amp;"","كود غير موجود"))</f>
        <v/>
      </c>
      <c r="J803" s="15">
        <f>IF(A803&amp;""="","",SUMIFS('القطع'!$F$6:$F$2005,'القطع'!$A$6:$A$2005,A803&amp;""))</f>
        <v/>
      </c>
      <c r="K803" s="15">
        <f>IF(A803&amp;""="","",IF(F803="ملغي",0,ROUND(MAX(0,N(G803)+J803-N(H803)),2)))</f>
        <v/>
      </c>
      <c r="L803" s="15">
        <f>IF(A803&amp;""="","",SUMIFS('الدفعات'!$C$6:$C$2005,'الدفعات'!$B$6:$B$2005,A803&amp;""))</f>
        <v/>
      </c>
      <c r="M803" s="15">
        <f>IF(A803&amp;""="","",ROUND(K803-L803,2))</f>
        <v/>
      </c>
      <c r="N803" s="6">
        <f>IF(A803&amp;""="","",IF(AND(F803="جاهزة",M803&gt;0),"جاهزة ولم تُسدَّد",IF(AND(F803="سُلّمت",M803&gt;0),"سُلّمت وعليها متبقي","")))</f>
        <v/>
      </c>
    </row>
    <row r="804">
      <c r="A804" s="5" t="n"/>
      <c r="B804" s="16" t="n"/>
      <c r="C804" s="5" t="n"/>
      <c r="D804" s="5" t="n"/>
      <c r="E804" s="5" t="n"/>
      <c r="F804" s="5" t="n"/>
      <c r="G804" s="17" t="n"/>
      <c r="H804" s="17" t="n"/>
      <c r="I804" s="6">
        <f>IF(A804&amp;""="","",IFERROR(INDEX('العملاء'!$B$6:$B$205,MATCH(C804&amp;"",'العملاء'!$A$6:$A$205,0))&amp;"","كود غير موجود"))</f>
        <v/>
      </c>
      <c r="J804" s="15">
        <f>IF(A804&amp;""="","",SUMIFS('القطع'!$F$6:$F$2005,'القطع'!$A$6:$A$2005,A804&amp;""))</f>
        <v/>
      </c>
      <c r="K804" s="15">
        <f>IF(A804&amp;""="","",IF(F804="ملغي",0,ROUND(MAX(0,N(G804)+J804-N(H804)),2)))</f>
        <v/>
      </c>
      <c r="L804" s="15">
        <f>IF(A804&amp;""="","",SUMIFS('الدفعات'!$C$6:$C$2005,'الدفعات'!$B$6:$B$2005,A804&amp;""))</f>
        <v/>
      </c>
      <c r="M804" s="15">
        <f>IF(A804&amp;""="","",ROUND(K804-L804,2))</f>
        <v/>
      </c>
      <c r="N804" s="6">
        <f>IF(A804&amp;""="","",IF(AND(F804="جاهزة",M804&gt;0),"جاهزة ولم تُسدَّد",IF(AND(F804="سُلّمت",M804&gt;0),"سُلّمت وعليها متبقي","")))</f>
        <v/>
      </c>
    </row>
    <row r="805">
      <c r="A805" s="5" t="n"/>
      <c r="B805" s="16" t="n"/>
      <c r="C805" s="5" t="n"/>
      <c r="D805" s="5" t="n"/>
      <c r="E805" s="5" t="n"/>
      <c r="F805" s="5" t="n"/>
      <c r="G805" s="17" t="n"/>
      <c r="H805" s="17" t="n"/>
      <c r="I805" s="6">
        <f>IF(A805&amp;""="","",IFERROR(INDEX('العملاء'!$B$6:$B$205,MATCH(C805&amp;"",'العملاء'!$A$6:$A$205,0))&amp;"","كود غير موجود"))</f>
        <v/>
      </c>
      <c r="J805" s="15">
        <f>IF(A805&amp;""="","",SUMIFS('القطع'!$F$6:$F$2005,'القطع'!$A$6:$A$2005,A805&amp;""))</f>
        <v/>
      </c>
      <c r="K805" s="15">
        <f>IF(A805&amp;""="","",IF(F805="ملغي",0,ROUND(MAX(0,N(G805)+J805-N(H805)),2)))</f>
        <v/>
      </c>
      <c r="L805" s="15">
        <f>IF(A805&amp;""="","",SUMIFS('الدفعات'!$C$6:$C$2005,'الدفعات'!$B$6:$B$2005,A805&amp;""))</f>
        <v/>
      </c>
      <c r="M805" s="15">
        <f>IF(A805&amp;""="","",ROUND(K805-L805,2))</f>
        <v/>
      </c>
      <c r="N805" s="6">
        <f>IF(A805&amp;""="","",IF(AND(F805="جاهزة",M805&gt;0),"جاهزة ولم تُسدَّد",IF(AND(F805="سُلّمت",M805&gt;0),"سُلّمت وعليها متبقي","")))</f>
        <v/>
      </c>
    </row>
    <row r="806">
      <c r="A806" s="5" t="n"/>
      <c r="B806" s="16" t="n"/>
      <c r="C806" s="5" t="n"/>
      <c r="D806" s="5" t="n"/>
      <c r="E806" s="5" t="n"/>
      <c r="F806" s="5" t="n"/>
      <c r="G806" s="17" t="n"/>
      <c r="H806" s="17" t="n"/>
      <c r="I806" s="6">
        <f>IF(A806&amp;""="","",IFERROR(INDEX('العملاء'!$B$6:$B$205,MATCH(C806&amp;"",'العملاء'!$A$6:$A$205,0))&amp;"","كود غير موجود"))</f>
        <v/>
      </c>
      <c r="J806" s="15">
        <f>IF(A806&amp;""="","",SUMIFS('القطع'!$F$6:$F$2005,'القطع'!$A$6:$A$2005,A806&amp;""))</f>
        <v/>
      </c>
      <c r="K806" s="15">
        <f>IF(A806&amp;""="","",IF(F806="ملغي",0,ROUND(MAX(0,N(G806)+J806-N(H806)),2)))</f>
        <v/>
      </c>
      <c r="L806" s="15">
        <f>IF(A806&amp;""="","",SUMIFS('الدفعات'!$C$6:$C$2005,'الدفعات'!$B$6:$B$2005,A806&amp;""))</f>
        <v/>
      </c>
      <c r="M806" s="15">
        <f>IF(A806&amp;""="","",ROUND(K806-L806,2))</f>
        <v/>
      </c>
      <c r="N806" s="6">
        <f>IF(A806&amp;""="","",IF(AND(F806="جاهزة",M806&gt;0),"جاهزة ولم تُسدَّد",IF(AND(F806="سُلّمت",M806&gt;0),"سُلّمت وعليها متبقي","")))</f>
        <v/>
      </c>
    </row>
    <row r="807">
      <c r="A807" s="5" t="n"/>
      <c r="B807" s="16" t="n"/>
      <c r="C807" s="5" t="n"/>
      <c r="D807" s="5" t="n"/>
      <c r="E807" s="5" t="n"/>
      <c r="F807" s="5" t="n"/>
      <c r="G807" s="17" t="n"/>
      <c r="H807" s="17" t="n"/>
      <c r="I807" s="6">
        <f>IF(A807&amp;""="","",IFERROR(INDEX('العملاء'!$B$6:$B$205,MATCH(C807&amp;"",'العملاء'!$A$6:$A$205,0))&amp;"","كود غير موجود"))</f>
        <v/>
      </c>
      <c r="J807" s="15">
        <f>IF(A807&amp;""="","",SUMIFS('القطع'!$F$6:$F$2005,'القطع'!$A$6:$A$2005,A807&amp;""))</f>
        <v/>
      </c>
      <c r="K807" s="15">
        <f>IF(A807&amp;""="","",IF(F807="ملغي",0,ROUND(MAX(0,N(G807)+J807-N(H807)),2)))</f>
        <v/>
      </c>
      <c r="L807" s="15">
        <f>IF(A807&amp;""="","",SUMIFS('الدفعات'!$C$6:$C$2005,'الدفعات'!$B$6:$B$2005,A807&amp;""))</f>
        <v/>
      </c>
      <c r="M807" s="15">
        <f>IF(A807&amp;""="","",ROUND(K807-L807,2))</f>
        <v/>
      </c>
      <c r="N807" s="6">
        <f>IF(A807&amp;""="","",IF(AND(F807="جاهزة",M807&gt;0),"جاهزة ولم تُسدَّد",IF(AND(F807="سُلّمت",M807&gt;0),"سُلّمت وعليها متبقي","")))</f>
        <v/>
      </c>
    </row>
    <row r="808">
      <c r="A808" s="5" t="n"/>
      <c r="B808" s="16" t="n"/>
      <c r="C808" s="5" t="n"/>
      <c r="D808" s="5" t="n"/>
      <c r="E808" s="5" t="n"/>
      <c r="F808" s="5" t="n"/>
      <c r="G808" s="17" t="n"/>
      <c r="H808" s="17" t="n"/>
      <c r="I808" s="6">
        <f>IF(A808&amp;""="","",IFERROR(INDEX('العملاء'!$B$6:$B$205,MATCH(C808&amp;"",'العملاء'!$A$6:$A$205,0))&amp;"","كود غير موجود"))</f>
        <v/>
      </c>
      <c r="J808" s="15">
        <f>IF(A808&amp;""="","",SUMIFS('القطع'!$F$6:$F$2005,'القطع'!$A$6:$A$2005,A808&amp;""))</f>
        <v/>
      </c>
      <c r="K808" s="15">
        <f>IF(A808&amp;""="","",IF(F808="ملغي",0,ROUND(MAX(0,N(G808)+J808-N(H808)),2)))</f>
        <v/>
      </c>
      <c r="L808" s="15">
        <f>IF(A808&amp;""="","",SUMIFS('الدفعات'!$C$6:$C$2005,'الدفعات'!$B$6:$B$2005,A808&amp;""))</f>
        <v/>
      </c>
      <c r="M808" s="15">
        <f>IF(A808&amp;""="","",ROUND(K808-L808,2))</f>
        <v/>
      </c>
      <c r="N808" s="6">
        <f>IF(A808&amp;""="","",IF(AND(F808="جاهزة",M808&gt;0),"جاهزة ولم تُسدَّد",IF(AND(F808="سُلّمت",M808&gt;0),"سُلّمت وعليها متبقي","")))</f>
        <v/>
      </c>
    </row>
    <row r="809">
      <c r="A809" s="5" t="n"/>
      <c r="B809" s="16" t="n"/>
      <c r="C809" s="5" t="n"/>
      <c r="D809" s="5" t="n"/>
      <c r="E809" s="5" t="n"/>
      <c r="F809" s="5" t="n"/>
      <c r="G809" s="17" t="n"/>
      <c r="H809" s="17" t="n"/>
      <c r="I809" s="6">
        <f>IF(A809&amp;""="","",IFERROR(INDEX('العملاء'!$B$6:$B$205,MATCH(C809&amp;"",'العملاء'!$A$6:$A$205,0))&amp;"","كود غير موجود"))</f>
        <v/>
      </c>
      <c r="J809" s="15">
        <f>IF(A809&amp;""="","",SUMIFS('القطع'!$F$6:$F$2005,'القطع'!$A$6:$A$2005,A809&amp;""))</f>
        <v/>
      </c>
      <c r="K809" s="15">
        <f>IF(A809&amp;""="","",IF(F809="ملغي",0,ROUND(MAX(0,N(G809)+J809-N(H809)),2)))</f>
        <v/>
      </c>
      <c r="L809" s="15">
        <f>IF(A809&amp;""="","",SUMIFS('الدفعات'!$C$6:$C$2005,'الدفعات'!$B$6:$B$2005,A809&amp;""))</f>
        <v/>
      </c>
      <c r="M809" s="15">
        <f>IF(A809&amp;""="","",ROUND(K809-L809,2))</f>
        <v/>
      </c>
      <c r="N809" s="6">
        <f>IF(A809&amp;""="","",IF(AND(F809="جاهزة",M809&gt;0),"جاهزة ولم تُسدَّد",IF(AND(F809="سُلّمت",M809&gt;0),"سُلّمت وعليها متبقي","")))</f>
        <v/>
      </c>
    </row>
    <row r="810">
      <c r="A810" s="5" t="n"/>
      <c r="B810" s="16" t="n"/>
      <c r="C810" s="5" t="n"/>
      <c r="D810" s="5" t="n"/>
      <c r="E810" s="5" t="n"/>
      <c r="F810" s="5" t="n"/>
      <c r="G810" s="17" t="n"/>
      <c r="H810" s="17" t="n"/>
      <c r="I810" s="6">
        <f>IF(A810&amp;""="","",IFERROR(INDEX('العملاء'!$B$6:$B$205,MATCH(C810&amp;"",'العملاء'!$A$6:$A$205,0))&amp;"","كود غير موجود"))</f>
        <v/>
      </c>
      <c r="J810" s="15">
        <f>IF(A810&amp;""="","",SUMIFS('القطع'!$F$6:$F$2005,'القطع'!$A$6:$A$2005,A810&amp;""))</f>
        <v/>
      </c>
      <c r="K810" s="15">
        <f>IF(A810&amp;""="","",IF(F810="ملغي",0,ROUND(MAX(0,N(G810)+J810-N(H810)),2)))</f>
        <v/>
      </c>
      <c r="L810" s="15">
        <f>IF(A810&amp;""="","",SUMIFS('الدفعات'!$C$6:$C$2005,'الدفعات'!$B$6:$B$2005,A810&amp;""))</f>
        <v/>
      </c>
      <c r="M810" s="15">
        <f>IF(A810&amp;""="","",ROUND(K810-L810,2))</f>
        <v/>
      </c>
      <c r="N810" s="6">
        <f>IF(A810&amp;""="","",IF(AND(F810="جاهزة",M810&gt;0),"جاهزة ولم تُسدَّد",IF(AND(F810="سُلّمت",M810&gt;0),"سُلّمت وعليها متبقي","")))</f>
        <v/>
      </c>
    </row>
    <row r="811">
      <c r="A811" s="5" t="n"/>
      <c r="B811" s="16" t="n"/>
      <c r="C811" s="5" t="n"/>
      <c r="D811" s="5" t="n"/>
      <c r="E811" s="5" t="n"/>
      <c r="F811" s="5" t="n"/>
      <c r="G811" s="17" t="n"/>
      <c r="H811" s="17" t="n"/>
      <c r="I811" s="6">
        <f>IF(A811&amp;""="","",IFERROR(INDEX('العملاء'!$B$6:$B$205,MATCH(C811&amp;"",'العملاء'!$A$6:$A$205,0))&amp;"","كود غير موجود"))</f>
        <v/>
      </c>
      <c r="J811" s="15">
        <f>IF(A811&amp;""="","",SUMIFS('القطع'!$F$6:$F$2005,'القطع'!$A$6:$A$2005,A811&amp;""))</f>
        <v/>
      </c>
      <c r="K811" s="15">
        <f>IF(A811&amp;""="","",IF(F811="ملغي",0,ROUND(MAX(0,N(G811)+J811-N(H811)),2)))</f>
        <v/>
      </c>
      <c r="L811" s="15">
        <f>IF(A811&amp;""="","",SUMIFS('الدفعات'!$C$6:$C$2005,'الدفعات'!$B$6:$B$2005,A811&amp;""))</f>
        <v/>
      </c>
      <c r="M811" s="15">
        <f>IF(A811&amp;""="","",ROUND(K811-L811,2))</f>
        <v/>
      </c>
      <c r="N811" s="6">
        <f>IF(A811&amp;""="","",IF(AND(F811="جاهزة",M811&gt;0),"جاهزة ولم تُسدَّد",IF(AND(F811="سُلّمت",M811&gt;0),"سُلّمت وعليها متبقي","")))</f>
        <v/>
      </c>
    </row>
    <row r="812">
      <c r="A812" s="5" t="n"/>
      <c r="B812" s="16" t="n"/>
      <c r="C812" s="5" t="n"/>
      <c r="D812" s="5" t="n"/>
      <c r="E812" s="5" t="n"/>
      <c r="F812" s="5" t="n"/>
      <c r="G812" s="17" t="n"/>
      <c r="H812" s="17" t="n"/>
      <c r="I812" s="6">
        <f>IF(A812&amp;""="","",IFERROR(INDEX('العملاء'!$B$6:$B$205,MATCH(C812&amp;"",'العملاء'!$A$6:$A$205,0))&amp;"","كود غير موجود"))</f>
        <v/>
      </c>
      <c r="J812" s="15">
        <f>IF(A812&amp;""="","",SUMIFS('القطع'!$F$6:$F$2005,'القطع'!$A$6:$A$2005,A812&amp;""))</f>
        <v/>
      </c>
      <c r="K812" s="15">
        <f>IF(A812&amp;""="","",IF(F812="ملغي",0,ROUND(MAX(0,N(G812)+J812-N(H812)),2)))</f>
        <v/>
      </c>
      <c r="L812" s="15">
        <f>IF(A812&amp;""="","",SUMIFS('الدفعات'!$C$6:$C$2005,'الدفعات'!$B$6:$B$2005,A812&amp;""))</f>
        <v/>
      </c>
      <c r="M812" s="15">
        <f>IF(A812&amp;""="","",ROUND(K812-L812,2))</f>
        <v/>
      </c>
      <c r="N812" s="6">
        <f>IF(A812&amp;""="","",IF(AND(F812="جاهزة",M812&gt;0),"جاهزة ولم تُسدَّد",IF(AND(F812="سُلّمت",M812&gt;0),"سُلّمت وعليها متبقي","")))</f>
        <v/>
      </c>
    </row>
    <row r="813">
      <c r="A813" s="5" t="n"/>
      <c r="B813" s="16" t="n"/>
      <c r="C813" s="5" t="n"/>
      <c r="D813" s="5" t="n"/>
      <c r="E813" s="5" t="n"/>
      <c r="F813" s="5" t="n"/>
      <c r="G813" s="17" t="n"/>
      <c r="H813" s="17" t="n"/>
      <c r="I813" s="6">
        <f>IF(A813&amp;""="","",IFERROR(INDEX('العملاء'!$B$6:$B$205,MATCH(C813&amp;"",'العملاء'!$A$6:$A$205,0))&amp;"","كود غير موجود"))</f>
        <v/>
      </c>
      <c r="J813" s="15">
        <f>IF(A813&amp;""="","",SUMIFS('القطع'!$F$6:$F$2005,'القطع'!$A$6:$A$2005,A813&amp;""))</f>
        <v/>
      </c>
      <c r="K813" s="15">
        <f>IF(A813&amp;""="","",IF(F813="ملغي",0,ROUND(MAX(0,N(G813)+J813-N(H813)),2)))</f>
        <v/>
      </c>
      <c r="L813" s="15">
        <f>IF(A813&amp;""="","",SUMIFS('الدفعات'!$C$6:$C$2005,'الدفعات'!$B$6:$B$2005,A813&amp;""))</f>
        <v/>
      </c>
      <c r="M813" s="15">
        <f>IF(A813&amp;""="","",ROUND(K813-L813,2))</f>
        <v/>
      </c>
      <c r="N813" s="6">
        <f>IF(A813&amp;""="","",IF(AND(F813="جاهزة",M813&gt;0),"جاهزة ولم تُسدَّد",IF(AND(F813="سُلّمت",M813&gt;0),"سُلّمت وعليها متبقي","")))</f>
        <v/>
      </c>
    </row>
    <row r="814">
      <c r="A814" s="5" t="n"/>
      <c r="B814" s="16" t="n"/>
      <c r="C814" s="5" t="n"/>
      <c r="D814" s="5" t="n"/>
      <c r="E814" s="5" t="n"/>
      <c r="F814" s="5" t="n"/>
      <c r="G814" s="17" t="n"/>
      <c r="H814" s="17" t="n"/>
      <c r="I814" s="6">
        <f>IF(A814&amp;""="","",IFERROR(INDEX('العملاء'!$B$6:$B$205,MATCH(C814&amp;"",'العملاء'!$A$6:$A$205,0))&amp;"","كود غير موجود"))</f>
        <v/>
      </c>
      <c r="J814" s="15">
        <f>IF(A814&amp;""="","",SUMIFS('القطع'!$F$6:$F$2005,'القطع'!$A$6:$A$2005,A814&amp;""))</f>
        <v/>
      </c>
      <c r="K814" s="15">
        <f>IF(A814&amp;""="","",IF(F814="ملغي",0,ROUND(MAX(0,N(G814)+J814-N(H814)),2)))</f>
        <v/>
      </c>
      <c r="L814" s="15">
        <f>IF(A814&amp;""="","",SUMIFS('الدفعات'!$C$6:$C$2005,'الدفعات'!$B$6:$B$2005,A814&amp;""))</f>
        <v/>
      </c>
      <c r="M814" s="15">
        <f>IF(A814&amp;""="","",ROUND(K814-L814,2))</f>
        <v/>
      </c>
      <c r="N814" s="6">
        <f>IF(A814&amp;""="","",IF(AND(F814="جاهزة",M814&gt;0),"جاهزة ولم تُسدَّد",IF(AND(F814="سُلّمت",M814&gt;0),"سُلّمت وعليها متبقي","")))</f>
        <v/>
      </c>
    </row>
    <row r="815">
      <c r="A815" s="5" t="n"/>
      <c r="B815" s="16" t="n"/>
      <c r="C815" s="5" t="n"/>
      <c r="D815" s="5" t="n"/>
      <c r="E815" s="5" t="n"/>
      <c r="F815" s="5" t="n"/>
      <c r="G815" s="17" t="n"/>
      <c r="H815" s="17" t="n"/>
      <c r="I815" s="6">
        <f>IF(A815&amp;""="","",IFERROR(INDEX('العملاء'!$B$6:$B$205,MATCH(C815&amp;"",'العملاء'!$A$6:$A$205,0))&amp;"","كود غير موجود"))</f>
        <v/>
      </c>
      <c r="J815" s="15">
        <f>IF(A815&amp;""="","",SUMIFS('القطع'!$F$6:$F$2005,'القطع'!$A$6:$A$2005,A815&amp;""))</f>
        <v/>
      </c>
      <c r="K815" s="15">
        <f>IF(A815&amp;""="","",IF(F815="ملغي",0,ROUND(MAX(0,N(G815)+J815-N(H815)),2)))</f>
        <v/>
      </c>
      <c r="L815" s="15">
        <f>IF(A815&amp;""="","",SUMIFS('الدفعات'!$C$6:$C$2005,'الدفعات'!$B$6:$B$2005,A815&amp;""))</f>
        <v/>
      </c>
      <c r="M815" s="15">
        <f>IF(A815&amp;""="","",ROUND(K815-L815,2))</f>
        <v/>
      </c>
      <c r="N815" s="6">
        <f>IF(A815&amp;""="","",IF(AND(F815="جاهزة",M815&gt;0),"جاهزة ولم تُسدَّد",IF(AND(F815="سُلّمت",M815&gt;0),"سُلّمت وعليها متبقي","")))</f>
        <v/>
      </c>
    </row>
    <row r="816">
      <c r="A816" s="5" t="n"/>
      <c r="B816" s="16" t="n"/>
      <c r="C816" s="5" t="n"/>
      <c r="D816" s="5" t="n"/>
      <c r="E816" s="5" t="n"/>
      <c r="F816" s="5" t="n"/>
      <c r="G816" s="17" t="n"/>
      <c r="H816" s="17" t="n"/>
      <c r="I816" s="6">
        <f>IF(A816&amp;""="","",IFERROR(INDEX('العملاء'!$B$6:$B$205,MATCH(C816&amp;"",'العملاء'!$A$6:$A$205,0))&amp;"","كود غير موجود"))</f>
        <v/>
      </c>
      <c r="J816" s="15">
        <f>IF(A816&amp;""="","",SUMIFS('القطع'!$F$6:$F$2005,'القطع'!$A$6:$A$2005,A816&amp;""))</f>
        <v/>
      </c>
      <c r="K816" s="15">
        <f>IF(A816&amp;""="","",IF(F816="ملغي",0,ROUND(MAX(0,N(G816)+J816-N(H816)),2)))</f>
        <v/>
      </c>
      <c r="L816" s="15">
        <f>IF(A816&amp;""="","",SUMIFS('الدفعات'!$C$6:$C$2005,'الدفعات'!$B$6:$B$2005,A816&amp;""))</f>
        <v/>
      </c>
      <c r="M816" s="15">
        <f>IF(A816&amp;""="","",ROUND(K816-L816,2))</f>
        <v/>
      </c>
      <c r="N816" s="6">
        <f>IF(A816&amp;""="","",IF(AND(F816="جاهزة",M816&gt;0),"جاهزة ولم تُسدَّد",IF(AND(F816="سُلّمت",M816&gt;0),"سُلّمت وعليها متبقي","")))</f>
        <v/>
      </c>
    </row>
    <row r="817">
      <c r="A817" s="5" t="n"/>
      <c r="B817" s="16" t="n"/>
      <c r="C817" s="5" t="n"/>
      <c r="D817" s="5" t="n"/>
      <c r="E817" s="5" t="n"/>
      <c r="F817" s="5" t="n"/>
      <c r="G817" s="17" t="n"/>
      <c r="H817" s="17" t="n"/>
      <c r="I817" s="6">
        <f>IF(A817&amp;""="","",IFERROR(INDEX('العملاء'!$B$6:$B$205,MATCH(C817&amp;"",'العملاء'!$A$6:$A$205,0))&amp;"","كود غير موجود"))</f>
        <v/>
      </c>
      <c r="J817" s="15">
        <f>IF(A817&amp;""="","",SUMIFS('القطع'!$F$6:$F$2005,'القطع'!$A$6:$A$2005,A817&amp;""))</f>
        <v/>
      </c>
      <c r="K817" s="15">
        <f>IF(A817&amp;""="","",IF(F817="ملغي",0,ROUND(MAX(0,N(G817)+J817-N(H817)),2)))</f>
        <v/>
      </c>
      <c r="L817" s="15">
        <f>IF(A817&amp;""="","",SUMIFS('الدفعات'!$C$6:$C$2005,'الدفعات'!$B$6:$B$2005,A817&amp;""))</f>
        <v/>
      </c>
      <c r="M817" s="15">
        <f>IF(A817&amp;""="","",ROUND(K817-L817,2))</f>
        <v/>
      </c>
      <c r="N817" s="6">
        <f>IF(A817&amp;""="","",IF(AND(F817="جاهزة",M817&gt;0),"جاهزة ولم تُسدَّد",IF(AND(F817="سُلّمت",M817&gt;0),"سُلّمت وعليها متبقي","")))</f>
        <v/>
      </c>
    </row>
    <row r="818">
      <c r="A818" s="5" t="n"/>
      <c r="B818" s="16" t="n"/>
      <c r="C818" s="5" t="n"/>
      <c r="D818" s="5" t="n"/>
      <c r="E818" s="5" t="n"/>
      <c r="F818" s="5" t="n"/>
      <c r="G818" s="17" t="n"/>
      <c r="H818" s="17" t="n"/>
      <c r="I818" s="6">
        <f>IF(A818&amp;""="","",IFERROR(INDEX('العملاء'!$B$6:$B$205,MATCH(C818&amp;"",'العملاء'!$A$6:$A$205,0))&amp;"","كود غير موجود"))</f>
        <v/>
      </c>
      <c r="J818" s="15">
        <f>IF(A818&amp;""="","",SUMIFS('القطع'!$F$6:$F$2005,'القطع'!$A$6:$A$2005,A818&amp;""))</f>
        <v/>
      </c>
      <c r="K818" s="15">
        <f>IF(A818&amp;""="","",IF(F818="ملغي",0,ROUND(MAX(0,N(G818)+J818-N(H818)),2)))</f>
        <v/>
      </c>
      <c r="L818" s="15">
        <f>IF(A818&amp;""="","",SUMIFS('الدفعات'!$C$6:$C$2005,'الدفعات'!$B$6:$B$2005,A818&amp;""))</f>
        <v/>
      </c>
      <c r="M818" s="15">
        <f>IF(A818&amp;""="","",ROUND(K818-L818,2))</f>
        <v/>
      </c>
      <c r="N818" s="6">
        <f>IF(A818&amp;""="","",IF(AND(F818="جاهزة",M818&gt;0),"جاهزة ولم تُسدَّد",IF(AND(F818="سُلّمت",M818&gt;0),"سُلّمت وعليها متبقي","")))</f>
        <v/>
      </c>
    </row>
    <row r="819">
      <c r="A819" s="5" t="n"/>
      <c r="B819" s="16" t="n"/>
      <c r="C819" s="5" t="n"/>
      <c r="D819" s="5" t="n"/>
      <c r="E819" s="5" t="n"/>
      <c r="F819" s="5" t="n"/>
      <c r="G819" s="17" t="n"/>
      <c r="H819" s="17" t="n"/>
      <c r="I819" s="6">
        <f>IF(A819&amp;""="","",IFERROR(INDEX('العملاء'!$B$6:$B$205,MATCH(C819&amp;"",'العملاء'!$A$6:$A$205,0))&amp;"","كود غير موجود"))</f>
        <v/>
      </c>
      <c r="J819" s="15">
        <f>IF(A819&amp;""="","",SUMIFS('القطع'!$F$6:$F$2005,'القطع'!$A$6:$A$2005,A819&amp;""))</f>
        <v/>
      </c>
      <c r="K819" s="15">
        <f>IF(A819&amp;""="","",IF(F819="ملغي",0,ROUND(MAX(0,N(G819)+J819-N(H819)),2)))</f>
        <v/>
      </c>
      <c r="L819" s="15">
        <f>IF(A819&amp;""="","",SUMIFS('الدفعات'!$C$6:$C$2005,'الدفعات'!$B$6:$B$2005,A819&amp;""))</f>
        <v/>
      </c>
      <c r="M819" s="15">
        <f>IF(A819&amp;""="","",ROUND(K819-L819,2))</f>
        <v/>
      </c>
      <c r="N819" s="6">
        <f>IF(A819&amp;""="","",IF(AND(F819="جاهزة",M819&gt;0),"جاهزة ولم تُسدَّد",IF(AND(F819="سُلّمت",M819&gt;0),"سُلّمت وعليها متبقي","")))</f>
        <v/>
      </c>
    </row>
    <row r="820">
      <c r="A820" s="5" t="n"/>
      <c r="B820" s="16" t="n"/>
      <c r="C820" s="5" t="n"/>
      <c r="D820" s="5" t="n"/>
      <c r="E820" s="5" t="n"/>
      <c r="F820" s="5" t="n"/>
      <c r="G820" s="17" t="n"/>
      <c r="H820" s="17" t="n"/>
      <c r="I820" s="6">
        <f>IF(A820&amp;""="","",IFERROR(INDEX('العملاء'!$B$6:$B$205,MATCH(C820&amp;"",'العملاء'!$A$6:$A$205,0))&amp;"","كود غير موجود"))</f>
        <v/>
      </c>
      <c r="J820" s="15">
        <f>IF(A820&amp;""="","",SUMIFS('القطع'!$F$6:$F$2005,'القطع'!$A$6:$A$2005,A820&amp;""))</f>
        <v/>
      </c>
      <c r="K820" s="15">
        <f>IF(A820&amp;""="","",IF(F820="ملغي",0,ROUND(MAX(0,N(G820)+J820-N(H820)),2)))</f>
        <v/>
      </c>
      <c r="L820" s="15">
        <f>IF(A820&amp;""="","",SUMIFS('الدفعات'!$C$6:$C$2005,'الدفعات'!$B$6:$B$2005,A820&amp;""))</f>
        <v/>
      </c>
      <c r="M820" s="15">
        <f>IF(A820&amp;""="","",ROUND(K820-L820,2))</f>
        <v/>
      </c>
      <c r="N820" s="6">
        <f>IF(A820&amp;""="","",IF(AND(F820="جاهزة",M820&gt;0),"جاهزة ولم تُسدَّد",IF(AND(F820="سُلّمت",M820&gt;0),"سُلّمت وعليها متبقي","")))</f>
        <v/>
      </c>
    </row>
    <row r="821">
      <c r="A821" s="5" t="n"/>
      <c r="B821" s="16" t="n"/>
      <c r="C821" s="5" t="n"/>
      <c r="D821" s="5" t="n"/>
      <c r="E821" s="5" t="n"/>
      <c r="F821" s="5" t="n"/>
      <c r="G821" s="17" t="n"/>
      <c r="H821" s="17" t="n"/>
      <c r="I821" s="6">
        <f>IF(A821&amp;""="","",IFERROR(INDEX('العملاء'!$B$6:$B$205,MATCH(C821&amp;"",'العملاء'!$A$6:$A$205,0))&amp;"","كود غير موجود"))</f>
        <v/>
      </c>
      <c r="J821" s="15">
        <f>IF(A821&amp;""="","",SUMIFS('القطع'!$F$6:$F$2005,'القطع'!$A$6:$A$2005,A821&amp;""))</f>
        <v/>
      </c>
      <c r="K821" s="15">
        <f>IF(A821&amp;""="","",IF(F821="ملغي",0,ROUND(MAX(0,N(G821)+J821-N(H821)),2)))</f>
        <v/>
      </c>
      <c r="L821" s="15">
        <f>IF(A821&amp;""="","",SUMIFS('الدفعات'!$C$6:$C$2005,'الدفعات'!$B$6:$B$2005,A821&amp;""))</f>
        <v/>
      </c>
      <c r="M821" s="15">
        <f>IF(A821&amp;""="","",ROUND(K821-L821,2))</f>
        <v/>
      </c>
      <c r="N821" s="6">
        <f>IF(A821&amp;""="","",IF(AND(F821="جاهزة",M821&gt;0),"جاهزة ولم تُسدَّد",IF(AND(F821="سُلّمت",M821&gt;0),"سُلّمت وعليها متبقي","")))</f>
        <v/>
      </c>
    </row>
    <row r="822">
      <c r="A822" s="5" t="n"/>
      <c r="B822" s="16" t="n"/>
      <c r="C822" s="5" t="n"/>
      <c r="D822" s="5" t="n"/>
      <c r="E822" s="5" t="n"/>
      <c r="F822" s="5" t="n"/>
      <c r="G822" s="17" t="n"/>
      <c r="H822" s="17" t="n"/>
      <c r="I822" s="6">
        <f>IF(A822&amp;""="","",IFERROR(INDEX('العملاء'!$B$6:$B$205,MATCH(C822&amp;"",'العملاء'!$A$6:$A$205,0))&amp;"","كود غير موجود"))</f>
        <v/>
      </c>
      <c r="J822" s="15">
        <f>IF(A822&amp;""="","",SUMIFS('القطع'!$F$6:$F$2005,'القطع'!$A$6:$A$2005,A822&amp;""))</f>
        <v/>
      </c>
      <c r="K822" s="15">
        <f>IF(A822&amp;""="","",IF(F822="ملغي",0,ROUND(MAX(0,N(G822)+J822-N(H822)),2)))</f>
        <v/>
      </c>
      <c r="L822" s="15">
        <f>IF(A822&amp;""="","",SUMIFS('الدفعات'!$C$6:$C$2005,'الدفعات'!$B$6:$B$2005,A822&amp;""))</f>
        <v/>
      </c>
      <c r="M822" s="15">
        <f>IF(A822&amp;""="","",ROUND(K822-L822,2))</f>
        <v/>
      </c>
      <c r="N822" s="6">
        <f>IF(A822&amp;""="","",IF(AND(F822="جاهزة",M822&gt;0),"جاهزة ولم تُسدَّد",IF(AND(F822="سُلّمت",M822&gt;0),"سُلّمت وعليها متبقي","")))</f>
        <v/>
      </c>
    </row>
    <row r="823">
      <c r="A823" s="5" t="n"/>
      <c r="B823" s="16" t="n"/>
      <c r="C823" s="5" t="n"/>
      <c r="D823" s="5" t="n"/>
      <c r="E823" s="5" t="n"/>
      <c r="F823" s="5" t="n"/>
      <c r="G823" s="17" t="n"/>
      <c r="H823" s="17" t="n"/>
      <c r="I823" s="6">
        <f>IF(A823&amp;""="","",IFERROR(INDEX('العملاء'!$B$6:$B$205,MATCH(C823&amp;"",'العملاء'!$A$6:$A$205,0))&amp;"","كود غير موجود"))</f>
        <v/>
      </c>
      <c r="J823" s="15">
        <f>IF(A823&amp;""="","",SUMIFS('القطع'!$F$6:$F$2005,'القطع'!$A$6:$A$2005,A823&amp;""))</f>
        <v/>
      </c>
      <c r="K823" s="15">
        <f>IF(A823&amp;""="","",IF(F823="ملغي",0,ROUND(MAX(0,N(G823)+J823-N(H823)),2)))</f>
        <v/>
      </c>
      <c r="L823" s="15">
        <f>IF(A823&amp;""="","",SUMIFS('الدفعات'!$C$6:$C$2005,'الدفعات'!$B$6:$B$2005,A823&amp;""))</f>
        <v/>
      </c>
      <c r="M823" s="15">
        <f>IF(A823&amp;""="","",ROUND(K823-L823,2))</f>
        <v/>
      </c>
      <c r="N823" s="6">
        <f>IF(A823&amp;""="","",IF(AND(F823="جاهزة",M823&gt;0),"جاهزة ولم تُسدَّد",IF(AND(F823="سُلّمت",M823&gt;0),"سُلّمت وعليها متبقي","")))</f>
        <v/>
      </c>
    </row>
    <row r="824">
      <c r="A824" s="5" t="n"/>
      <c r="B824" s="16" t="n"/>
      <c r="C824" s="5" t="n"/>
      <c r="D824" s="5" t="n"/>
      <c r="E824" s="5" t="n"/>
      <c r="F824" s="5" t="n"/>
      <c r="G824" s="17" t="n"/>
      <c r="H824" s="17" t="n"/>
      <c r="I824" s="6">
        <f>IF(A824&amp;""="","",IFERROR(INDEX('العملاء'!$B$6:$B$205,MATCH(C824&amp;"",'العملاء'!$A$6:$A$205,0))&amp;"","كود غير موجود"))</f>
        <v/>
      </c>
      <c r="J824" s="15">
        <f>IF(A824&amp;""="","",SUMIFS('القطع'!$F$6:$F$2005,'القطع'!$A$6:$A$2005,A824&amp;""))</f>
        <v/>
      </c>
      <c r="K824" s="15">
        <f>IF(A824&amp;""="","",IF(F824="ملغي",0,ROUND(MAX(0,N(G824)+J824-N(H824)),2)))</f>
        <v/>
      </c>
      <c r="L824" s="15">
        <f>IF(A824&amp;""="","",SUMIFS('الدفعات'!$C$6:$C$2005,'الدفعات'!$B$6:$B$2005,A824&amp;""))</f>
        <v/>
      </c>
      <c r="M824" s="15">
        <f>IF(A824&amp;""="","",ROUND(K824-L824,2))</f>
        <v/>
      </c>
      <c r="N824" s="6">
        <f>IF(A824&amp;""="","",IF(AND(F824="جاهزة",M824&gt;0),"جاهزة ولم تُسدَّد",IF(AND(F824="سُلّمت",M824&gt;0),"سُلّمت وعليها متبقي","")))</f>
        <v/>
      </c>
    </row>
    <row r="825">
      <c r="A825" s="5" t="n"/>
      <c r="B825" s="16" t="n"/>
      <c r="C825" s="5" t="n"/>
      <c r="D825" s="5" t="n"/>
      <c r="E825" s="5" t="n"/>
      <c r="F825" s="5" t="n"/>
      <c r="G825" s="17" t="n"/>
      <c r="H825" s="17" t="n"/>
      <c r="I825" s="6">
        <f>IF(A825&amp;""="","",IFERROR(INDEX('العملاء'!$B$6:$B$205,MATCH(C825&amp;"",'العملاء'!$A$6:$A$205,0))&amp;"","كود غير موجود"))</f>
        <v/>
      </c>
      <c r="J825" s="15">
        <f>IF(A825&amp;""="","",SUMIFS('القطع'!$F$6:$F$2005,'القطع'!$A$6:$A$2005,A825&amp;""))</f>
        <v/>
      </c>
      <c r="K825" s="15">
        <f>IF(A825&amp;""="","",IF(F825="ملغي",0,ROUND(MAX(0,N(G825)+J825-N(H825)),2)))</f>
        <v/>
      </c>
      <c r="L825" s="15">
        <f>IF(A825&amp;""="","",SUMIFS('الدفعات'!$C$6:$C$2005,'الدفعات'!$B$6:$B$2005,A825&amp;""))</f>
        <v/>
      </c>
      <c r="M825" s="15">
        <f>IF(A825&amp;""="","",ROUND(K825-L825,2))</f>
        <v/>
      </c>
      <c r="N825" s="6">
        <f>IF(A825&amp;""="","",IF(AND(F825="جاهزة",M825&gt;0),"جاهزة ولم تُسدَّد",IF(AND(F825="سُلّمت",M825&gt;0),"سُلّمت وعليها متبقي","")))</f>
        <v/>
      </c>
    </row>
    <row r="826">
      <c r="A826" s="5" t="n"/>
      <c r="B826" s="16" t="n"/>
      <c r="C826" s="5" t="n"/>
      <c r="D826" s="5" t="n"/>
      <c r="E826" s="5" t="n"/>
      <c r="F826" s="5" t="n"/>
      <c r="G826" s="17" t="n"/>
      <c r="H826" s="17" t="n"/>
      <c r="I826" s="6">
        <f>IF(A826&amp;""="","",IFERROR(INDEX('العملاء'!$B$6:$B$205,MATCH(C826&amp;"",'العملاء'!$A$6:$A$205,0))&amp;"","كود غير موجود"))</f>
        <v/>
      </c>
      <c r="J826" s="15">
        <f>IF(A826&amp;""="","",SUMIFS('القطع'!$F$6:$F$2005,'القطع'!$A$6:$A$2005,A826&amp;""))</f>
        <v/>
      </c>
      <c r="K826" s="15">
        <f>IF(A826&amp;""="","",IF(F826="ملغي",0,ROUND(MAX(0,N(G826)+J826-N(H826)),2)))</f>
        <v/>
      </c>
      <c r="L826" s="15">
        <f>IF(A826&amp;""="","",SUMIFS('الدفعات'!$C$6:$C$2005,'الدفعات'!$B$6:$B$2005,A826&amp;""))</f>
        <v/>
      </c>
      <c r="M826" s="15">
        <f>IF(A826&amp;""="","",ROUND(K826-L826,2))</f>
        <v/>
      </c>
      <c r="N826" s="6">
        <f>IF(A826&amp;""="","",IF(AND(F826="جاهزة",M826&gt;0),"جاهزة ولم تُسدَّد",IF(AND(F826="سُلّمت",M826&gt;0),"سُلّمت وعليها متبقي","")))</f>
        <v/>
      </c>
    </row>
    <row r="827">
      <c r="A827" s="5" t="n"/>
      <c r="B827" s="16" t="n"/>
      <c r="C827" s="5" t="n"/>
      <c r="D827" s="5" t="n"/>
      <c r="E827" s="5" t="n"/>
      <c r="F827" s="5" t="n"/>
      <c r="G827" s="17" t="n"/>
      <c r="H827" s="17" t="n"/>
      <c r="I827" s="6">
        <f>IF(A827&amp;""="","",IFERROR(INDEX('العملاء'!$B$6:$B$205,MATCH(C827&amp;"",'العملاء'!$A$6:$A$205,0))&amp;"","كود غير موجود"))</f>
        <v/>
      </c>
      <c r="J827" s="15">
        <f>IF(A827&amp;""="","",SUMIFS('القطع'!$F$6:$F$2005,'القطع'!$A$6:$A$2005,A827&amp;""))</f>
        <v/>
      </c>
      <c r="K827" s="15">
        <f>IF(A827&amp;""="","",IF(F827="ملغي",0,ROUND(MAX(0,N(G827)+J827-N(H827)),2)))</f>
        <v/>
      </c>
      <c r="L827" s="15">
        <f>IF(A827&amp;""="","",SUMIFS('الدفعات'!$C$6:$C$2005,'الدفعات'!$B$6:$B$2005,A827&amp;""))</f>
        <v/>
      </c>
      <c r="M827" s="15">
        <f>IF(A827&amp;""="","",ROUND(K827-L827,2))</f>
        <v/>
      </c>
      <c r="N827" s="6">
        <f>IF(A827&amp;""="","",IF(AND(F827="جاهزة",M827&gt;0),"جاهزة ولم تُسدَّد",IF(AND(F827="سُلّمت",M827&gt;0),"سُلّمت وعليها متبقي","")))</f>
        <v/>
      </c>
    </row>
    <row r="828">
      <c r="A828" s="5" t="n"/>
      <c r="B828" s="16" t="n"/>
      <c r="C828" s="5" t="n"/>
      <c r="D828" s="5" t="n"/>
      <c r="E828" s="5" t="n"/>
      <c r="F828" s="5" t="n"/>
      <c r="G828" s="17" t="n"/>
      <c r="H828" s="17" t="n"/>
      <c r="I828" s="6">
        <f>IF(A828&amp;""="","",IFERROR(INDEX('العملاء'!$B$6:$B$205,MATCH(C828&amp;"",'العملاء'!$A$6:$A$205,0))&amp;"","كود غير موجود"))</f>
        <v/>
      </c>
      <c r="J828" s="15">
        <f>IF(A828&amp;""="","",SUMIFS('القطع'!$F$6:$F$2005,'القطع'!$A$6:$A$2005,A828&amp;""))</f>
        <v/>
      </c>
      <c r="K828" s="15">
        <f>IF(A828&amp;""="","",IF(F828="ملغي",0,ROUND(MAX(0,N(G828)+J828-N(H828)),2)))</f>
        <v/>
      </c>
      <c r="L828" s="15">
        <f>IF(A828&amp;""="","",SUMIFS('الدفعات'!$C$6:$C$2005,'الدفعات'!$B$6:$B$2005,A828&amp;""))</f>
        <v/>
      </c>
      <c r="M828" s="15">
        <f>IF(A828&amp;""="","",ROUND(K828-L828,2))</f>
        <v/>
      </c>
      <c r="N828" s="6">
        <f>IF(A828&amp;""="","",IF(AND(F828="جاهزة",M828&gt;0),"جاهزة ولم تُسدَّد",IF(AND(F828="سُلّمت",M828&gt;0),"سُلّمت وعليها متبقي","")))</f>
        <v/>
      </c>
    </row>
    <row r="829">
      <c r="A829" s="5" t="n"/>
      <c r="B829" s="16" t="n"/>
      <c r="C829" s="5" t="n"/>
      <c r="D829" s="5" t="n"/>
      <c r="E829" s="5" t="n"/>
      <c r="F829" s="5" t="n"/>
      <c r="G829" s="17" t="n"/>
      <c r="H829" s="17" t="n"/>
      <c r="I829" s="6">
        <f>IF(A829&amp;""="","",IFERROR(INDEX('العملاء'!$B$6:$B$205,MATCH(C829&amp;"",'العملاء'!$A$6:$A$205,0))&amp;"","كود غير موجود"))</f>
        <v/>
      </c>
      <c r="J829" s="15">
        <f>IF(A829&amp;""="","",SUMIFS('القطع'!$F$6:$F$2005,'القطع'!$A$6:$A$2005,A829&amp;""))</f>
        <v/>
      </c>
      <c r="K829" s="15">
        <f>IF(A829&amp;""="","",IF(F829="ملغي",0,ROUND(MAX(0,N(G829)+J829-N(H829)),2)))</f>
        <v/>
      </c>
      <c r="L829" s="15">
        <f>IF(A829&amp;""="","",SUMIFS('الدفعات'!$C$6:$C$2005,'الدفعات'!$B$6:$B$2005,A829&amp;""))</f>
        <v/>
      </c>
      <c r="M829" s="15">
        <f>IF(A829&amp;""="","",ROUND(K829-L829,2))</f>
        <v/>
      </c>
      <c r="N829" s="6">
        <f>IF(A829&amp;""="","",IF(AND(F829="جاهزة",M829&gt;0),"جاهزة ولم تُسدَّد",IF(AND(F829="سُلّمت",M829&gt;0),"سُلّمت وعليها متبقي","")))</f>
        <v/>
      </c>
    </row>
    <row r="830">
      <c r="A830" s="5" t="n"/>
      <c r="B830" s="16" t="n"/>
      <c r="C830" s="5" t="n"/>
      <c r="D830" s="5" t="n"/>
      <c r="E830" s="5" t="n"/>
      <c r="F830" s="5" t="n"/>
      <c r="G830" s="17" t="n"/>
      <c r="H830" s="17" t="n"/>
      <c r="I830" s="6">
        <f>IF(A830&amp;""="","",IFERROR(INDEX('العملاء'!$B$6:$B$205,MATCH(C830&amp;"",'العملاء'!$A$6:$A$205,0))&amp;"","كود غير موجود"))</f>
        <v/>
      </c>
      <c r="J830" s="15">
        <f>IF(A830&amp;""="","",SUMIFS('القطع'!$F$6:$F$2005,'القطع'!$A$6:$A$2005,A830&amp;""))</f>
        <v/>
      </c>
      <c r="K830" s="15">
        <f>IF(A830&amp;""="","",IF(F830="ملغي",0,ROUND(MAX(0,N(G830)+J830-N(H830)),2)))</f>
        <v/>
      </c>
      <c r="L830" s="15">
        <f>IF(A830&amp;""="","",SUMIFS('الدفعات'!$C$6:$C$2005,'الدفعات'!$B$6:$B$2005,A830&amp;""))</f>
        <v/>
      </c>
      <c r="M830" s="15">
        <f>IF(A830&amp;""="","",ROUND(K830-L830,2))</f>
        <v/>
      </c>
      <c r="N830" s="6">
        <f>IF(A830&amp;""="","",IF(AND(F830="جاهزة",M830&gt;0),"جاهزة ولم تُسدَّد",IF(AND(F830="سُلّمت",M830&gt;0),"سُلّمت وعليها متبقي","")))</f>
        <v/>
      </c>
    </row>
    <row r="831">
      <c r="A831" s="5" t="n"/>
      <c r="B831" s="16" t="n"/>
      <c r="C831" s="5" t="n"/>
      <c r="D831" s="5" t="n"/>
      <c r="E831" s="5" t="n"/>
      <c r="F831" s="5" t="n"/>
      <c r="G831" s="17" t="n"/>
      <c r="H831" s="17" t="n"/>
      <c r="I831" s="6">
        <f>IF(A831&amp;""="","",IFERROR(INDEX('العملاء'!$B$6:$B$205,MATCH(C831&amp;"",'العملاء'!$A$6:$A$205,0))&amp;"","كود غير موجود"))</f>
        <v/>
      </c>
      <c r="J831" s="15">
        <f>IF(A831&amp;""="","",SUMIFS('القطع'!$F$6:$F$2005,'القطع'!$A$6:$A$2005,A831&amp;""))</f>
        <v/>
      </c>
      <c r="K831" s="15">
        <f>IF(A831&amp;""="","",IF(F831="ملغي",0,ROUND(MAX(0,N(G831)+J831-N(H831)),2)))</f>
        <v/>
      </c>
      <c r="L831" s="15">
        <f>IF(A831&amp;""="","",SUMIFS('الدفعات'!$C$6:$C$2005,'الدفعات'!$B$6:$B$2005,A831&amp;""))</f>
        <v/>
      </c>
      <c r="M831" s="15">
        <f>IF(A831&amp;""="","",ROUND(K831-L831,2))</f>
        <v/>
      </c>
      <c r="N831" s="6">
        <f>IF(A831&amp;""="","",IF(AND(F831="جاهزة",M831&gt;0),"جاهزة ولم تُسدَّد",IF(AND(F831="سُلّمت",M831&gt;0),"سُلّمت وعليها متبقي","")))</f>
        <v/>
      </c>
    </row>
    <row r="832">
      <c r="A832" s="5" t="n"/>
      <c r="B832" s="16" t="n"/>
      <c r="C832" s="5" t="n"/>
      <c r="D832" s="5" t="n"/>
      <c r="E832" s="5" t="n"/>
      <c r="F832" s="5" t="n"/>
      <c r="G832" s="17" t="n"/>
      <c r="H832" s="17" t="n"/>
      <c r="I832" s="6">
        <f>IF(A832&amp;""="","",IFERROR(INDEX('العملاء'!$B$6:$B$205,MATCH(C832&amp;"",'العملاء'!$A$6:$A$205,0))&amp;"","كود غير موجود"))</f>
        <v/>
      </c>
      <c r="J832" s="15">
        <f>IF(A832&amp;""="","",SUMIFS('القطع'!$F$6:$F$2005,'القطع'!$A$6:$A$2005,A832&amp;""))</f>
        <v/>
      </c>
      <c r="K832" s="15">
        <f>IF(A832&amp;""="","",IF(F832="ملغي",0,ROUND(MAX(0,N(G832)+J832-N(H832)),2)))</f>
        <v/>
      </c>
      <c r="L832" s="15">
        <f>IF(A832&amp;""="","",SUMIFS('الدفعات'!$C$6:$C$2005,'الدفعات'!$B$6:$B$2005,A832&amp;""))</f>
        <v/>
      </c>
      <c r="M832" s="15">
        <f>IF(A832&amp;""="","",ROUND(K832-L832,2))</f>
        <v/>
      </c>
      <c r="N832" s="6">
        <f>IF(A832&amp;""="","",IF(AND(F832="جاهزة",M832&gt;0),"جاهزة ولم تُسدَّد",IF(AND(F832="سُلّمت",M832&gt;0),"سُلّمت وعليها متبقي","")))</f>
        <v/>
      </c>
    </row>
    <row r="833">
      <c r="A833" s="5" t="n"/>
      <c r="B833" s="16" t="n"/>
      <c r="C833" s="5" t="n"/>
      <c r="D833" s="5" t="n"/>
      <c r="E833" s="5" t="n"/>
      <c r="F833" s="5" t="n"/>
      <c r="G833" s="17" t="n"/>
      <c r="H833" s="17" t="n"/>
      <c r="I833" s="6">
        <f>IF(A833&amp;""="","",IFERROR(INDEX('العملاء'!$B$6:$B$205,MATCH(C833&amp;"",'العملاء'!$A$6:$A$205,0))&amp;"","كود غير موجود"))</f>
        <v/>
      </c>
      <c r="J833" s="15">
        <f>IF(A833&amp;""="","",SUMIFS('القطع'!$F$6:$F$2005,'القطع'!$A$6:$A$2005,A833&amp;""))</f>
        <v/>
      </c>
      <c r="K833" s="15">
        <f>IF(A833&amp;""="","",IF(F833="ملغي",0,ROUND(MAX(0,N(G833)+J833-N(H833)),2)))</f>
        <v/>
      </c>
      <c r="L833" s="15">
        <f>IF(A833&amp;""="","",SUMIFS('الدفعات'!$C$6:$C$2005,'الدفعات'!$B$6:$B$2005,A833&amp;""))</f>
        <v/>
      </c>
      <c r="M833" s="15">
        <f>IF(A833&amp;""="","",ROUND(K833-L833,2))</f>
        <v/>
      </c>
      <c r="N833" s="6">
        <f>IF(A833&amp;""="","",IF(AND(F833="جاهزة",M833&gt;0),"جاهزة ولم تُسدَّد",IF(AND(F833="سُلّمت",M833&gt;0),"سُلّمت وعليها متبقي","")))</f>
        <v/>
      </c>
    </row>
    <row r="834">
      <c r="A834" s="5" t="n"/>
      <c r="B834" s="16" t="n"/>
      <c r="C834" s="5" t="n"/>
      <c r="D834" s="5" t="n"/>
      <c r="E834" s="5" t="n"/>
      <c r="F834" s="5" t="n"/>
      <c r="G834" s="17" t="n"/>
      <c r="H834" s="17" t="n"/>
      <c r="I834" s="6">
        <f>IF(A834&amp;""="","",IFERROR(INDEX('العملاء'!$B$6:$B$205,MATCH(C834&amp;"",'العملاء'!$A$6:$A$205,0))&amp;"","كود غير موجود"))</f>
        <v/>
      </c>
      <c r="J834" s="15">
        <f>IF(A834&amp;""="","",SUMIFS('القطع'!$F$6:$F$2005,'القطع'!$A$6:$A$2005,A834&amp;""))</f>
        <v/>
      </c>
      <c r="K834" s="15">
        <f>IF(A834&amp;""="","",IF(F834="ملغي",0,ROUND(MAX(0,N(G834)+J834-N(H834)),2)))</f>
        <v/>
      </c>
      <c r="L834" s="15">
        <f>IF(A834&amp;""="","",SUMIFS('الدفعات'!$C$6:$C$2005,'الدفعات'!$B$6:$B$2005,A834&amp;""))</f>
        <v/>
      </c>
      <c r="M834" s="15">
        <f>IF(A834&amp;""="","",ROUND(K834-L834,2))</f>
        <v/>
      </c>
      <c r="N834" s="6">
        <f>IF(A834&amp;""="","",IF(AND(F834="جاهزة",M834&gt;0),"جاهزة ولم تُسدَّد",IF(AND(F834="سُلّمت",M834&gt;0),"سُلّمت وعليها متبقي","")))</f>
        <v/>
      </c>
    </row>
    <row r="835">
      <c r="A835" s="5" t="n"/>
      <c r="B835" s="16" t="n"/>
      <c r="C835" s="5" t="n"/>
      <c r="D835" s="5" t="n"/>
      <c r="E835" s="5" t="n"/>
      <c r="F835" s="5" t="n"/>
      <c r="G835" s="17" t="n"/>
      <c r="H835" s="17" t="n"/>
      <c r="I835" s="6">
        <f>IF(A835&amp;""="","",IFERROR(INDEX('العملاء'!$B$6:$B$205,MATCH(C835&amp;"",'العملاء'!$A$6:$A$205,0))&amp;"","كود غير موجود"))</f>
        <v/>
      </c>
      <c r="J835" s="15">
        <f>IF(A835&amp;""="","",SUMIFS('القطع'!$F$6:$F$2005,'القطع'!$A$6:$A$2005,A835&amp;""))</f>
        <v/>
      </c>
      <c r="K835" s="15">
        <f>IF(A835&amp;""="","",IF(F835="ملغي",0,ROUND(MAX(0,N(G835)+J835-N(H835)),2)))</f>
        <v/>
      </c>
      <c r="L835" s="15">
        <f>IF(A835&amp;""="","",SUMIFS('الدفعات'!$C$6:$C$2005,'الدفعات'!$B$6:$B$2005,A835&amp;""))</f>
        <v/>
      </c>
      <c r="M835" s="15">
        <f>IF(A835&amp;""="","",ROUND(K835-L835,2))</f>
        <v/>
      </c>
      <c r="N835" s="6">
        <f>IF(A835&amp;""="","",IF(AND(F835="جاهزة",M835&gt;0),"جاهزة ولم تُسدَّد",IF(AND(F835="سُلّمت",M835&gt;0),"سُلّمت وعليها متبقي","")))</f>
        <v/>
      </c>
    </row>
    <row r="836">
      <c r="A836" s="5" t="n"/>
      <c r="B836" s="16" t="n"/>
      <c r="C836" s="5" t="n"/>
      <c r="D836" s="5" t="n"/>
      <c r="E836" s="5" t="n"/>
      <c r="F836" s="5" t="n"/>
      <c r="G836" s="17" t="n"/>
      <c r="H836" s="17" t="n"/>
      <c r="I836" s="6">
        <f>IF(A836&amp;""="","",IFERROR(INDEX('العملاء'!$B$6:$B$205,MATCH(C836&amp;"",'العملاء'!$A$6:$A$205,0))&amp;"","كود غير موجود"))</f>
        <v/>
      </c>
      <c r="J836" s="15">
        <f>IF(A836&amp;""="","",SUMIFS('القطع'!$F$6:$F$2005,'القطع'!$A$6:$A$2005,A836&amp;""))</f>
        <v/>
      </c>
      <c r="K836" s="15">
        <f>IF(A836&amp;""="","",IF(F836="ملغي",0,ROUND(MAX(0,N(G836)+J836-N(H836)),2)))</f>
        <v/>
      </c>
      <c r="L836" s="15">
        <f>IF(A836&amp;""="","",SUMIFS('الدفعات'!$C$6:$C$2005,'الدفعات'!$B$6:$B$2005,A836&amp;""))</f>
        <v/>
      </c>
      <c r="M836" s="15">
        <f>IF(A836&amp;""="","",ROUND(K836-L836,2))</f>
        <v/>
      </c>
      <c r="N836" s="6">
        <f>IF(A836&amp;""="","",IF(AND(F836="جاهزة",M836&gt;0),"جاهزة ولم تُسدَّد",IF(AND(F836="سُلّمت",M836&gt;0),"سُلّمت وعليها متبقي","")))</f>
        <v/>
      </c>
    </row>
    <row r="837">
      <c r="A837" s="5" t="n"/>
      <c r="B837" s="16" t="n"/>
      <c r="C837" s="5" t="n"/>
      <c r="D837" s="5" t="n"/>
      <c r="E837" s="5" t="n"/>
      <c r="F837" s="5" t="n"/>
      <c r="G837" s="17" t="n"/>
      <c r="H837" s="17" t="n"/>
      <c r="I837" s="6">
        <f>IF(A837&amp;""="","",IFERROR(INDEX('العملاء'!$B$6:$B$205,MATCH(C837&amp;"",'العملاء'!$A$6:$A$205,0))&amp;"","كود غير موجود"))</f>
        <v/>
      </c>
      <c r="J837" s="15">
        <f>IF(A837&amp;""="","",SUMIFS('القطع'!$F$6:$F$2005,'القطع'!$A$6:$A$2005,A837&amp;""))</f>
        <v/>
      </c>
      <c r="K837" s="15">
        <f>IF(A837&amp;""="","",IF(F837="ملغي",0,ROUND(MAX(0,N(G837)+J837-N(H837)),2)))</f>
        <v/>
      </c>
      <c r="L837" s="15">
        <f>IF(A837&amp;""="","",SUMIFS('الدفعات'!$C$6:$C$2005,'الدفعات'!$B$6:$B$2005,A837&amp;""))</f>
        <v/>
      </c>
      <c r="M837" s="15">
        <f>IF(A837&amp;""="","",ROUND(K837-L837,2))</f>
        <v/>
      </c>
      <c r="N837" s="6">
        <f>IF(A837&amp;""="","",IF(AND(F837="جاهزة",M837&gt;0),"جاهزة ولم تُسدَّد",IF(AND(F837="سُلّمت",M837&gt;0),"سُلّمت وعليها متبقي","")))</f>
        <v/>
      </c>
    </row>
    <row r="838">
      <c r="A838" s="5" t="n"/>
      <c r="B838" s="16" t="n"/>
      <c r="C838" s="5" t="n"/>
      <c r="D838" s="5" t="n"/>
      <c r="E838" s="5" t="n"/>
      <c r="F838" s="5" t="n"/>
      <c r="G838" s="17" t="n"/>
      <c r="H838" s="17" t="n"/>
      <c r="I838" s="6">
        <f>IF(A838&amp;""="","",IFERROR(INDEX('العملاء'!$B$6:$B$205,MATCH(C838&amp;"",'العملاء'!$A$6:$A$205,0))&amp;"","كود غير موجود"))</f>
        <v/>
      </c>
      <c r="J838" s="15">
        <f>IF(A838&amp;""="","",SUMIFS('القطع'!$F$6:$F$2005,'القطع'!$A$6:$A$2005,A838&amp;""))</f>
        <v/>
      </c>
      <c r="K838" s="15">
        <f>IF(A838&amp;""="","",IF(F838="ملغي",0,ROUND(MAX(0,N(G838)+J838-N(H838)),2)))</f>
        <v/>
      </c>
      <c r="L838" s="15">
        <f>IF(A838&amp;""="","",SUMIFS('الدفعات'!$C$6:$C$2005,'الدفعات'!$B$6:$B$2005,A838&amp;""))</f>
        <v/>
      </c>
      <c r="M838" s="15">
        <f>IF(A838&amp;""="","",ROUND(K838-L838,2))</f>
        <v/>
      </c>
      <c r="N838" s="6">
        <f>IF(A838&amp;""="","",IF(AND(F838="جاهزة",M838&gt;0),"جاهزة ولم تُسدَّد",IF(AND(F838="سُلّمت",M838&gt;0),"سُلّمت وعليها متبقي","")))</f>
        <v/>
      </c>
    </row>
    <row r="839">
      <c r="A839" s="5" t="n"/>
      <c r="B839" s="16" t="n"/>
      <c r="C839" s="5" t="n"/>
      <c r="D839" s="5" t="n"/>
      <c r="E839" s="5" t="n"/>
      <c r="F839" s="5" t="n"/>
      <c r="G839" s="17" t="n"/>
      <c r="H839" s="17" t="n"/>
      <c r="I839" s="6">
        <f>IF(A839&amp;""="","",IFERROR(INDEX('العملاء'!$B$6:$B$205,MATCH(C839&amp;"",'العملاء'!$A$6:$A$205,0))&amp;"","كود غير موجود"))</f>
        <v/>
      </c>
      <c r="J839" s="15">
        <f>IF(A839&amp;""="","",SUMIFS('القطع'!$F$6:$F$2005,'القطع'!$A$6:$A$2005,A839&amp;""))</f>
        <v/>
      </c>
      <c r="K839" s="15">
        <f>IF(A839&amp;""="","",IF(F839="ملغي",0,ROUND(MAX(0,N(G839)+J839-N(H839)),2)))</f>
        <v/>
      </c>
      <c r="L839" s="15">
        <f>IF(A839&amp;""="","",SUMIFS('الدفعات'!$C$6:$C$2005,'الدفعات'!$B$6:$B$2005,A839&amp;""))</f>
        <v/>
      </c>
      <c r="M839" s="15">
        <f>IF(A839&amp;""="","",ROUND(K839-L839,2))</f>
        <v/>
      </c>
      <c r="N839" s="6">
        <f>IF(A839&amp;""="","",IF(AND(F839="جاهزة",M839&gt;0),"جاهزة ولم تُسدَّد",IF(AND(F839="سُلّمت",M839&gt;0),"سُلّمت وعليها متبقي","")))</f>
        <v/>
      </c>
    </row>
    <row r="840">
      <c r="A840" s="5" t="n"/>
      <c r="B840" s="16" t="n"/>
      <c r="C840" s="5" t="n"/>
      <c r="D840" s="5" t="n"/>
      <c r="E840" s="5" t="n"/>
      <c r="F840" s="5" t="n"/>
      <c r="G840" s="17" t="n"/>
      <c r="H840" s="17" t="n"/>
      <c r="I840" s="6">
        <f>IF(A840&amp;""="","",IFERROR(INDEX('العملاء'!$B$6:$B$205,MATCH(C840&amp;"",'العملاء'!$A$6:$A$205,0))&amp;"","كود غير موجود"))</f>
        <v/>
      </c>
      <c r="J840" s="15">
        <f>IF(A840&amp;""="","",SUMIFS('القطع'!$F$6:$F$2005,'القطع'!$A$6:$A$2005,A840&amp;""))</f>
        <v/>
      </c>
      <c r="K840" s="15">
        <f>IF(A840&amp;""="","",IF(F840="ملغي",0,ROUND(MAX(0,N(G840)+J840-N(H840)),2)))</f>
        <v/>
      </c>
      <c r="L840" s="15">
        <f>IF(A840&amp;""="","",SUMIFS('الدفعات'!$C$6:$C$2005,'الدفعات'!$B$6:$B$2005,A840&amp;""))</f>
        <v/>
      </c>
      <c r="M840" s="15">
        <f>IF(A840&amp;""="","",ROUND(K840-L840,2))</f>
        <v/>
      </c>
      <c r="N840" s="6">
        <f>IF(A840&amp;""="","",IF(AND(F840="جاهزة",M840&gt;0),"جاهزة ولم تُسدَّد",IF(AND(F840="سُلّمت",M840&gt;0),"سُلّمت وعليها متبقي","")))</f>
        <v/>
      </c>
    </row>
    <row r="841">
      <c r="A841" s="5" t="n"/>
      <c r="B841" s="16" t="n"/>
      <c r="C841" s="5" t="n"/>
      <c r="D841" s="5" t="n"/>
      <c r="E841" s="5" t="n"/>
      <c r="F841" s="5" t="n"/>
      <c r="G841" s="17" t="n"/>
      <c r="H841" s="17" t="n"/>
      <c r="I841" s="6">
        <f>IF(A841&amp;""="","",IFERROR(INDEX('العملاء'!$B$6:$B$205,MATCH(C841&amp;"",'العملاء'!$A$6:$A$205,0))&amp;"","كود غير موجود"))</f>
        <v/>
      </c>
      <c r="J841" s="15">
        <f>IF(A841&amp;""="","",SUMIFS('القطع'!$F$6:$F$2005,'القطع'!$A$6:$A$2005,A841&amp;""))</f>
        <v/>
      </c>
      <c r="K841" s="15">
        <f>IF(A841&amp;""="","",IF(F841="ملغي",0,ROUND(MAX(0,N(G841)+J841-N(H841)),2)))</f>
        <v/>
      </c>
      <c r="L841" s="15">
        <f>IF(A841&amp;""="","",SUMIFS('الدفعات'!$C$6:$C$2005,'الدفعات'!$B$6:$B$2005,A841&amp;""))</f>
        <v/>
      </c>
      <c r="M841" s="15">
        <f>IF(A841&amp;""="","",ROUND(K841-L841,2))</f>
        <v/>
      </c>
      <c r="N841" s="6">
        <f>IF(A841&amp;""="","",IF(AND(F841="جاهزة",M841&gt;0),"جاهزة ولم تُسدَّد",IF(AND(F841="سُلّمت",M841&gt;0),"سُلّمت وعليها متبقي","")))</f>
        <v/>
      </c>
    </row>
    <row r="842">
      <c r="A842" s="5" t="n"/>
      <c r="B842" s="16" t="n"/>
      <c r="C842" s="5" t="n"/>
      <c r="D842" s="5" t="n"/>
      <c r="E842" s="5" t="n"/>
      <c r="F842" s="5" t="n"/>
      <c r="G842" s="17" t="n"/>
      <c r="H842" s="17" t="n"/>
      <c r="I842" s="6">
        <f>IF(A842&amp;""="","",IFERROR(INDEX('العملاء'!$B$6:$B$205,MATCH(C842&amp;"",'العملاء'!$A$6:$A$205,0))&amp;"","كود غير موجود"))</f>
        <v/>
      </c>
      <c r="J842" s="15">
        <f>IF(A842&amp;""="","",SUMIFS('القطع'!$F$6:$F$2005,'القطع'!$A$6:$A$2005,A842&amp;""))</f>
        <v/>
      </c>
      <c r="K842" s="15">
        <f>IF(A842&amp;""="","",IF(F842="ملغي",0,ROUND(MAX(0,N(G842)+J842-N(H842)),2)))</f>
        <v/>
      </c>
      <c r="L842" s="15">
        <f>IF(A842&amp;""="","",SUMIFS('الدفعات'!$C$6:$C$2005,'الدفعات'!$B$6:$B$2005,A842&amp;""))</f>
        <v/>
      </c>
      <c r="M842" s="15">
        <f>IF(A842&amp;""="","",ROUND(K842-L842,2))</f>
        <v/>
      </c>
      <c r="N842" s="6">
        <f>IF(A842&amp;""="","",IF(AND(F842="جاهزة",M842&gt;0),"جاهزة ولم تُسدَّد",IF(AND(F842="سُلّمت",M842&gt;0),"سُلّمت وعليها متبقي","")))</f>
        <v/>
      </c>
    </row>
    <row r="843">
      <c r="A843" s="5" t="n"/>
      <c r="B843" s="16" t="n"/>
      <c r="C843" s="5" t="n"/>
      <c r="D843" s="5" t="n"/>
      <c r="E843" s="5" t="n"/>
      <c r="F843" s="5" t="n"/>
      <c r="G843" s="17" t="n"/>
      <c r="H843" s="17" t="n"/>
      <c r="I843" s="6">
        <f>IF(A843&amp;""="","",IFERROR(INDEX('العملاء'!$B$6:$B$205,MATCH(C843&amp;"",'العملاء'!$A$6:$A$205,0))&amp;"","كود غير موجود"))</f>
        <v/>
      </c>
      <c r="J843" s="15">
        <f>IF(A843&amp;""="","",SUMIFS('القطع'!$F$6:$F$2005,'القطع'!$A$6:$A$2005,A843&amp;""))</f>
        <v/>
      </c>
      <c r="K843" s="15">
        <f>IF(A843&amp;""="","",IF(F843="ملغي",0,ROUND(MAX(0,N(G843)+J843-N(H843)),2)))</f>
        <v/>
      </c>
      <c r="L843" s="15">
        <f>IF(A843&amp;""="","",SUMIFS('الدفعات'!$C$6:$C$2005,'الدفعات'!$B$6:$B$2005,A843&amp;""))</f>
        <v/>
      </c>
      <c r="M843" s="15">
        <f>IF(A843&amp;""="","",ROUND(K843-L843,2))</f>
        <v/>
      </c>
      <c r="N843" s="6">
        <f>IF(A843&amp;""="","",IF(AND(F843="جاهزة",M843&gt;0),"جاهزة ولم تُسدَّد",IF(AND(F843="سُلّمت",M843&gt;0),"سُلّمت وعليها متبقي","")))</f>
        <v/>
      </c>
    </row>
    <row r="844">
      <c r="A844" s="5" t="n"/>
      <c r="B844" s="16" t="n"/>
      <c r="C844" s="5" t="n"/>
      <c r="D844" s="5" t="n"/>
      <c r="E844" s="5" t="n"/>
      <c r="F844" s="5" t="n"/>
      <c r="G844" s="17" t="n"/>
      <c r="H844" s="17" t="n"/>
      <c r="I844" s="6">
        <f>IF(A844&amp;""="","",IFERROR(INDEX('العملاء'!$B$6:$B$205,MATCH(C844&amp;"",'العملاء'!$A$6:$A$205,0))&amp;"","كود غير موجود"))</f>
        <v/>
      </c>
      <c r="J844" s="15">
        <f>IF(A844&amp;""="","",SUMIFS('القطع'!$F$6:$F$2005,'القطع'!$A$6:$A$2005,A844&amp;""))</f>
        <v/>
      </c>
      <c r="K844" s="15">
        <f>IF(A844&amp;""="","",IF(F844="ملغي",0,ROUND(MAX(0,N(G844)+J844-N(H844)),2)))</f>
        <v/>
      </c>
      <c r="L844" s="15">
        <f>IF(A844&amp;""="","",SUMIFS('الدفعات'!$C$6:$C$2005,'الدفعات'!$B$6:$B$2005,A844&amp;""))</f>
        <v/>
      </c>
      <c r="M844" s="15">
        <f>IF(A844&amp;""="","",ROUND(K844-L844,2))</f>
        <v/>
      </c>
      <c r="N844" s="6">
        <f>IF(A844&amp;""="","",IF(AND(F844="جاهزة",M844&gt;0),"جاهزة ولم تُسدَّد",IF(AND(F844="سُلّمت",M844&gt;0),"سُلّمت وعليها متبقي","")))</f>
        <v/>
      </c>
    </row>
    <row r="845">
      <c r="A845" s="5" t="n"/>
      <c r="B845" s="16" t="n"/>
      <c r="C845" s="5" t="n"/>
      <c r="D845" s="5" t="n"/>
      <c r="E845" s="5" t="n"/>
      <c r="F845" s="5" t="n"/>
      <c r="G845" s="17" t="n"/>
      <c r="H845" s="17" t="n"/>
      <c r="I845" s="6">
        <f>IF(A845&amp;""="","",IFERROR(INDEX('العملاء'!$B$6:$B$205,MATCH(C845&amp;"",'العملاء'!$A$6:$A$205,0))&amp;"","كود غير موجود"))</f>
        <v/>
      </c>
      <c r="J845" s="15">
        <f>IF(A845&amp;""="","",SUMIFS('القطع'!$F$6:$F$2005,'القطع'!$A$6:$A$2005,A845&amp;""))</f>
        <v/>
      </c>
      <c r="K845" s="15">
        <f>IF(A845&amp;""="","",IF(F845="ملغي",0,ROUND(MAX(0,N(G845)+J845-N(H845)),2)))</f>
        <v/>
      </c>
      <c r="L845" s="15">
        <f>IF(A845&amp;""="","",SUMIFS('الدفعات'!$C$6:$C$2005,'الدفعات'!$B$6:$B$2005,A845&amp;""))</f>
        <v/>
      </c>
      <c r="M845" s="15">
        <f>IF(A845&amp;""="","",ROUND(K845-L845,2))</f>
        <v/>
      </c>
      <c r="N845" s="6">
        <f>IF(A845&amp;""="","",IF(AND(F845="جاهزة",M845&gt;0),"جاهزة ولم تُسدَّد",IF(AND(F845="سُلّمت",M845&gt;0),"سُلّمت وعليها متبقي","")))</f>
        <v/>
      </c>
    </row>
    <row r="846">
      <c r="A846" s="5" t="n"/>
      <c r="B846" s="16" t="n"/>
      <c r="C846" s="5" t="n"/>
      <c r="D846" s="5" t="n"/>
      <c r="E846" s="5" t="n"/>
      <c r="F846" s="5" t="n"/>
      <c r="G846" s="17" t="n"/>
      <c r="H846" s="17" t="n"/>
      <c r="I846" s="6">
        <f>IF(A846&amp;""="","",IFERROR(INDEX('العملاء'!$B$6:$B$205,MATCH(C846&amp;"",'العملاء'!$A$6:$A$205,0))&amp;"","كود غير موجود"))</f>
        <v/>
      </c>
      <c r="J846" s="15">
        <f>IF(A846&amp;""="","",SUMIFS('القطع'!$F$6:$F$2005,'القطع'!$A$6:$A$2005,A846&amp;""))</f>
        <v/>
      </c>
      <c r="K846" s="15">
        <f>IF(A846&amp;""="","",IF(F846="ملغي",0,ROUND(MAX(0,N(G846)+J846-N(H846)),2)))</f>
        <v/>
      </c>
      <c r="L846" s="15">
        <f>IF(A846&amp;""="","",SUMIFS('الدفعات'!$C$6:$C$2005,'الدفعات'!$B$6:$B$2005,A846&amp;""))</f>
        <v/>
      </c>
      <c r="M846" s="15">
        <f>IF(A846&amp;""="","",ROUND(K846-L846,2))</f>
        <v/>
      </c>
      <c r="N846" s="6">
        <f>IF(A846&amp;""="","",IF(AND(F846="جاهزة",M846&gt;0),"جاهزة ولم تُسدَّد",IF(AND(F846="سُلّمت",M846&gt;0),"سُلّمت وعليها متبقي","")))</f>
        <v/>
      </c>
    </row>
    <row r="847">
      <c r="A847" s="5" t="n"/>
      <c r="B847" s="16" t="n"/>
      <c r="C847" s="5" t="n"/>
      <c r="D847" s="5" t="n"/>
      <c r="E847" s="5" t="n"/>
      <c r="F847" s="5" t="n"/>
      <c r="G847" s="17" t="n"/>
      <c r="H847" s="17" t="n"/>
      <c r="I847" s="6">
        <f>IF(A847&amp;""="","",IFERROR(INDEX('العملاء'!$B$6:$B$205,MATCH(C847&amp;"",'العملاء'!$A$6:$A$205,0))&amp;"","كود غير موجود"))</f>
        <v/>
      </c>
      <c r="J847" s="15">
        <f>IF(A847&amp;""="","",SUMIFS('القطع'!$F$6:$F$2005,'القطع'!$A$6:$A$2005,A847&amp;""))</f>
        <v/>
      </c>
      <c r="K847" s="15">
        <f>IF(A847&amp;""="","",IF(F847="ملغي",0,ROUND(MAX(0,N(G847)+J847-N(H847)),2)))</f>
        <v/>
      </c>
      <c r="L847" s="15">
        <f>IF(A847&amp;""="","",SUMIFS('الدفعات'!$C$6:$C$2005,'الدفعات'!$B$6:$B$2005,A847&amp;""))</f>
        <v/>
      </c>
      <c r="M847" s="15">
        <f>IF(A847&amp;""="","",ROUND(K847-L847,2))</f>
        <v/>
      </c>
      <c r="N847" s="6">
        <f>IF(A847&amp;""="","",IF(AND(F847="جاهزة",M847&gt;0),"جاهزة ولم تُسدَّد",IF(AND(F847="سُلّمت",M847&gt;0),"سُلّمت وعليها متبقي","")))</f>
        <v/>
      </c>
    </row>
    <row r="848">
      <c r="A848" s="5" t="n"/>
      <c r="B848" s="16" t="n"/>
      <c r="C848" s="5" t="n"/>
      <c r="D848" s="5" t="n"/>
      <c r="E848" s="5" t="n"/>
      <c r="F848" s="5" t="n"/>
      <c r="G848" s="17" t="n"/>
      <c r="H848" s="17" t="n"/>
      <c r="I848" s="6">
        <f>IF(A848&amp;""="","",IFERROR(INDEX('العملاء'!$B$6:$B$205,MATCH(C848&amp;"",'العملاء'!$A$6:$A$205,0))&amp;"","كود غير موجود"))</f>
        <v/>
      </c>
      <c r="J848" s="15">
        <f>IF(A848&amp;""="","",SUMIFS('القطع'!$F$6:$F$2005,'القطع'!$A$6:$A$2005,A848&amp;""))</f>
        <v/>
      </c>
      <c r="K848" s="15">
        <f>IF(A848&amp;""="","",IF(F848="ملغي",0,ROUND(MAX(0,N(G848)+J848-N(H848)),2)))</f>
        <v/>
      </c>
      <c r="L848" s="15">
        <f>IF(A848&amp;""="","",SUMIFS('الدفعات'!$C$6:$C$2005,'الدفعات'!$B$6:$B$2005,A848&amp;""))</f>
        <v/>
      </c>
      <c r="M848" s="15">
        <f>IF(A848&amp;""="","",ROUND(K848-L848,2))</f>
        <v/>
      </c>
      <c r="N848" s="6">
        <f>IF(A848&amp;""="","",IF(AND(F848="جاهزة",M848&gt;0),"جاهزة ولم تُسدَّد",IF(AND(F848="سُلّمت",M848&gt;0),"سُلّمت وعليها متبقي","")))</f>
        <v/>
      </c>
    </row>
    <row r="849">
      <c r="A849" s="5" t="n"/>
      <c r="B849" s="16" t="n"/>
      <c r="C849" s="5" t="n"/>
      <c r="D849" s="5" t="n"/>
      <c r="E849" s="5" t="n"/>
      <c r="F849" s="5" t="n"/>
      <c r="G849" s="17" t="n"/>
      <c r="H849" s="17" t="n"/>
      <c r="I849" s="6">
        <f>IF(A849&amp;""="","",IFERROR(INDEX('العملاء'!$B$6:$B$205,MATCH(C849&amp;"",'العملاء'!$A$6:$A$205,0))&amp;"","كود غير موجود"))</f>
        <v/>
      </c>
      <c r="J849" s="15">
        <f>IF(A849&amp;""="","",SUMIFS('القطع'!$F$6:$F$2005,'القطع'!$A$6:$A$2005,A849&amp;""))</f>
        <v/>
      </c>
      <c r="K849" s="15">
        <f>IF(A849&amp;""="","",IF(F849="ملغي",0,ROUND(MAX(0,N(G849)+J849-N(H849)),2)))</f>
        <v/>
      </c>
      <c r="L849" s="15">
        <f>IF(A849&amp;""="","",SUMIFS('الدفعات'!$C$6:$C$2005,'الدفعات'!$B$6:$B$2005,A849&amp;""))</f>
        <v/>
      </c>
      <c r="M849" s="15">
        <f>IF(A849&amp;""="","",ROUND(K849-L849,2))</f>
        <v/>
      </c>
      <c r="N849" s="6">
        <f>IF(A849&amp;""="","",IF(AND(F849="جاهزة",M849&gt;0),"جاهزة ولم تُسدَّد",IF(AND(F849="سُلّمت",M849&gt;0),"سُلّمت وعليها متبقي","")))</f>
        <v/>
      </c>
    </row>
    <row r="850">
      <c r="A850" s="5" t="n"/>
      <c r="B850" s="16" t="n"/>
      <c r="C850" s="5" t="n"/>
      <c r="D850" s="5" t="n"/>
      <c r="E850" s="5" t="n"/>
      <c r="F850" s="5" t="n"/>
      <c r="G850" s="17" t="n"/>
      <c r="H850" s="17" t="n"/>
      <c r="I850" s="6">
        <f>IF(A850&amp;""="","",IFERROR(INDEX('العملاء'!$B$6:$B$205,MATCH(C850&amp;"",'العملاء'!$A$6:$A$205,0))&amp;"","كود غير موجود"))</f>
        <v/>
      </c>
      <c r="J850" s="15">
        <f>IF(A850&amp;""="","",SUMIFS('القطع'!$F$6:$F$2005,'القطع'!$A$6:$A$2005,A850&amp;""))</f>
        <v/>
      </c>
      <c r="K850" s="15">
        <f>IF(A850&amp;""="","",IF(F850="ملغي",0,ROUND(MAX(0,N(G850)+J850-N(H850)),2)))</f>
        <v/>
      </c>
      <c r="L850" s="15">
        <f>IF(A850&amp;""="","",SUMIFS('الدفعات'!$C$6:$C$2005,'الدفعات'!$B$6:$B$2005,A850&amp;""))</f>
        <v/>
      </c>
      <c r="M850" s="15">
        <f>IF(A850&amp;""="","",ROUND(K850-L850,2))</f>
        <v/>
      </c>
      <c r="N850" s="6">
        <f>IF(A850&amp;""="","",IF(AND(F850="جاهزة",M850&gt;0),"جاهزة ولم تُسدَّد",IF(AND(F850="سُلّمت",M850&gt;0),"سُلّمت وعليها متبقي","")))</f>
        <v/>
      </c>
    </row>
    <row r="851">
      <c r="A851" s="5" t="n"/>
      <c r="B851" s="16" t="n"/>
      <c r="C851" s="5" t="n"/>
      <c r="D851" s="5" t="n"/>
      <c r="E851" s="5" t="n"/>
      <c r="F851" s="5" t="n"/>
      <c r="G851" s="17" t="n"/>
      <c r="H851" s="17" t="n"/>
      <c r="I851" s="6">
        <f>IF(A851&amp;""="","",IFERROR(INDEX('العملاء'!$B$6:$B$205,MATCH(C851&amp;"",'العملاء'!$A$6:$A$205,0))&amp;"","كود غير موجود"))</f>
        <v/>
      </c>
      <c r="J851" s="15">
        <f>IF(A851&amp;""="","",SUMIFS('القطع'!$F$6:$F$2005,'القطع'!$A$6:$A$2005,A851&amp;""))</f>
        <v/>
      </c>
      <c r="K851" s="15">
        <f>IF(A851&amp;""="","",IF(F851="ملغي",0,ROUND(MAX(0,N(G851)+J851-N(H851)),2)))</f>
        <v/>
      </c>
      <c r="L851" s="15">
        <f>IF(A851&amp;""="","",SUMIFS('الدفعات'!$C$6:$C$2005,'الدفعات'!$B$6:$B$2005,A851&amp;""))</f>
        <v/>
      </c>
      <c r="M851" s="15">
        <f>IF(A851&amp;""="","",ROUND(K851-L851,2))</f>
        <v/>
      </c>
      <c r="N851" s="6">
        <f>IF(A851&amp;""="","",IF(AND(F851="جاهزة",M851&gt;0),"جاهزة ولم تُسدَّد",IF(AND(F851="سُلّمت",M851&gt;0),"سُلّمت وعليها متبقي","")))</f>
        <v/>
      </c>
    </row>
    <row r="852">
      <c r="A852" s="5" t="n"/>
      <c r="B852" s="16" t="n"/>
      <c r="C852" s="5" t="n"/>
      <c r="D852" s="5" t="n"/>
      <c r="E852" s="5" t="n"/>
      <c r="F852" s="5" t="n"/>
      <c r="G852" s="17" t="n"/>
      <c r="H852" s="17" t="n"/>
      <c r="I852" s="6">
        <f>IF(A852&amp;""="","",IFERROR(INDEX('العملاء'!$B$6:$B$205,MATCH(C852&amp;"",'العملاء'!$A$6:$A$205,0))&amp;"","كود غير موجود"))</f>
        <v/>
      </c>
      <c r="J852" s="15">
        <f>IF(A852&amp;""="","",SUMIFS('القطع'!$F$6:$F$2005,'القطع'!$A$6:$A$2005,A852&amp;""))</f>
        <v/>
      </c>
      <c r="K852" s="15">
        <f>IF(A852&amp;""="","",IF(F852="ملغي",0,ROUND(MAX(0,N(G852)+J852-N(H852)),2)))</f>
        <v/>
      </c>
      <c r="L852" s="15">
        <f>IF(A852&amp;""="","",SUMIFS('الدفعات'!$C$6:$C$2005,'الدفعات'!$B$6:$B$2005,A852&amp;""))</f>
        <v/>
      </c>
      <c r="M852" s="15">
        <f>IF(A852&amp;""="","",ROUND(K852-L852,2))</f>
        <v/>
      </c>
      <c r="N852" s="6">
        <f>IF(A852&amp;""="","",IF(AND(F852="جاهزة",M852&gt;0),"جاهزة ولم تُسدَّد",IF(AND(F852="سُلّمت",M852&gt;0),"سُلّمت وعليها متبقي","")))</f>
        <v/>
      </c>
    </row>
    <row r="853">
      <c r="A853" s="5" t="n"/>
      <c r="B853" s="16" t="n"/>
      <c r="C853" s="5" t="n"/>
      <c r="D853" s="5" t="n"/>
      <c r="E853" s="5" t="n"/>
      <c r="F853" s="5" t="n"/>
      <c r="G853" s="17" t="n"/>
      <c r="H853" s="17" t="n"/>
      <c r="I853" s="6">
        <f>IF(A853&amp;""="","",IFERROR(INDEX('العملاء'!$B$6:$B$205,MATCH(C853&amp;"",'العملاء'!$A$6:$A$205,0))&amp;"","كود غير موجود"))</f>
        <v/>
      </c>
      <c r="J853" s="15">
        <f>IF(A853&amp;""="","",SUMIFS('القطع'!$F$6:$F$2005,'القطع'!$A$6:$A$2005,A853&amp;""))</f>
        <v/>
      </c>
      <c r="K853" s="15">
        <f>IF(A853&amp;""="","",IF(F853="ملغي",0,ROUND(MAX(0,N(G853)+J853-N(H853)),2)))</f>
        <v/>
      </c>
      <c r="L853" s="15">
        <f>IF(A853&amp;""="","",SUMIFS('الدفعات'!$C$6:$C$2005,'الدفعات'!$B$6:$B$2005,A853&amp;""))</f>
        <v/>
      </c>
      <c r="M853" s="15">
        <f>IF(A853&amp;""="","",ROUND(K853-L853,2))</f>
        <v/>
      </c>
      <c r="N853" s="6">
        <f>IF(A853&amp;""="","",IF(AND(F853="جاهزة",M853&gt;0),"جاهزة ولم تُسدَّد",IF(AND(F853="سُلّمت",M853&gt;0),"سُلّمت وعليها متبقي","")))</f>
        <v/>
      </c>
    </row>
    <row r="854">
      <c r="A854" s="5" t="n"/>
      <c r="B854" s="16" t="n"/>
      <c r="C854" s="5" t="n"/>
      <c r="D854" s="5" t="n"/>
      <c r="E854" s="5" t="n"/>
      <c r="F854" s="5" t="n"/>
      <c r="G854" s="17" t="n"/>
      <c r="H854" s="17" t="n"/>
      <c r="I854" s="6">
        <f>IF(A854&amp;""="","",IFERROR(INDEX('العملاء'!$B$6:$B$205,MATCH(C854&amp;"",'العملاء'!$A$6:$A$205,0))&amp;"","كود غير موجود"))</f>
        <v/>
      </c>
      <c r="J854" s="15">
        <f>IF(A854&amp;""="","",SUMIFS('القطع'!$F$6:$F$2005,'القطع'!$A$6:$A$2005,A854&amp;""))</f>
        <v/>
      </c>
      <c r="K854" s="15">
        <f>IF(A854&amp;""="","",IF(F854="ملغي",0,ROUND(MAX(0,N(G854)+J854-N(H854)),2)))</f>
        <v/>
      </c>
      <c r="L854" s="15">
        <f>IF(A854&amp;""="","",SUMIFS('الدفعات'!$C$6:$C$2005,'الدفعات'!$B$6:$B$2005,A854&amp;""))</f>
        <v/>
      </c>
      <c r="M854" s="15">
        <f>IF(A854&amp;""="","",ROUND(K854-L854,2))</f>
        <v/>
      </c>
      <c r="N854" s="6">
        <f>IF(A854&amp;""="","",IF(AND(F854="جاهزة",M854&gt;0),"جاهزة ولم تُسدَّد",IF(AND(F854="سُلّمت",M854&gt;0),"سُلّمت وعليها متبقي","")))</f>
        <v/>
      </c>
    </row>
    <row r="855">
      <c r="A855" s="5" t="n"/>
      <c r="B855" s="16" t="n"/>
      <c r="C855" s="5" t="n"/>
      <c r="D855" s="5" t="n"/>
      <c r="E855" s="5" t="n"/>
      <c r="F855" s="5" t="n"/>
      <c r="G855" s="17" t="n"/>
      <c r="H855" s="17" t="n"/>
      <c r="I855" s="6">
        <f>IF(A855&amp;""="","",IFERROR(INDEX('العملاء'!$B$6:$B$205,MATCH(C855&amp;"",'العملاء'!$A$6:$A$205,0))&amp;"","كود غير موجود"))</f>
        <v/>
      </c>
      <c r="J855" s="15">
        <f>IF(A855&amp;""="","",SUMIFS('القطع'!$F$6:$F$2005,'القطع'!$A$6:$A$2005,A855&amp;""))</f>
        <v/>
      </c>
      <c r="K855" s="15">
        <f>IF(A855&amp;""="","",IF(F855="ملغي",0,ROUND(MAX(0,N(G855)+J855-N(H855)),2)))</f>
        <v/>
      </c>
      <c r="L855" s="15">
        <f>IF(A855&amp;""="","",SUMIFS('الدفعات'!$C$6:$C$2005,'الدفعات'!$B$6:$B$2005,A855&amp;""))</f>
        <v/>
      </c>
      <c r="M855" s="15">
        <f>IF(A855&amp;""="","",ROUND(K855-L855,2))</f>
        <v/>
      </c>
      <c r="N855" s="6">
        <f>IF(A855&amp;""="","",IF(AND(F855="جاهزة",M855&gt;0),"جاهزة ولم تُسدَّد",IF(AND(F855="سُلّمت",M855&gt;0),"سُلّمت وعليها متبقي","")))</f>
        <v/>
      </c>
    </row>
    <row r="856">
      <c r="A856" s="5" t="n"/>
      <c r="B856" s="16" t="n"/>
      <c r="C856" s="5" t="n"/>
      <c r="D856" s="5" t="n"/>
      <c r="E856" s="5" t="n"/>
      <c r="F856" s="5" t="n"/>
      <c r="G856" s="17" t="n"/>
      <c r="H856" s="17" t="n"/>
      <c r="I856" s="6">
        <f>IF(A856&amp;""="","",IFERROR(INDEX('العملاء'!$B$6:$B$205,MATCH(C856&amp;"",'العملاء'!$A$6:$A$205,0))&amp;"","كود غير موجود"))</f>
        <v/>
      </c>
      <c r="J856" s="15">
        <f>IF(A856&amp;""="","",SUMIFS('القطع'!$F$6:$F$2005,'القطع'!$A$6:$A$2005,A856&amp;""))</f>
        <v/>
      </c>
      <c r="K856" s="15">
        <f>IF(A856&amp;""="","",IF(F856="ملغي",0,ROUND(MAX(0,N(G856)+J856-N(H856)),2)))</f>
        <v/>
      </c>
      <c r="L856" s="15">
        <f>IF(A856&amp;""="","",SUMIFS('الدفعات'!$C$6:$C$2005,'الدفعات'!$B$6:$B$2005,A856&amp;""))</f>
        <v/>
      </c>
      <c r="M856" s="15">
        <f>IF(A856&amp;""="","",ROUND(K856-L856,2))</f>
        <v/>
      </c>
      <c r="N856" s="6">
        <f>IF(A856&amp;""="","",IF(AND(F856="جاهزة",M856&gt;0),"جاهزة ولم تُسدَّد",IF(AND(F856="سُلّمت",M856&gt;0),"سُلّمت وعليها متبقي","")))</f>
        <v/>
      </c>
    </row>
    <row r="857">
      <c r="A857" s="5" t="n"/>
      <c r="B857" s="16" t="n"/>
      <c r="C857" s="5" t="n"/>
      <c r="D857" s="5" t="n"/>
      <c r="E857" s="5" t="n"/>
      <c r="F857" s="5" t="n"/>
      <c r="G857" s="17" t="n"/>
      <c r="H857" s="17" t="n"/>
      <c r="I857" s="6">
        <f>IF(A857&amp;""="","",IFERROR(INDEX('العملاء'!$B$6:$B$205,MATCH(C857&amp;"",'العملاء'!$A$6:$A$205,0))&amp;"","كود غير موجود"))</f>
        <v/>
      </c>
      <c r="J857" s="15">
        <f>IF(A857&amp;""="","",SUMIFS('القطع'!$F$6:$F$2005,'القطع'!$A$6:$A$2005,A857&amp;""))</f>
        <v/>
      </c>
      <c r="K857" s="15">
        <f>IF(A857&amp;""="","",IF(F857="ملغي",0,ROUND(MAX(0,N(G857)+J857-N(H857)),2)))</f>
        <v/>
      </c>
      <c r="L857" s="15">
        <f>IF(A857&amp;""="","",SUMIFS('الدفعات'!$C$6:$C$2005,'الدفعات'!$B$6:$B$2005,A857&amp;""))</f>
        <v/>
      </c>
      <c r="M857" s="15">
        <f>IF(A857&amp;""="","",ROUND(K857-L857,2))</f>
        <v/>
      </c>
      <c r="N857" s="6">
        <f>IF(A857&amp;""="","",IF(AND(F857="جاهزة",M857&gt;0),"جاهزة ولم تُسدَّد",IF(AND(F857="سُلّمت",M857&gt;0),"سُلّمت وعليها متبقي","")))</f>
        <v/>
      </c>
    </row>
    <row r="858">
      <c r="A858" s="5" t="n"/>
      <c r="B858" s="16" t="n"/>
      <c r="C858" s="5" t="n"/>
      <c r="D858" s="5" t="n"/>
      <c r="E858" s="5" t="n"/>
      <c r="F858" s="5" t="n"/>
      <c r="G858" s="17" t="n"/>
      <c r="H858" s="17" t="n"/>
      <c r="I858" s="6">
        <f>IF(A858&amp;""="","",IFERROR(INDEX('العملاء'!$B$6:$B$205,MATCH(C858&amp;"",'العملاء'!$A$6:$A$205,0))&amp;"","كود غير موجود"))</f>
        <v/>
      </c>
      <c r="J858" s="15">
        <f>IF(A858&amp;""="","",SUMIFS('القطع'!$F$6:$F$2005,'القطع'!$A$6:$A$2005,A858&amp;""))</f>
        <v/>
      </c>
      <c r="K858" s="15">
        <f>IF(A858&amp;""="","",IF(F858="ملغي",0,ROUND(MAX(0,N(G858)+J858-N(H858)),2)))</f>
        <v/>
      </c>
      <c r="L858" s="15">
        <f>IF(A858&amp;""="","",SUMIFS('الدفعات'!$C$6:$C$2005,'الدفعات'!$B$6:$B$2005,A858&amp;""))</f>
        <v/>
      </c>
      <c r="M858" s="15">
        <f>IF(A858&amp;""="","",ROUND(K858-L858,2))</f>
        <v/>
      </c>
      <c r="N858" s="6">
        <f>IF(A858&amp;""="","",IF(AND(F858="جاهزة",M858&gt;0),"جاهزة ولم تُسدَّد",IF(AND(F858="سُلّمت",M858&gt;0),"سُلّمت وعليها متبقي","")))</f>
        <v/>
      </c>
    </row>
    <row r="859">
      <c r="A859" s="5" t="n"/>
      <c r="B859" s="16" t="n"/>
      <c r="C859" s="5" t="n"/>
      <c r="D859" s="5" t="n"/>
      <c r="E859" s="5" t="n"/>
      <c r="F859" s="5" t="n"/>
      <c r="G859" s="17" t="n"/>
      <c r="H859" s="17" t="n"/>
      <c r="I859" s="6">
        <f>IF(A859&amp;""="","",IFERROR(INDEX('العملاء'!$B$6:$B$205,MATCH(C859&amp;"",'العملاء'!$A$6:$A$205,0))&amp;"","كود غير موجود"))</f>
        <v/>
      </c>
      <c r="J859" s="15">
        <f>IF(A859&amp;""="","",SUMIFS('القطع'!$F$6:$F$2005,'القطع'!$A$6:$A$2005,A859&amp;""))</f>
        <v/>
      </c>
      <c r="K859" s="15">
        <f>IF(A859&amp;""="","",IF(F859="ملغي",0,ROUND(MAX(0,N(G859)+J859-N(H859)),2)))</f>
        <v/>
      </c>
      <c r="L859" s="15">
        <f>IF(A859&amp;""="","",SUMIFS('الدفعات'!$C$6:$C$2005,'الدفعات'!$B$6:$B$2005,A859&amp;""))</f>
        <v/>
      </c>
      <c r="M859" s="15">
        <f>IF(A859&amp;""="","",ROUND(K859-L859,2))</f>
        <v/>
      </c>
      <c r="N859" s="6">
        <f>IF(A859&amp;""="","",IF(AND(F859="جاهزة",M859&gt;0),"جاهزة ولم تُسدَّد",IF(AND(F859="سُلّمت",M859&gt;0),"سُلّمت وعليها متبقي","")))</f>
        <v/>
      </c>
    </row>
    <row r="860">
      <c r="A860" s="5" t="n"/>
      <c r="B860" s="16" t="n"/>
      <c r="C860" s="5" t="n"/>
      <c r="D860" s="5" t="n"/>
      <c r="E860" s="5" t="n"/>
      <c r="F860" s="5" t="n"/>
      <c r="G860" s="17" t="n"/>
      <c r="H860" s="17" t="n"/>
      <c r="I860" s="6">
        <f>IF(A860&amp;""="","",IFERROR(INDEX('العملاء'!$B$6:$B$205,MATCH(C860&amp;"",'العملاء'!$A$6:$A$205,0))&amp;"","كود غير موجود"))</f>
        <v/>
      </c>
      <c r="J860" s="15">
        <f>IF(A860&amp;""="","",SUMIFS('القطع'!$F$6:$F$2005,'القطع'!$A$6:$A$2005,A860&amp;""))</f>
        <v/>
      </c>
      <c r="K860" s="15">
        <f>IF(A860&amp;""="","",IF(F860="ملغي",0,ROUND(MAX(0,N(G860)+J860-N(H860)),2)))</f>
        <v/>
      </c>
      <c r="L860" s="15">
        <f>IF(A860&amp;""="","",SUMIFS('الدفعات'!$C$6:$C$2005,'الدفعات'!$B$6:$B$2005,A860&amp;""))</f>
        <v/>
      </c>
      <c r="M860" s="15">
        <f>IF(A860&amp;""="","",ROUND(K860-L860,2))</f>
        <v/>
      </c>
      <c r="N860" s="6">
        <f>IF(A860&amp;""="","",IF(AND(F860="جاهزة",M860&gt;0),"جاهزة ولم تُسدَّد",IF(AND(F860="سُلّمت",M860&gt;0),"سُلّمت وعليها متبقي","")))</f>
        <v/>
      </c>
    </row>
    <row r="861">
      <c r="A861" s="5" t="n"/>
      <c r="B861" s="16" t="n"/>
      <c r="C861" s="5" t="n"/>
      <c r="D861" s="5" t="n"/>
      <c r="E861" s="5" t="n"/>
      <c r="F861" s="5" t="n"/>
      <c r="G861" s="17" t="n"/>
      <c r="H861" s="17" t="n"/>
      <c r="I861" s="6">
        <f>IF(A861&amp;""="","",IFERROR(INDEX('العملاء'!$B$6:$B$205,MATCH(C861&amp;"",'العملاء'!$A$6:$A$205,0))&amp;"","كود غير موجود"))</f>
        <v/>
      </c>
      <c r="J861" s="15">
        <f>IF(A861&amp;""="","",SUMIFS('القطع'!$F$6:$F$2005,'القطع'!$A$6:$A$2005,A861&amp;""))</f>
        <v/>
      </c>
      <c r="K861" s="15">
        <f>IF(A861&amp;""="","",IF(F861="ملغي",0,ROUND(MAX(0,N(G861)+J861-N(H861)),2)))</f>
        <v/>
      </c>
      <c r="L861" s="15">
        <f>IF(A861&amp;""="","",SUMIFS('الدفعات'!$C$6:$C$2005,'الدفعات'!$B$6:$B$2005,A861&amp;""))</f>
        <v/>
      </c>
      <c r="M861" s="15">
        <f>IF(A861&amp;""="","",ROUND(K861-L861,2))</f>
        <v/>
      </c>
      <c r="N861" s="6">
        <f>IF(A861&amp;""="","",IF(AND(F861="جاهزة",M861&gt;0),"جاهزة ولم تُسدَّد",IF(AND(F861="سُلّمت",M861&gt;0),"سُلّمت وعليها متبقي","")))</f>
        <v/>
      </c>
    </row>
    <row r="862">
      <c r="A862" s="5" t="n"/>
      <c r="B862" s="16" t="n"/>
      <c r="C862" s="5" t="n"/>
      <c r="D862" s="5" t="n"/>
      <c r="E862" s="5" t="n"/>
      <c r="F862" s="5" t="n"/>
      <c r="G862" s="17" t="n"/>
      <c r="H862" s="17" t="n"/>
      <c r="I862" s="6">
        <f>IF(A862&amp;""="","",IFERROR(INDEX('العملاء'!$B$6:$B$205,MATCH(C862&amp;"",'العملاء'!$A$6:$A$205,0))&amp;"","كود غير موجود"))</f>
        <v/>
      </c>
      <c r="J862" s="15">
        <f>IF(A862&amp;""="","",SUMIFS('القطع'!$F$6:$F$2005,'القطع'!$A$6:$A$2005,A862&amp;""))</f>
        <v/>
      </c>
      <c r="K862" s="15">
        <f>IF(A862&amp;""="","",IF(F862="ملغي",0,ROUND(MAX(0,N(G862)+J862-N(H862)),2)))</f>
        <v/>
      </c>
      <c r="L862" s="15">
        <f>IF(A862&amp;""="","",SUMIFS('الدفعات'!$C$6:$C$2005,'الدفعات'!$B$6:$B$2005,A862&amp;""))</f>
        <v/>
      </c>
      <c r="M862" s="15">
        <f>IF(A862&amp;""="","",ROUND(K862-L862,2))</f>
        <v/>
      </c>
      <c r="N862" s="6">
        <f>IF(A862&amp;""="","",IF(AND(F862="جاهزة",M862&gt;0),"جاهزة ولم تُسدَّد",IF(AND(F862="سُلّمت",M862&gt;0),"سُلّمت وعليها متبقي","")))</f>
        <v/>
      </c>
    </row>
    <row r="863">
      <c r="A863" s="5" t="n"/>
      <c r="B863" s="16" t="n"/>
      <c r="C863" s="5" t="n"/>
      <c r="D863" s="5" t="n"/>
      <c r="E863" s="5" t="n"/>
      <c r="F863" s="5" t="n"/>
      <c r="G863" s="17" t="n"/>
      <c r="H863" s="17" t="n"/>
      <c r="I863" s="6">
        <f>IF(A863&amp;""="","",IFERROR(INDEX('العملاء'!$B$6:$B$205,MATCH(C863&amp;"",'العملاء'!$A$6:$A$205,0))&amp;"","كود غير موجود"))</f>
        <v/>
      </c>
      <c r="J863" s="15">
        <f>IF(A863&amp;""="","",SUMIFS('القطع'!$F$6:$F$2005,'القطع'!$A$6:$A$2005,A863&amp;""))</f>
        <v/>
      </c>
      <c r="K863" s="15">
        <f>IF(A863&amp;""="","",IF(F863="ملغي",0,ROUND(MAX(0,N(G863)+J863-N(H863)),2)))</f>
        <v/>
      </c>
      <c r="L863" s="15">
        <f>IF(A863&amp;""="","",SUMIFS('الدفعات'!$C$6:$C$2005,'الدفعات'!$B$6:$B$2005,A863&amp;""))</f>
        <v/>
      </c>
      <c r="M863" s="15">
        <f>IF(A863&amp;""="","",ROUND(K863-L863,2))</f>
        <v/>
      </c>
      <c r="N863" s="6">
        <f>IF(A863&amp;""="","",IF(AND(F863="جاهزة",M863&gt;0),"جاهزة ولم تُسدَّد",IF(AND(F863="سُلّمت",M863&gt;0),"سُلّمت وعليها متبقي","")))</f>
        <v/>
      </c>
    </row>
    <row r="864">
      <c r="A864" s="5" t="n"/>
      <c r="B864" s="16" t="n"/>
      <c r="C864" s="5" t="n"/>
      <c r="D864" s="5" t="n"/>
      <c r="E864" s="5" t="n"/>
      <c r="F864" s="5" t="n"/>
      <c r="G864" s="17" t="n"/>
      <c r="H864" s="17" t="n"/>
      <c r="I864" s="6">
        <f>IF(A864&amp;""="","",IFERROR(INDEX('العملاء'!$B$6:$B$205,MATCH(C864&amp;"",'العملاء'!$A$6:$A$205,0))&amp;"","كود غير موجود"))</f>
        <v/>
      </c>
      <c r="J864" s="15">
        <f>IF(A864&amp;""="","",SUMIFS('القطع'!$F$6:$F$2005,'القطع'!$A$6:$A$2005,A864&amp;""))</f>
        <v/>
      </c>
      <c r="K864" s="15">
        <f>IF(A864&amp;""="","",IF(F864="ملغي",0,ROUND(MAX(0,N(G864)+J864-N(H864)),2)))</f>
        <v/>
      </c>
      <c r="L864" s="15">
        <f>IF(A864&amp;""="","",SUMIFS('الدفعات'!$C$6:$C$2005,'الدفعات'!$B$6:$B$2005,A864&amp;""))</f>
        <v/>
      </c>
      <c r="M864" s="15">
        <f>IF(A864&amp;""="","",ROUND(K864-L864,2))</f>
        <v/>
      </c>
      <c r="N864" s="6">
        <f>IF(A864&amp;""="","",IF(AND(F864="جاهزة",M864&gt;0),"جاهزة ولم تُسدَّد",IF(AND(F864="سُلّمت",M864&gt;0),"سُلّمت وعليها متبقي","")))</f>
        <v/>
      </c>
    </row>
    <row r="865">
      <c r="A865" s="5" t="n"/>
      <c r="B865" s="16" t="n"/>
      <c r="C865" s="5" t="n"/>
      <c r="D865" s="5" t="n"/>
      <c r="E865" s="5" t="n"/>
      <c r="F865" s="5" t="n"/>
      <c r="G865" s="17" t="n"/>
      <c r="H865" s="17" t="n"/>
      <c r="I865" s="6">
        <f>IF(A865&amp;""="","",IFERROR(INDEX('العملاء'!$B$6:$B$205,MATCH(C865&amp;"",'العملاء'!$A$6:$A$205,0))&amp;"","كود غير موجود"))</f>
        <v/>
      </c>
      <c r="J865" s="15">
        <f>IF(A865&amp;""="","",SUMIFS('القطع'!$F$6:$F$2005,'القطع'!$A$6:$A$2005,A865&amp;""))</f>
        <v/>
      </c>
      <c r="K865" s="15">
        <f>IF(A865&amp;""="","",IF(F865="ملغي",0,ROUND(MAX(0,N(G865)+J865-N(H865)),2)))</f>
        <v/>
      </c>
      <c r="L865" s="15">
        <f>IF(A865&amp;""="","",SUMIFS('الدفعات'!$C$6:$C$2005,'الدفعات'!$B$6:$B$2005,A865&amp;""))</f>
        <v/>
      </c>
      <c r="M865" s="15">
        <f>IF(A865&amp;""="","",ROUND(K865-L865,2))</f>
        <v/>
      </c>
      <c r="N865" s="6">
        <f>IF(A865&amp;""="","",IF(AND(F865="جاهزة",M865&gt;0),"جاهزة ولم تُسدَّد",IF(AND(F865="سُلّمت",M865&gt;0),"سُلّمت وعليها متبقي","")))</f>
        <v/>
      </c>
    </row>
    <row r="866">
      <c r="A866" s="5" t="n"/>
      <c r="B866" s="16" t="n"/>
      <c r="C866" s="5" t="n"/>
      <c r="D866" s="5" t="n"/>
      <c r="E866" s="5" t="n"/>
      <c r="F866" s="5" t="n"/>
      <c r="G866" s="17" t="n"/>
      <c r="H866" s="17" t="n"/>
      <c r="I866" s="6">
        <f>IF(A866&amp;""="","",IFERROR(INDEX('العملاء'!$B$6:$B$205,MATCH(C866&amp;"",'العملاء'!$A$6:$A$205,0))&amp;"","كود غير موجود"))</f>
        <v/>
      </c>
      <c r="J866" s="15">
        <f>IF(A866&amp;""="","",SUMIFS('القطع'!$F$6:$F$2005,'القطع'!$A$6:$A$2005,A866&amp;""))</f>
        <v/>
      </c>
      <c r="K866" s="15">
        <f>IF(A866&amp;""="","",IF(F866="ملغي",0,ROUND(MAX(0,N(G866)+J866-N(H866)),2)))</f>
        <v/>
      </c>
      <c r="L866" s="15">
        <f>IF(A866&amp;""="","",SUMIFS('الدفعات'!$C$6:$C$2005,'الدفعات'!$B$6:$B$2005,A866&amp;""))</f>
        <v/>
      </c>
      <c r="M866" s="15">
        <f>IF(A866&amp;""="","",ROUND(K866-L866,2))</f>
        <v/>
      </c>
      <c r="N866" s="6">
        <f>IF(A866&amp;""="","",IF(AND(F866="جاهزة",M866&gt;0),"جاهزة ولم تُسدَّد",IF(AND(F866="سُلّمت",M866&gt;0),"سُلّمت وعليها متبقي","")))</f>
        <v/>
      </c>
    </row>
    <row r="867">
      <c r="A867" s="5" t="n"/>
      <c r="B867" s="16" t="n"/>
      <c r="C867" s="5" t="n"/>
      <c r="D867" s="5" t="n"/>
      <c r="E867" s="5" t="n"/>
      <c r="F867" s="5" t="n"/>
      <c r="G867" s="17" t="n"/>
      <c r="H867" s="17" t="n"/>
      <c r="I867" s="6">
        <f>IF(A867&amp;""="","",IFERROR(INDEX('العملاء'!$B$6:$B$205,MATCH(C867&amp;"",'العملاء'!$A$6:$A$205,0))&amp;"","كود غير موجود"))</f>
        <v/>
      </c>
      <c r="J867" s="15">
        <f>IF(A867&amp;""="","",SUMIFS('القطع'!$F$6:$F$2005,'القطع'!$A$6:$A$2005,A867&amp;""))</f>
        <v/>
      </c>
      <c r="K867" s="15">
        <f>IF(A867&amp;""="","",IF(F867="ملغي",0,ROUND(MAX(0,N(G867)+J867-N(H867)),2)))</f>
        <v/>
      </c>
      <c r="L867" s="15">
        <f>IF(A867&amp;""="","",SUMIFS('الدفعات'!$C$6:$C$2005,'الدفعات'!$B$6:$B$2005,A867&amp;""))</f>
        <v/>
      </c>
      <c r="M867" s="15">
        <f>IF(A867&amp;""="","",ROUND(K867-L867,2))</f>
        <v/>
      </c>
      <c r="N867" s="6">
        <f>IF(A867&amp;""="","",IF(AND(F867="جاهزة",M867&gt;0),"جاهزة ولم تُسدَّد",IF(AND(F867="سُلّمت",M867&gt;0),"سُلّمت وعليها متبقي","")))</f>
        <v/>
      </c>
    </row>
    <row r="868">
      <c r="A868" s="5" t="n"/>
      <c r="B868" s="16" t="n"/>
      <c r="C868" s="5" t="n"/>
      <c r="D868" s="5" t="n"/>
      <c r="E868" s="5" t="n"/>
      <c r="F868" s="5" t="n"/>
      <c r="G868" s="17" t="n"/>
      <c r="H868" s="17" t="n"/>
      <c r="I868" s="6">
        <f>IF(A868&amp;""="","",IFERROR(INDEX('العملاء'!$B$6:$B$205,MATCH(C868&amp;"",'العملاء'!$A$6:$A$205,0))&amp;"","كود غير موجود"))</f>
        <v/>
      </c>
      <c r="J868" s="15">
        <f>IF(A868&amp;""="","",SUMIFS('القطع'!$F$6:$F$2005,'القطع'!$A$6:$A$2005,A868&amp;""))</f>
        <v/>
      </c>
      <c r="K868" s="15">
        <f>IF(A868&amp;""="","",IF(F868="ملغي",0,ROUND(MAX(0,N(G868)+J868-N(H868)),2)))</f>
        <v/>
      </c>
      <c r="L868" s="15">
        <f>IF(A868&amp;""="","",SUMIFS('الدفعات'!$C$6:$C$2005,'الدفعات'!$B$6:$B$2005,A868&amp;""))</f>
        <v/>
      </c>
      <c r="M868" s="15">
        <f>IF(A868&amp;""="","",ROUND(K868-L868,2))</f>
        <v/>
      </c>
      <c r="N868" s="6">
        <f>IF(A868&amp;""="","",IF(AND(F868="جاهزة",M868&gt;0),"جاهزة ولم تُسدَّد",IF(AND(F868="سُلّمت",M868&gt;0),"سُلّمت وعليها متبقي","")))</f>
        <v/>
      </c>
    </row>
    <row r="869">
      <c r="A869" s="5" t="n"/>
      <c r="B869" s="16" t="n"/>
      <c r="C869" s="5" t="n"/>
      <c r="D869" s="5" t="n"/>
      <c r="E869" s="5" t="n"/>
      <c r="F869" s="5" t="n"/>
      <c r="G869" s="17" t="n"/>
      <c r="H869" s="17" t="n"/>
      <c r="I869" s="6">
        <f>IF(A869&amp;""="","",IFERROR(INDEX('العملاء'!$B$6:$B$205,MATCH(C869&amp;"",'العملاء'!$A$6:$A$205,0))&amp;"","كود غير موجود"))</f>
        <v/>
      </c>
      <c r="J869" s="15">
        <f>IF(A869&amp;""="","",SUMIFS('القطع'!$F$6:$F$2005,'القطع'!$A$6:$A$2005,A869&amp;""))</f>
        <v/>
      </c>
      <c r="K869" s="15">
        <f>IF(A869&amp;""="","",IF(F869="ملغي",0,ROUND(MAX(0,N(G869)+J869-N(H869)),2)))</f>
        <v/>
      </c>
      <c r="L869" s="15">
        <f>IF(A869&amp;""="","",SUMIFS('الدفعات'!$C$6:$C$2005,'الدفعات'!$B$6:$B$2005,A869&amp;""))</f>
        <v/>
      </c>
      <c r="M869" s="15">
        <f>IF(A869&amp;""="","",ROUND(K869-L869,2))</f>
        <v/>
      </c>
      <c r="N869" s="6">
        <f>IF(A869&amp;""="","",IF(AND(F869="جاهزة",M869&gt;0),"جاهزة ولم تُسدَّد",IF(AND(F869="سُلّمت",M869&gt;0),"سُلّمت وعليها متبقي","")))</f>
        <v/>
      </c>
    </row>
    <row r="870">
      <c r="A870" s="5" t="n"/>
      <c r="B870" s="16" t="n"/>
      <c r="C870" s="5" t="n"/>
      <c r="D870" s="5" t="n"/>
      <c r="E870" s="5" t="n"/>
      <c r="F870" s="5" t="n"/>
      <c r="G870" s="17" t="n"/>
      <c r="H870" s="17" t="n"/>
      <c r="I870" s="6">
        <f>IF(A870&amp;""="","",IFERROR(INDEX('العملاء'!$B$6:$B$205,MATCH(C870&amp;"",'العملاء'!$A$6:$A$205,0))&amp;"","كود غير موجود"))</f>
        <v/>
      </c>
      <c r="J870" s="15">
        <f>IF(A870&amp;""="","",SUMIFS('القطع'!$F$6:$F$2005,'القطع'!$A$6:$A$2005,A870&amp;""))</f>
        <v/>
      </c>
      <c r="K870" s="15">
        <f>IF(A870&amp;""="","",IF(F870="ملغي",0,ROUND(MAX(0,N(G870)+J870-N(H870)),2)))</f>
        <v/>
      </c>
      <c r="L870" s="15">
        <f>IF(A870&amp;""="","",SUMIFS('الدفعات'!$C$6:$C$2005,'الدفعات'!$B$6:$B$2005,A870&amp;""))</f>
        <v/>
      </c>
      <c r="M870" s="15">
        <f>IF(A870&amp;""="","",ROUND(K870-L870,2))</f>
        <v/>
      </c>
      <c r="N870" s="6">
        <f>IF(A870&amp;""="","",IF(AND(F870="جاهزة",M870&gt;0),"جاهزة ولم تُسدَّد",IF(AND(F870="سُلّمت",M870&gt;0),"سُلّمت وعليها متبقي","")))</f>
        <v/>
      </c>
    </row>
    <row r="871">
      <c r="A871" s="5" t="n"/>
      <c r="B871" s="16" t="n"/>
      <c r="C871" s="5" t="n"/>
      <c r="D871" s="5" t="n"/>
      <c r="E871" s="5" t="n"/>
      <c r="F871" s="5" t="n"/>
      <c r="G871" s="17" t="n"/>
      <c r="H871" s="17" t="n"/>
      <c r="I871" s="6">
        <f>IF(A871&amp;""="","",IFERROR(INDEX('العملاء'!$B$6:$B$205,MATCH(C871&amp;"",'العملاء'!$A$6:$A$205,0))&amp;"","كود غير موجود"))</f>
        <v/>
      </c>
      <c r="J871" s="15">
        <f>IF(A871&amp;""="","",SUMIFS('القطع'!$F$6:$F$2005,'القطع'!$A$6:$A$2005,A871&amp;""))</f>
        <v/>
      </c>
      <c r="K871" s="15">
        <f>IF(A871&amp;""="","",IF(F871="ملغي",0,ROUND(MAX(0,N(G871)+J871-N(H871)),2)))</f>
        <v/>
      </c>
      <c r="L871" s="15">
        <f>IF(A871&amp;""="","",SUMIFS('الدفعات'!$C$6:$C$2005,'الدفعات'!$B$6:$B$2005,A871&amp;""))</f>
        <v/>
      </c>
      <c r="M871" s="15">
        <f>IF(A871&amp;""="","",ROUND(K871-L871,2))</f>
        <v/>
      </c>
      <c r="N871" s="6">
        <f>IF(A871&amp;""="","",IF(AND(F871="جاهزة",M871&gt;0),"جاهزة ولم تُسدَّد",IF(AND(F871="سُلّمت",M871&gt;0),"سُلّمت وعليها متبقي","")))</f>
        <v/>
      </c>
    </row>
    <row r="872">
      <c r="A872" s="5" t="n"/>
      <c r="B872" s="16" t="n"/>
      <c r="C872" s="5" t="n"/>
      <c r="D872" s="5" t="n"/>
      <c r="E872" s="5" t="n"/>
      <c r="F872" s="5" t="n"/>
      <c r="G872" s="17" t="n"/>
      <c r="H872" s="17" t="n"/>
      <c r="I872" s="6">
        <f>IF(A872&amp;""="","",IFERROR(INDEX('العملاء'!$B$6:$B$205,MATCH(C872&amp;"",'العملاء'!$A$6:$A$205,0))&amp;"","كود غير موجود"))</f>
        <v/>
      </c>
      <c r="J872" s="15">
        <f>IF(A872&amp;""="","",SUMIFS('القطع'!$F$6:$F$2005,'القطع'!$A$6:$A$2005,A872&amp;""))</f>
        <v/>
      </c>
      <c r="K872" s="15">
        <f>IF(A872&amp;""="","",IF(F872="ملغي",0,ROUND(MAX(0,N(G872)+J872-N(H872)),2)))</f>
        <v/>
      </c>
      <c r="L872" s="15">
        <f>IF(A872&amp;""="","",SUMIFS('الدفعات'!$C$6:$C$2005,'الدفعات'!$B$6:$B$2005,A872&amp;""))</f>
        <v/>
      </c>
      <c r="M872" s="15">
        <f>IF(A872&amp;""="","",ROUND(K872-L872,2))</f>
        <v/>
      </c>
      <c r="N872" s="6">
        <f>IF(A872&amp;""="","",IF(AND(F872="جاهزة",M872&gt;0),"جاهزة ولم تُسدَّد",IF(AND(F872="سُلّمت",M872&gt;0),"سُلّمت وعليها متبقي","")))</f>
        <v/>
      </c>
    </row>
    <row r="873">
      <c r="A873" s="5" t="n"/>
      <c r="B873" s="16" t="n"/>
      <c r="C873" s="5" t="n"/>
      <c r="D873" s="5" t="n"/>
      <c r="E873" s="5" t="n"/>
      <c r="F873" s="5" t="n"/>
      <c r="G873" s="17" t="n"/>
      <c r="H873" s="17" t="n"/>
      <c r="I873" s="6">
        <f>IF(A873&amp;""="","",IFERROR(INDEX('العملاء'!$B$6:$B$205,MATCH(C873&amp;"",'العملاء'!$A$6:$A$205,0))&amp;"","كود غير موجود"))</f>
        <v/>
      </c>
      <c r="J873" s="15">
        <f>IF(A873&amp;""="","",SUMIFS('القطع'!$F$6:$F$2005,'القطع'!$A$6:$A$2005,A873&amp;""))</f>
        <v/>
      </c>
      <c r="K873" s="15">
        <f>IF(A873&amp;""="","",IF(F873="ملغي",0,ROUND(MAX(0,N(G873)+J873-N(H873)),2)))</f>
        <v/>
      </c>
      <c r="L873" s="15">
        <f>IF(A873&amp;""="","",SUMIFS('الدفعات'!$C$6:$C$2005,'الدفعات'!$B$6:$B$2005,A873&amp;""))</f>
        <v/>
      </c>
      <c r="M873" s="15">
        <f>IF(A873&amp;""="","",ROUND(K873-L873,2))</f>
        <v/>
      </c>
      <c r="N873" s="6">
        <f>IF(A873&amp;""="","",IF(AND(F873="جاهزة",M873&gt;0),"جاهزة ولم تُسدَّد",IF(AND(F873="سُلّمت",M873&gt;0),"سُلّمت وعليها متبقي","")))</f>
        <v/>
      </c>
    </row>
    <row r="874">
      <c r="A874" s="5" t="n"/>
      <c r="B874" s="16" t="n"/>
      <c r="C874" s="5" t="n"/>
      <c r="D874" s="5" t="n"/>
      <c r="E874" s="5" t="n"/>
      <c r="F874" s="5" t="n"/>
      <c r="G874" s="17" t="n"/>
      <c r="H874" s="17" t="n"/>
      <c r="I874" s="6">
        <f>IF(A874&amp;""="","",IFERROR(INDEX('العملاء'!$B$6:$B$205,MATCH(C874&amp;"",'العملاء'!$A$6:$A$205,0))&amp;"","كود غير موجود"))</f>
        <v/>
      </c>
      <c r="J874" s="15">
        <f>IF(A874&amp;""="","",SUMIFS('القطع'!$F$6:$F$2005,'القطع'!$A$6:$A$2005,A874&amp;""))</f>
        <v/>
      </c>
      <c r="K874" s="15">
        <f>IF(A874&amp;""="","",IF(F874="ملغي",0,ROUND(MAX(0,N(G874)+J874-N(H874)),2)))</f>
        <v/>
      </c>
      <c r="L874" s="15">
        <f>IF(A874&amp;""="","",SUMIFS('الدفعات'!$C$6:$C$2005,'الدفعات'!$B$6:$B$2005,A874&amp;""))</f>
        <v/>
      </c>
      <c r="M874" s="15">
        <f>IF(A874&amp;""="","",ROUND(K874-L874,2))</f>
        <v/>
      </c>
      <c r="N874" s="6">
        <f>IF(A874&amp;""="","",IF(AND(F874="جاهزة",M874&gt;0),"جاهزة ولم تُسدَّد",IF(AND(F874="سُلّمت",M874&gt;0),"سُلّمت وعليها متبقي","")))</f>
        <v/>
      </c>
    </row>
    <row r="875">
      <c r="A875" s="5" t="n"/>
      <c r="B875" s="16" t="n"/>
      <c r="C875" s="5" t="n"/>
      <c r="D875" s="5" t="n"/>
      <c r="E875" s="5" t="n"/>
      <c r="F875" s="5" t="n"/>
      <c r="G875" s="17" t="n"/>
      <c r="H875" s="17" t="n"/>
      <c r="I875" s="6">
        <f>IF(A875&amp;""="","",IFERROR(INDEX('العملاء'!$B$6:$B$205,MATCH(C875&amp;"",'العملاء'!$A$6:$A$205,0))&amp;"","كود غير موجود"))</f>
        <v/>
      </c>
      <c r="J875" s="15">
        <f>IF(A875&amp;""="","",SUMIFS('القطع'!$F$6:$F$2005,'القطع'!$A$6:$A$2005,A875&amp;""))</f>
        <v/>
      </c>
      <c r="K875" s="15">
        <f>IF(A875&amp;""="","",IF(F875="ملغي",0,ROUND(MAX(0,N(G875)+J875-N(H875)),2)))</f>
        <v/>
      </c>
      <c r="L875" s="15">
        <f>IF(A875&amp;""="","",SUMIFS('الدفعات'!$C$6:$C$2005,'الدفعات'!$B$6:$B$2005,A875&amp;""))</f>
        <v/>
      </c>
      <c r="M875" s="15">
        <f>IF(A875&amp;""="","",ROUND(K875-L875,2))</f>
        <v/>
      </c>
      <c r="N875" s="6">
        <f>IF(A875&amp;""="","",IF(AND(F875="جاهزة",M875&gt;0),"جاهزة ولم تُسدَّد",IF(AND(F875="سُلّمت",M875&gt;0),"سُلّمت وعليها متبقي","")))</f>
        <v/>
      </c>
    </row>
    <row r="876">
      <c r="A876" s="5" t="n"/>
      <c r="B876" s="16" t="n"/>
      <c r="C876" s="5" t="n"/>
      <c r="D876" s="5" t="n"/>
      <c r="E876" s="5" t="n"/>
      <c r="F876" s="5" t="n"/>
      <c r="G876" s="17" t="n"/>
      <c r="H876" s="17" t="n"/>
      <c r="I876" s="6">
        <f>IF(A876&amp;""="","",IFERROR(INDEX('العملاء'!$B$6:$B$205,MATCH(C876&amp;"",'العملاء'!$A$6:$A$205,0))&amp;"","كود غير موجود"))</f>
        <v/>
      </c>
      <c r="J876" s="15">
        <f>IF(A876&amp;""="","",SUMIFS('القطع'!$F$6:$F$2005,'القطع'!$A$6:$A$2005,A876&amp;""))</f>
        <v/>
      </c>
      <c r="K876" s="15">
        <f>IF(A876&amp;""="","",IF(F876="ملغي",0,ROUND(MAX(0,N(G876)+J876-N(H876)),2)))</f>
        <v/>
      </c>
      <c r="L876" s="15">
        <f>IF(A876&amp;""="","",SUMIFS('الدفعات'!$C$6:$C$2005,'الدفعات'!$B$6:$B$2005,A876&amp;""))</f>
        <v/>
      </c>
      <c r="M876" s="15">
        <f>IF(A876&amp;""="","",ROUND(K876-L876,2))</f>
        <v/>
      </c>
      <c r="N876" s="6">
        <f>IF(A876&amp;""="","",IF(AND(F876="جاهزة",M876&gt;0),"جاهزة ولم تُسدَّد",IF(AND(F876="سُلّمت",M876&gt;0),"سُلّمت وعليها متبقي","")))</f>
        <v/>
      </c>
    </row>
    <row r="877">
      <c r="A877" s="5" t="n"/>
      <c r="B877" s="16" t="n"/>
      <c r="C877" s="5" t="n"/>
      <c r="D877" s="5" t="n"/>
      <c r="E877" s="5" t="n"/>
      <c r="F877" s="5" t="n"/>
      <c r="G877" s="17" t="n"/>
      <c r="H877" s="17" t="n"/>
      <c r="I877" s="6">
        <f>IF(A877&amp;""="","",IFERROR(INDEX('العملاء'!$B$6:$B$205,MATCH(C877&amp;"",'العملاء'!$A$6:$A$205,0))&amp;"","كود غير موجود"))</f>
        <v/>
      </c>
      <c r="J877" s="15">
        <f>IF(A877&amp;""="","",SUMIFS('القطع'!$F$6:$F$2005,'القطع'!$A$6:$A$2005,A877&amp;""))</f>
        <v/>
      </c>
      <c r="K877" s="15">
        <f>IF(A877&amp;""="","",IF(F877="ملغي",0,ROUND(MAX(0,N(G877)+J877-N(H877)),2)))</f>
        <v/>
      </c>
      <c r="L877" s="15">
        <f>IF(A877&amp;""="","",SUMIFS('الدفعات'!$C$6:$C$2005,'الدفعات'!$B$6:$B$2005,A877&amp;""))</f>
        <v/>
      </c>
      <c r="M877" s="15">
        <f>IF(A877&amp;""="","",ROUND(K877-L877,2))</f>
        <v/>
      </c>
      <c r="N877" s="6">
        <f>IF(A877&amp;""="","",IF(AND(F877="جاهزة",M877&gt;0),"جاهزة ولم تُسدَّد",IF(AND(F877="سُلّمت",M877&gt;0),"سُلّمت وعليها متبقي","")))</f>
        <v/>
      </c>
    </row>
    <row r="878">
      <c r="A878" s="5" t="n"/>
      <c r="B878" s="16" t="n"/>
      <c r="C878" s="5" t="n"/>
      <c r="D878" s="5" t="n"/>
      <c r="E878" s="5" t="n"/>
      <c r="F878" s="5" t="n"/>
      <c r="G878" s="17" t="n"/>
      <c r="H878" s="17" t="n"/>
      <c r="I878" s="6">
        <f>IF(A878&amp;""="","",IFERROR(INDEX('العملاء'!$B$6:$B$205,MATCH(C878&amp;"",'العملاء'!$A$6:$A$205,0))&amp;"","كود غير موجود"))</f>
        <v/>
      </c>
      <c r="J878" s="15">
        <f>IF(A878&amp;""="","",SUMIFS('القطع'!$F$6:$F$2005,'القطع'!$A$6:$A$2005,A878&amp;""))</f>
        <v/>
      </c>
      <c r="K878" s="15">
        <f>IF(A878&amp;""="","",IF(F878="ملغي",0,ROUND(MAX(0,N(G878)+J878-N(H878)),2)))</f>
        <v/>
      </c>
      <c r="L878" s="15">
        <f>IF(A878&amp;""="","",SUMIFS('الدفعات'!$C$6:$C$2005,'الدفعات'!$B$6:$B$2005,A878&amp;""))</f>
        <v/>
      </c>
      <c r="M878" s="15">
        <f>IF(A878&amp;""="","",ROUND(K878-L878,2))</f>
        <v/>
      </c>
      <c r="N878" s="6">
        <f>IF(A878&amp;""="","",IF(AND(F878="جاهزة",M878&gt;0),"جاهزة ولم تُسدَّد",IF(AND(F878="سُلّمت",M878&gt;0),"سُلّمت وعليها متبقي","")))</f>
        <v/>
      </c>
    </row>
    <row r="879">
      <c r="A879" s="5" t="n"/>
      <c r="B879" s="16" t="n"/>
      <c r="C879" s="5" t="n"/>
      <c r="D879" s="5" t="n"/>
      <c r="E879" s="5" t="n"/>
      <c r="F879" s="5" t="n"/>
      <c r="G879" s="17" t="n"/>
      <c r="H879" s="17" t="n"/>
      <c r="I879" s="6">
        <f>IF(A879&amp;""="","",IFERROR(INDEX('العملاء'!$B$6:$B$205,MATCH(C879&amp;"",'العملاء'!$A$6:$A$205,0))&amp;"","كود غير موجود"))</f>
        <v/>
      </c>
      <c r="J879" s="15">
        <f>IF(A879&amp;""="","",SUMIFS('القطع'!$F$6:$F$2005,'القطع'!$A$6:$A$2005,A879&amp;""))</f>
        <v/>
      </c>
      <c r="K879" s="15">
        <f>IF(A879&amp;""="","",IF(F879="ملغي",0,ROUND(MAX(0,N(G879)+J879-N(H879)),2)))</f>
        <v/>
      </c>
      <c r="L879" s="15">
        <f>IF(A879&amp;""="","",SUMIFS('الدفعات'!$C$6:$C$2005,'الدفعات'!$B$6:$B$2005,A879&amp;""))</f>
        <v/>
      </c>
      <c r="M879" s="15">
        <f>IF(A879&amp;""="","",ROUND(K879-L879,2))</f>
        <v/>
      </c>
      <c r="N879" s="6">
        <f>IF(A879&amp;""="","",IF(AND(F879="جاهزة",M879&gt;0),"جاهزة ولم تُسدَّد",IF(AND(F879="سُلّمت",M879&gt;0),"سُلّمت وعليها متبقي","")))</f>
        <v/>
      </c>
    </row>
    <row r="880">
      <c r="A880" s="5" t="n"/>
      <c r="B880" s="16" t="n"/>
      <c r="C880" s="5" t="n"/>
      <c r="D880" s="5" t="n"/>
      <c r="E880" s="5" t="n"/>
      <c r="F880" s="5" t="n"/>
      <c r="G880" s="17" t="n"/>
      <c r="H880" s="17" t="n"/>
      <c r="I880" s="6">
        <f>IF(A880&amp;""="","",IFERROR(INDEX('العملاء'!$B$6:$B$205,MATCH(C880&amp;"",'العملاء'!$A$6:$A$205,0))&amp;"","كود غير موجود"))</f>
        <v/>
      </c>
      <c r="J880" s="15">
        <f>IF(A880&amp;""="","",SUMIFS('القطع'!$F$6:$F$2005,'القطع'!$A$6:$A$2005,A880&amp;""))</f>
        <v/>
      </c>
      <c r="K880" s="15">
        <f>IF(A880&amp;""="","",IF(F880="ملغي",0,ROUND(MAX(0,N(G880)+J880-N(H880)),2)))</f>
        <v/>
      </c>
      <c r="L880" s="15">
        <f>IF(A880&amp;""="","",SUMIFS('الدفعات'!$C$6:$C$2005,'الدفعات'!$B$6:$B$2005,A880&amp;""))</f>
        <v/>
      </c>
      <c r="M880" s="15">
        <f>IF(A880&amp;""="","",ROUND(K880-L880,2))</f>
        <v/>
      </c>
      <c r="N880" s="6">
        <f>IF(A880&amp;""="","",IF(AND(F880="جاهزة",M880&gt;0),"جاهزة ولم تُسدَّد",IF(AND(F880="سُلّمت",M880&gt;0),"سُلّمت وعليها متبقي","")))</f>
        <v/>
      </c>
    </row>
    <row r="881">
      <c r="A881" s="5" t="n"/>
      <c r="B881" s="16" t="n"/>
      <c r="C881" s="5" t="n"/>
      <c r="D881" s="5" t="n"/>
      <c r="E881" s="5" t="n"/>
      <c r="F881" s="5" t="n"/>
      <c r="G881" s="17" t="n"/>
      <c r="H881" s="17" t="n"/>
      <c r="I881" s="6">
        <f>IF(A881&amp;""="","",IFERROR(INDEX('العملاء'!$B$6:$B$205,MATCH(C881&amp;"",'العملاء'!$A$6:$A$205,0))&amp;"","كود غير موجود"))</f>
        <v/>
      </c>
      <c r="J881" s="15">
        <f>IF(A881&amp;""="","",SUMIFS('القطع'!$F$6:$F$2005,'القطع'!$A$6:$A$2005,A881&amp;""))</f>
        <v/>
      </c>
      <c r="K881" s="15">
        <f>IF(A881&amp;""="","",IF(F881="ملغي",0,ROUND(MAX(0,N(G881)+J881-N(H881)),2)))</f>
        <v/>
      </c>
      <c r="L881" s="15">
        <f>IF(A881&amp;""="","",SUMIFS('الدفعات'!$C$6:$C$2005,'الدفعات'!$B$6:$B$2005,A881&amp;""))</f>
        <v/>
      </c>
      <c r="M881" s="15">
        <f>IF(A881&amp;""="","",ROUND(K881-L881,2))</f>
        <v/>
      </c>
      <c r="N881" s="6">
        <f>IF(A881&amp;""="","",IF(AND(F881="جاهزة",M881&gt;0),"جاهزة ولم تُسدَّد",IF(AND(F881="سُلّمت",M881&gt;0),"سُلّمت وعليها متبقي","")))</f>
        <v/>
      </c>
    </row>
    <row r="882">
      <c r="A882" s="5" t="n"/>
      <c r="B882" s="16" t="n"/>
      <c r="C882" s="5" t="n"/>
      <c r="D882" s="5" t="n"/>
      <c r="E882" s="5" t="n"/>
      <c r="F882" s="5" t="n"/>
      <c r="G882" s="17" t="n"/>
      <c r="H882" s="17" t="n"/>
      <c r="I882" s="6">
        <f>IF(A882&amp;""="","",IFERROR(INDEX('العملاء'!$B$6:$B$205,MATCH(C882&amp;"",'العملاء'!$A$6:$A$205,0))&amp;"","كود غير موجود"))</f>
        <v/>
      </c>
      <c r="J882" s="15">
        <f>IF(A882&amp;""="","",SUMIFS('القطع'!$F$6:$F$2005,'القطع'!$A$6:$A$2005,A882&amp;""))</f>
        <v/>
      </c>
      <c r="K882" s="15">
        <f>IF(A882&amp;""="","",IF(F882="ملغي",0,ROUND(MAX(0,N(G882)+J882-N(H882)),2)))</f>
        <v/>
      </c>
      <c r="L882" s="15">
        <f>IF(A882&amp;""="","",SUMIFS('الدفعات'!$C$6:$C$2005,'الدفعات'!$B$6:$B$2005,A882&amp;""))</f>
        <v/>
      </c>
      <c r="M882" s="15">
        <f>IF(A882&amp;""="","",ROUND(K882-L882,2))</f>
        <v/>
      </c>
      <c r="N882" s="6">
        <f>IF(A882&amp;""="","",IF(AND(F882="جاهزة",M882&gt;0),"جاهزة ولم تُسدَّد",IF(AND(F882="سُلّمت",M882&gt;0),"سُلّمت وعليها متبقي","")))</f>
        <v/>
      </c>
    </row>
    <row r="883">
      <c r="A883" s="5" t="n"/>
      <c r="B883" s="16" t="n"/>
      <c r="C883" s="5" t="n"/>
      <c r="D883" s="5" t="n"/>
      <c r="E883" s="5" t="n"/>
      <c r="F883" s="5" t="n"/>
      <c r="G883" s="17" t="n"/>
      <c r="H883" s="17" t="n"/>
      <c r="I883" s="6">
        <f>IF(A883&amp;""="","",IFERROR(INDEX('العملاء'!$B$6:$B$205,MATCH(C883&amp;"",'العملاء'!$A$6:$A$205,0))&amp;"","كود غير موجود"))</f>
        <v/>
      </c>
      <c r="J883" s="15">
        <f>IF(A883&amp;""="","",SUMIFS('القطع'!$F$6:$F$2005,'القطع'!$A$6:$A$2005,A883&amp;""))</f>
        <v/>
      </c>
      <c r="K883" s="15">
        <f>IF(A883&amp;""="","",IF(F883="ملغي",0,ROUND(MAX(0,N(G883)+J883-N(H883)),2)))</f>
        <v/>
      </c>
      <c r="L883" s="15">
        <f>IF(A883&amp;""="","",SUMIFS('الدفعات'!$C$6:$C$2005,'الدفعات'!$B$6:$B$2005,A883&amp;""))</f>
        <v/>
      </c>
      <c r="M883" s="15">
        <f>IF(A883&amp;""="","",ROUND(K883-L883,2))</f>
        <v/>
      </c>
      <c r="N883" s="6">
        <f>IF(A883&amp;""="","",IF(AND(F883="جاهزة",M883&gt;0),"جاهزة ولم تُسدَّد",IF(AND(F883="سُلّمت",M883&gt;0),"سُلّمت وعليها متبقي","")))</f>
        <v/>
      </c>
    </row>
    <row r="884">
      <c r="A884" s="5" t="n"/>
      <c r="B884" s="16" t="n"/>
      <c r="C884" s="5" t="n"/>
      <c r="D884" s="5" t="n"/>
      <c r="E884" s="5" t="n"/>
      <c r="F884" s="5" t="n"/>
      <c r="G884" s="17" t="n"/>
      <c r="H884" s="17" t="n"/>
      <c r="I884" s="6">
        <f>IF(A884&amp;""="","",IFERROR(INDEX('العملاء'!$B$6:$B$205,MATCH(C884&amp;"",'العملاء'!$A$6:$A$205,0))&amp;"","كود غير موجود"))</f>
        <v/>
      </c>
      <c r="J884" s="15">
        <f>IF(A884&amp;""="","",SUMIFS('القطع'!$F$6:$F$2005,'القطع'!$A$6:$A$2005,A884&amp;""))</f>
        <v/>
      </c>
      <c r="K884" s="15">
        <f>IF(A884&amp;""="","",IF(F884="ملغي",0,ROUND(MAX(0,N(G884)+J884-N(H884)),2)))</f>
        <v/>
      </c>
      <c r="L884" s="15">
        <f>IF(A884&amp;""="","",SUMIFS('الدفعات'!$C$6:$C$2005,'الدفعات'!$B$6:$B$2005,A884&amp;""))</f>
        <v/>
      </c>
      <c r="M884" s="15">
        <f>IF(A884&amp;""="","",ROUND(K884-L884,2))</f>
        <v/>
      </c>
      <c r="N884" s="6">
        <f>IF(A884&amp;""="","",IF(AND(F884="جاهزة",M884&gt;0),"جاهزة ولم تُسدَّد",IF(AND(F884="سُلّمت",M884&gt;0),"سُلّمت وعليها متبقي","")))</f>
        <v/>
      </c>
    </row>
    <row r="885">
      <c r="A885" s="5" t="n"/>
      <c r="B885" s="16" t="n"/>
      <c r="C885" s="5" t="n"/>
      <c r="D885" s="5" t="n"/>
      <c r="E885" s="5" t="n"/>
      <c r="F885" s="5" t="n"/>
      <c r="G885" s="17" t="n"/>
      <c r="H885" s="17" t="n"/>
      <c r="I885" s="6">
        <f>IF(A885&amp;""="","",IFERROR(INDEX('العملاء'!$B$6:$B$205,MATCH(C885&amp;"",'العملاء'!$A$6:$A$205,0))&amp;"","كود غير موجود"))</f>
        <v/>
      </c>
      <c r="J885" s="15">
        <f>IF(A885&amp;""="","",SUMIFS('القطع'!$F$6:$F$2005,'القطع'!$A$6:$A$2005,A885&amp;""))</f>
        <v/>
      </c>
      <c r="K885" s="15">
        <f>IF(A885&amp;""="","",IF(F885="ملغي",0,ROUND(MAX(0,N(G885)+J885-N(H885)),2)))</f>
        <v/>
      </c>
      <c r="L885" s="15">
        <f>IF(A885&amp;""="","",SUMIFS('الدفعات'!$C$6:$C$2005,'الدفعات'!$B$6:$B$2005,A885&amp;""))</f>
        <v/>
      </c>
      <c r="M885" s="15">
        <f>IF(A885&amp;""="","",ROUND(K885-L885,2))</f>
        <v/>
      </c>
      <c r="N885" s="6">
        <f>IF(A885&amp;""="","",IF(AND(F885="جاهزة",M885&gt;0),"جاهزة ولم تُسدَّد",IF(AND(F885="سُلّمت",M885&gt;0),"سُلّمت وعليها متبقي","")))</f>
        <v/>
      </c>
    </row>
    <row r="886">
      <c r="A886" s="5" t="n"/>
      <c r="B886" s="16" t="n"/>
      <c r="C886" s="5" t="n"/>
      <c r="D886" s="5" t="n"/>
      <c r="E886" s="5" t="n"/>
      <c r="F886" s="5" t="n"/>
      <c r="G886" s="17" t="n"/>
      <c r="H886" s="17" t="n"/>
      <c r="I886" s="6">
        <f>IF(A886&amp;""="","",IFERROR(INDEX('العملاء'!$B$6:$B$205,MATCH(C886&amp;"",'العملاء'!$A$6:$A$205,0))&amp;"","كود غير موجود"))</f>
        <v/>
      </c>
      <c r="J886" s="15">
        <f>IF(A886&amp;""="","",SUMIFS('القطع'!$F$6:$F$2005,'القطع'!$A$6:$A$2005,A886&amp;""))</f>
        <v/>
      </c>
      <c r="K886" s="15">
        <f>IF(A886&amp;""="","",IF(F886="ملغي",0,ROUND(MAX(0,N(G886)+J886-N(H886)),2)))</f>
        <v/>
      </c>
      <c r="L886" s="15">
        <f>IF(A886&amp;""="","",SUMIFS('الدفعات'!$C$6:$C$2005,'الدفعات'!$B$6:$B$2005,A886&amp;""))</f>
        <v/>
      </c>
      <c r="M886" s="15">
        <f>IF(A886&amp;""="","",ROUND(K886-L886,2))</f>
        <v/>
      </c>
      <c r="N886" s="6">
        <f>IF(A886&amp;""="","",IF(AND(F886="جاهزة",M886&gt;0),"جاهزة ولم تُسدَّد",IF(AND(F886="سُلّمت",M886&gt;0),"سُلّمت وعليها متبقي","")))</f>
        <v/>
      </c>
    </row>
    <row r="887">
      <c r="A887" s="5" t="n"/>
      <c r="B887" s="16" t="n"/>
      <c r="C887" s="5" t="n"/>
      <c r="D887" s="5" t="n"/>
      <c r="E887" s="5" t="n"/>
      <c r="F887" s="5" t="n"/>
      <c r="G887" s="17" t="n"/>
      <c r="H887" s="17" t="n"/>
      <c r="I887" s="6">
        <f>IF(A887&amp;""="","",IFERROR(INDEX('العملاء'!$B$6:$B$205,MATCH(C887&amp;"",'العملاء'!$A$6:$A$205,0))&amp;"","كود غير موجود"))</f>
        <v/>
      </c>
      <c r="J887" s="15">
        <f>IF(A887&amp;""="","",SUMIFS('القطع'!$F$6:$F$2005,'القطع'!$A$6:$A$2005,A887&amp;""))</f>
        <v/>
      </c>
      <c r="K887" s="15">
        <f>IF(A887&amp;""="","",IF(F887="ملغي",0,ROUND(MAX(0,N(G887)+J887-N(H887)),2)))</f>
        <v/>
      </c>
      <c r="L887" s="15">
        <f>IF(A887&amp;""="","",SUMIFS('الدفعات'!$C$6:$C$2005,'الدفعات'!$B$6:$B$2005,A887&amp;""))</f>
        <v/>
      </c>
      <c r="M887" s="15">
        <f>IF(A887&amp;""="","",ROUND(K887-L887,2))</f>
        <v/>
      </c>
      <c r="N887" s="6">
        <f>IF(A887&amp;""="","",IF(AND(F887="جاهزة",M887&gt;0),"جاهزة ولم تُسدَّد",IF(AND(F887="سُلّمت",M887&gt;0),"سُلّمت وعليها متبقي","")))</f>
        <v/>
      </c>
    </row>
    <row r="888">
      <c r="A888" s="5" t="n"/>
      <c r="B888" s="16" t="n"/>
      <c r="C888" s="5" t="n"/>
      <c r="D888" s="5" t="n"/>
      <c r="E888" s="5" t="n"/>
      <c r="F888" s="5" t="n"/>
      <c r="G888" s="17" t="n"/>
      <c r="H888" s="17" t="n"/>
      <c r="I888" s="6">
        <f>IF(A888&amp;""="","",IFERROR(INDEX('العملاء'!$B$6:$B$205,MATCH(C888&amp;"",'العملاء'!$A$6:$A$205,0))&amp;"","كود غير موجود"))</f>
        <v/>
      </c>
      <c r="J888" s="15">
        <f>IF(A888&amp;""="","",SUMIFS('القطع'!$F$6:$F$2005,'القطع'!$A$6:$A$2005,A888&amp;""))</f>
        <v/>
      </c>
      <c r="K888" s="15">
        <f>IF(A888&amp;""="","",IF(F888="ملغي",0,ROUND(MAX(0,N(G888)+J888-N(H888)),2)))</f>
        <v/>
      </c>
      <c r="L888" s="15">
        <f>IF(A888&amp;""="","",SUMIFS('الدفعات'!$C$6:$C$2005,'الدفعات'!$B$6:$B$2005,A888&amp;""))</f>
        <v/>
      </c>
      <c r="M888" s="15">
        <f>IF(A888&amp;""="","",ROUND(K888-L888,2))</f>
        <v/>
      </c>
      <c r="N888" s="6">
        <f>IF(A888&amp;""="","",IF(AND(F888="جاهزة",M888&gt;0),"جاهزة ولم تُسدَّد",IF(AND(F888="سُلّمت",M888&gt;0),"سُلّمت وعليها متبقي","")))</f>
        <v/>
      </c>
    </row>
    <row r="889">
      <c r="A889" s="5" t="n"/>
      <c r="B889" s="16" t="n"/>
      <c r="C889" s="5" t="n"/>
      <c r="D889" s="5" t="n"/>
      <c r="E889" s="5" t="n"/>
      <c r="F889" s="5" t="n"/>
      <c r="G889" s="17" t="n"/>
      <c r="H889" s="17" t="n"/>
      <c r="I889" s="6">
        <f>IF(A889&amp;""="","",IFERROR(INDEX('العملاء'!$B$6:$B$205,MATCH(C889&amp;"",'العملاء'!$A$6:$A$205,0))&amp;"","كود غير موجود"))</f>
        <v/>
      </c>
      <c r="J889" s="15">
        <f>IF(A889&amp;""="","",SUMIFS('القطع'!$F$6:$F$2005,'القطع'!$A$6:$A$2005,A889&amp;""))</f>
        <v/>
      </c>
      <c r="K889" s="15">
        <f>IF(A889&amp;""="","",IF(F889="ملغي",0,ROUND(MAX(0,N(G889)+J889-N(H889)),2)))</f>
        <v/>
      </c>
      <c r="L889" s="15">
        <f>IF(A889&amp;""="","",SUMIFS('الدفعات'!$C$6:$C$2005,'الدفعات'!$B$6:$B$2005,A889&amp;""))</f>
        <v/>
      </c>
      <c r="M889" s="15">
        <f>IF(A889&amp;""="","",ROUND(K889-L889,2))</f>
        <v/>
      </c>
      <c r="N889" s="6">
        <f>IF(A889&amp;""="","",IF(AND(F889="جاهزة",M889&gt;0),"جاهزة ولم تُسدَّد",IF(AND(F889="سُلّمت",M889&gt;0),"سُلّمت وعليها متبقي","")))</f>
        <v/>
      </c>
    </row>
    <row r="890">
      <c r="A890" s="5" t="n"/>
      <c r="B890" s="16" t="n"/>
      <c r="C890" s="5" t="n"/>
      <c r="D890" s="5" t="n"/>
      <c r="E890" s="5" t="n"/>
      <c r="F890" s="5" t="n"/>
      <c r="G890" s="17" t="n"/>
      <c r="H890" s="17" t="n"/>
      <c r="I890" s="6">
        <f>IF(A890&amp;""="","",IFERROR(INDEX('العملاء'!$B$6:$B$205,MATCH(C890&amp;"",'العملاء'!$A$6:$A$205,0))&amp;"","كود غير موجود"))</f>
        <v/>
      </c>
      <c r="J890" s="15">
        <f>IF(A890&amp;""="","",SUMIFS('القطع'!$F$6:$F$2005,'القطع'!$A$6:$A$2005,A890&amp;""))</f>
        <v/>
      </c>
      <c r="K890" s="15">
        <f>IF(A890&amp;""="","",IF(F890="ملغي",0,ROUND(MAX(0,N(G890)+J890-N(H890)),2)))</f>
        <v/>
      </c>
      <c r="L890" s="15">
        <f>IF(A890&amp;""="","",SUMIFS('الدفعات'!$C$6:$C$2005,'الدفعات'!$B$6:$B$2005,A890&amp;""))</f>
        <v/>
      </c>
      <c r="M890" s="15">
        <f>IF(A890&amp;""="","",ROUND(K890-L890,2))</f>
        <v/>
      </c>
      <c r="N890" s="6">
        <f>IF(A890&amp;""="","",IF(AND(F890="جاهزة",M890&gt;0),"جاهزة ولم تُسدَّد",IF(AND(F890="سُلّمت",M890&gt;0),"سُلّمت وعليها متبقي","")))</f>
        <v/>
      </c>
    </row>
    <row r="891">
      <c r="A891" s="5" t="n"/>
      <c r="B891" s="16" t="n"/>
      <c r="C891" s="5" t="n"/>
      <c r="D891" s="5" t="n"/>
      <c r="E891" s="5" t="n"/>
      <c r="F891" s="5" t="n"/>
      <c r="G891" s="17" t="n"/>
      <c r="H891" s="17" t="n"/>
      <c r="I891" s="6">
        <f>IF(A891&amp;""="","",IFERROR(INDEX('العملاء'!$B$6:$B$205,MATCH(C891&amp;"",'العملاء'!$A$6:$A$205,0))&amp;"","كود غير موجود"))</f>
        <v/>
      </c>
      <c r="J891" s="15">
        <f>IF(A891&amp;""="","",SUMIFS('القطع'!$F$6:$F$2005,'القطع'!$A$6:$A$2005,A891&amp;""))</f>
        <v/>
      </c>
      <c r="K891" s="15">
        <f>IF(A891&amp;""="","",IF(F891="ملغي",0,ROUND(MAX(0,N(G891)+J891-N(H891)),2)))</f>
        <v/>
      </c>
      <c r="L891" s="15">
        <f>IF(A891&amp;""="","",SUMIFS('الدفعات'!$C$6:$C$2005,'الدفعات'!$B$6:$B$2005,A891&amp;""))</f>
        <v/>
      </c>
      <c r="M891" s="15">
        <f>IF(A891&amp;""="","",ROUND(K891-L891,2))</f>
        <v/>
      </c>
      <c r="N891" s="6">
        <f>IF(A891&amp;""="","",IF(AND(F891="جاهزة",M891&gt;0),"جاهزة ولم تُسدَّد",IF(AND(F891="سُلّمت",M891&gt;0),"سُلّمت وعليها متبقي","")))</f>
        <v/>
      </c>
    </row>
    <row r="892">
      <c r="A892" s="5" t="n"/>
      <c r="B892" s="16" t="n"/>
      <c r="C892" s="5" t="n"/>
      <c r="D892" s="5" t="n"/>
      <c r="E892" s="5" t="n"/>
      <c r="F892" s="5" t="n"/>
      <c r="G892" s="17" t="n"/>
      <c r="H892" s="17" t="n"/>
      <c r="I892" s="6">
        <f>IF(A892&amp;""="","",IFERROR(INDEX('العملاء'!$B$6:$B$205,MATCH(C892&amp;"",'العملاء'!$A$6:$A$205,0))&amp;"","كود غير موجود"))</f>
        <v/>
      </c>
      <c r="J892" s="15">
        <f>IF(A892&amp;""="","",SUMIFS('القطع'!$F$6:$F$2005,'القطع'!$A$6:$A$2005,A892&amp;""))</f>
        <v/>
      </c>
      <c r="K892" s="15">
        <f>IF(A892&amp;""="","",IF(F892="ملغي",0,ROUND(MAX(0,N(G892)+J892-N(H892)),2)))</f>
        <v/>
      </c>
      <c r="L892" s="15">
        <f>IF(A892&amp;""="","",SUMIFS('الدفعات'!$C$6:$C$2005,'الدفعات'!$B$6:$B$2005,A892&amp;""))</f>
        <v/>
      </c>
      <c r="M892" s="15">
        <f>IF(A892&amp;""="","",ROUND(K892-L892,2))</f>
        <v/>
      </c>
      <c r="N892" s="6">
        <f>IF(A892&amp;""="","",IF(AND(F892="جاهزة",M892&gt;0),"جاهزة ولم تُسدَّد",IF(AND(F892="سُلّمت",M892&gt;0),"سُلّمت وعليها متبقي","")))</f>
        <v/>
      </c>
    </row>
    <row r="893">
      <c r="A893" s="5" t="n"/>
      <c r="B893" s="16" t="n"/>
      <c r="C893" s="5" t="n"/>
      <c r="D893" s="5" t="n"/>
      <c r="E893" s="5" t="n"/>
      <c r="F893" s="5" t="n"/>
      <c r="G893" s="17" t="n"/>
      <c r="H893" s="17" t="n"/>
      <c r="I893" s="6">
        <f>IF(A893&amp;""="","",IFERROR(INDEX('العملاء'!$B$6:$B$205,MATCH(C893&amp;"",'العملاء'!$A$6:$A$205,0))&amp;"","كود غير موجود"))</f>
        <v/>
      </c>
      <c r="J893" s="15">
        <f>IF(A893&amp;""="","",SUMIFS('القطع'!$F$6:$F$2005,'القطع'!$A$6:$A$2005,A893&amp;""))</f>
        <v/>
      </c>
      <c r="K893" s="15">
        <f>IF(A893&amp;""="","",IF(F893="ملغي",0,ROUND(MAX(0,N(G893)+J893-N(H893)),2)))</f>
        <v/>
      </c>
      <c r="L893" s="15">
        <f>IF(A893&amp;""="","",SUMIFS('الدفعات'!$C$6:$C$2005,'الدفعات'!$B$6:$B$2005,A893&amp;""))</f>
        <v/>
      </c>
      <c r="M893" s="15">
        <f>IF(A893&amp;""="","",ROUND(K893-L893,2))</f>
        <v/>
      </c>
      <c r="N893" s="6">
        <f>IF(A893&amp;""="","",IF(AND(F893="جاهزة",M893&gt;0),"جاهزة ولم تُسدَّد",IF(AND(F893="سُلّمت",M893&gt;0),"سُلّمت وعليها متبقي","")))</f>
        <v/>
      </c>
    </row>
    <row r="894">
      <c r="A894" s="5" t="n"/>
      <c r="B894" s="16" t="n"/>
      <c r="C894" s="5" t="n"/>
      <c r="D894" s="5" t="n"/>
      <c r="E894" s="5" t="n"/>
      <c r="F894" s="5" t="n"/>
      <c r="G894" s="17" t="n"/>
      <c r="H894" s="17" t="n"/>
      <c r="I894" s="6">
        <f>IF(A894&amp;""="","",IFERROR(INDEX('العملاء'!$B$6:$B$205,MATCH(C894&amp;"",'العملاء'!$A$6:$A$205,0))&amp;"","كود غير موجود"))</f>
        <v/>
      </c>
      <c r="J894" s="15">
        <f>IF(A894&amp;""="","",SUMIFS('القطع'!$F$6:$F$2005,'القطع'!$A$6:$A$2005,A894&amp;""))</f>
        <v/>
      </c>
      <c r="K894" s="15">
        <f>IF(A894&amp;""="","",IF(F894="ملغي",0,ROUND(MAX(0,N(G894)+J894-N(H894)),2)))</f>
        <v/>
      </c>
      <c r="L894" s="15">
        <f>IF(A894&amp;""="","",SUMIFS('الدفعات'!$C$6:$C$2005,'الدفعات'!$B$6:$B$2005,A894&amp;""))</f>
        <v/>
      </c>
      <c r="M894" s="15">
        <f>IF(A894&amp;""="","",ROUND(K894-L894,2))</f>
        <v/>
      </c>
      <c r="N894" s="6">
        <f>IF(A894&amp;""="","",IF(AND(F894="جاهزة",M894&gt;0),"جاهزة ولم تُسدَّد",IF(AND(F894="سُلّمت",M894&gt;0),"سُلّمت وعليها متبقي","")))</f>
        <v/>
      </c>
    </row>
    <row r="895">
      <c r="A895" s="5" t="n"/>
      <c r="B895" s="16" t="n"/>
      <c r="C895" s="5" t="n"/>
      <c r="D895" s="5" t="n"/>
      <c r="E895" s="5" t="n"/>
      <c r="F895" s="5" t="n"/>
      <c r="G895" s="17" t="n"/>
      <c r="H895" s="17" t="n"/>
      <c r="I895" s="6">
        <f>IF(A895&amp;""="","",IFERROR(INDEX('العملاء'!$B$6:$B$205,MATCH(C895&amp;"",'العملاء'!$A$6:$A$205,0))&amp;"","كود غير موجود"))</f>
        <v/>
      </c>
      <c r="J895" s="15">
        <f>IF(A895&amp;""="","",SUMIFS('القطع'!$F$6:$F$2005,'القطع'!$A$6:$A$2005,A895&amp;""))</f>
        <v/>
      </c>
      <c r="K895" s="15">
        <f>IF(A895&amp;""="","",IF(F895="ملغي",0,ROUND(MAX(0,N(G895)+J895-N(H895)),2)))</f>
        <v/>
      </c>
      <c r="L895" s="15">
        <f>IF(A895&amp;""="","",SUMIFS('الدفعات'!$C$6:$C$2005,'الدفعات'!$B$6:$B$2005,A895&amp;""))</f>
        <v/>
      </c>
      <c r="M895" s="15">
        <f>IF(A895&amp;""="","",ROUND(K895-L895,2))</f>
        <v/>
      </c>
      <c r="N895" s="6">
        <f>IF(A895&amp;""="","",IF(AND(F895="جاهزة",M895&gt;0),"جاهزة ولم تُسدَّد",IF(AND(F895="سُلّمت",M895&gt;0),"سُلّمت وعليها متبقي","")))</f>
        <v/>
      </c>
    </row>
    <row r="896">
      <c r="A896" s="5" t="n"/>
      <c r="B896" s="16" t="n"/>
      <c r="C896" s="5" t="n"/>
      <c r="D896" s="5" t="n"/>
      <c r="E896" s="5" t="n"/>
      <c r="F896" s="5" t="n"/>
      <c r="G896" s="17" t="n"/>
      <c r="H896" s="17" t="n"/>
      <c r="I896" s="6">
        <f>IF(A896&amp;""="","",IFERROR(INDEX('العملاء'!$B$6:$B$205,MATCH(C896&amp;"",'العملاء'!$A$6:$A$205,0))&amp;"","كود غير موجود"))</f>
        <v/>
      </c>
      <c r="J896" s="15">
        <f>IF(A896&amp;""="","",SUMIFS('القطع'!$F$6:$F$2005,'القطع'!$A$6:$A$2005,A896&amp;""))</f>
        <v/>
      </c>
      <c r="K896" s="15">
        <f>IF(A896&amp;""="","",IF(F896="ملغي",0,ROUND(MAX(0,N(G896)+J896-N(H896)),2)))</f>
        <v/>
      </c>
      <c r="L896" s="15">
        <f>IF(A896&amp;""="","",SUMIFS('الدفعات'!$C$6:$C$2005,'الدفعات'!$B$6:$B$2005,A896&amp;""))</f>
        <v/>
      </c>
      <c r="M896" s="15">
        <f>IF(A896&amp;""="","",ROUND(K896-L896,2))</f>
        <v/>
      </c>
      <c r="N896" s="6">
        <f>IF(A896&amp;""="","",IF(AND(F896="جاهزة",M896&gt;0),"جاهزة ولم تُسدَّد",IF(AND(F896="سُلّمت",M896&gt;0),"سُلّمت وعليها متبقي","")))</f>
        <v/>
      </c>
    </row>
    <row r="897">
      <c r="A897" s="5" t="n"/>
      <c r="B897" s="16" t="n"/>
      <c r="C897" s="5" t="n"/>
      <c r="D897" s="5" t="n"/>
      <c r="E897" s="5" t="n"/>
      <c r="F897" s="5" t="n"/>
      <c r="G897" s="17" t="n"/>
      <c r="H897" s="17" t="n"/>
      <c r="I897" s="6">
        <f>IF(A897&amp;""="","",IFERROR(INDEX('العملاء'!$B$6:$B$205,MATCH(C897&amp;"",'العملاء'!$A$6:$A$205,0))&amp;"","كود غير موجود"))</f>
        <v/>
      </c>
      <c r="J897" s="15">
        <f>IF(A897&amp;""="","",SUMIFS('القطع'!$F$6:$F$2005,'القطع'!$A$6:$A$2005,A897&amp;""))</f>
        <v/>
      </c>
      <c r="K897" s="15">
        <f>IF(A897&amp;""="","",IF(F897="ملغي",0,ROUND(MAX(0,N(G897)+J897-N(H897)),2)))</f>
        <v/>
      </c>
      <c r="L897" s="15">
        <f>IF(A897&amp;""="","",SUMIFS('الدفعات'!$C$6:$C$2005,'الدفعات'!$B$6:$B$2005,A897&amp;""))</f>
        <v/>
      </c>
      <c r="M897" s="15">
        <f>IF(A897&amp;""="","",ROUND(K897-L897,2))</f>
        <v/>
      </c>
      <c r="N897" s="6">
        <f>IF(A897&amp;""="","",IF(AND(F897="جاهزة",M897&gt;0),"جاهزة ولم تُسدَّد",IF(AND(F897="سُلّمت",M897&gt;0),"سُلّمت وعليها متبقي","")))</f>
        <v/>
      </c>
    </row>
    <row r="898">
      <c r="A898" s="5" t="n"/>
      <c r="B898" s="16" t="n"/>
      <c r="C898" s="5" t="n"/>
      <c r="D898" s="5" t="n"/>
      <c r="E898" s="5" t="n"/>
      <c r="F898" s="5" t="n"/>
      <c r="G898" s="17" t="n"/>
      <c r="H898" s="17" t="n"/>
      <c r="I898" s="6">
        <f>IF(A898&amp;""="","",IFERROR(INDEX('العملاء'!$B$6:$B$205,MATCH(C898&amp;"",'العملاء'!$A$6:$A$205,0))&amp;"","كود غير موجود"))</f>
        <v/>
      </c>
      <c r="J898" s="15">
        <f>IF(A898&amp;""="","",SUMIFS('القطع'!$F$6:$F$2005,'القطع'!$A$6:$A$2005,A898&amp;""))</f>
        <v/>
      </c>
      <c r="K898" s="15">
        <f>IF(A898&amp;""="","",IF(F898="ملغي",0,ROUND(MAX(0,N(G898)+J898-N(H898)),2)))</f>
        <v/>
      </c>
      <c r="L898" s="15">
        <f>IF(A898&amp;""="","",SUMIFS('الدفعات'!$C$6:$C$2005,'الدفعات'!$B$6:$B$2005,A898&amp;""))</f>
        <v/>
      </c>
      <c r="M898" s="15">
        <f>IF(A898&amp;""="","",ROUND(K898-L898,2))</f>
        <v/>
      </c>
      <c r="N898" s="6">
        <f>IF(A898&amp;""="","",IF(AND(F898="جاهزة",M898&gt;0),"جاهزة ولم تُسدَّد",IF(AND(F898="سُلّمت",M898&gt;0),"سُلّمت وعليها متبقي","")))</f>
        <v/>
      </c>
    </row>
    <row r="899">
      <c r="A899" s="5" t="n"/>
      <c r="B899" s="16" t="n"/>
      <c r="C899" s="5" t="n"/>
      <c r="D899" s="5" t="n"/>
      <c r="E899" s="5" t="n"/>
      <c r="F899" s="5" t="n"/>
      <c r="G899" s="17" t="n"/>
      <c r="H899" s="17" t="n"/>
      <c r="I899" s="6">
        <f>IF(A899&amp;""="","",IFERROR(INDEX('العملاء'!$B$6:$B$205,MATCH(C899&amp;"",'العملاء'!$A$6:$A$205,0))&amp;"","كود غير موجود"))</f>
        <v/>
      </c>
      <c r="J899" s="15">
        <f>IF(A899&amp;""="","",SUMIFS('القطع'!$F$6:$F$2005,'القطع'!$A$6:$A$2005,A899&amp;""))</f>
        <v/>
      </c>
      <c r="K899" s="15">
        <f>IF(A899&amp;""="","",IF(F899="ملغي",0,ROUND(MAX(0,N(G899)+J899-N(H899)),2)))</f>
        <v/>
      </c>
      <c r="L899" s="15">
        <f>IF(A899&amp;""="","",SUMIFS('الدفعات'!$C$6:$C$2005,'الدفعات'!$B$6:$B$2005,A899&amp;""))</f>
        <v/>
      </c>
      <c r="M899" s="15">
        <f>IF(A899&amp;""="","",ROUND(K899-L899,2))</f>
        <v/>
      </c>
      <c r="N899" s="6">
        <f>IF(A899&amp;""="","",IF(AND(F899="جاهزة",M899&gt;0),"جاهزة ولم تُسدَّد",IF(AND(F899="سُلّمت",M899&gt;0),"سُلّمت وعليها متبقي","")))</f>
        <v/>
      </c>
    </row>
    <row r="900">
      <c r="A900" s="5" t="n"/>
      <c r="B900" s="16" t="n"/>
      <c r="C900" s="5" t="n"/>
      <c r="D900" s="5" t="n"/>
      <c r="E900" s="5" t="n"/>
      <c r="F900" s="5" t="n"/>
      <c r="G900" s="17" t="n"/>
      <c r="H900" s="17" t="n"/>
      <c r="I900" s="6">
        <f>IF(A900&amp;""="","",IFERROR(INDEX('العملاء'!$B$6:$B$205,MATCH(C900&amp;"",'العملاء'!$A$6:$A$205,0))&amp;"","كود غير موجود"))</f>
        <v/>
      </c>
      <c r="J900" s="15">
        <f>IF(A900&amp;""="","",SUMIFS('القطع'!$F$6:$F$2005,'القطع'!$A$6:$A$2005,A900&amp;""))</f>
        <v/>
      </c>
      <c r="K900" s="15">
        <f>IF(A900&amp;""="","",IF(F900="ملغي",0,ROUND(MAX(0,N(G900)+J900-N(H900)),2)))</f>
        <v/>
      </c>
      <c r="L900" s="15">
        <f>IF(A900&amp;""="","",SUMIFS('الدفعات'!$C$6:$C$2005,'الدفعات'!$B$6:$B$2005,A900&amp;""))</f>
        <v/>
      </c>
      <c r="M900" s="15">
        <f>IF(A900&amp;""="","",ROUND(K900-L900,2))</f>
        <v/>
      </c>
      <c r="N900" s="6">
        <f>IF(A900&amp;""="","",IF(AND(F900="جاهزة",M900&gt;0),"جاهزة ولم تُسدَّد",IF(AND(F900="سُلّمت",M900&gt;0),"سُلّمت وعليها متبقي","")))</f>
        <v/>
      </c>
    </row>
    <row r="901">
      <c r="A901" s="5" t="n"/>
      <c r="B901" s="16" t="n"/>
      <c r="C901" s="5" t="n"/>
      <c r="D901" s="5" t="n"/>
      <c r="E901" s="5" t="n"/>
      <c r="F901" s="5" t="n"/>
      <c r="G901" s="17" t="n"/>
      <c r="H901" s="17" t="n"/>
      <c r="I901" s="6">
        <f>IF(A901&amp;""="","",IFERROR(INDEX('العملاء'!$B$6:$B$205,MATCH(C901&amp;"",'العملاء'!$A$6:$A$205,0))&amp;"","كود غير موجود"))</f>
        <v/>
      </c>
      <c r="J901" s="15">
        <f>IF(A901&amp;""="","",SUMIFS('القطع'!$F$6:$F$2005,'القطع'!$A$6:$A$2005,A901&amp;""))</f>
        <v/>
      </c>
      <c r="K901" s="15">
        <f>IF(A901&amp;""="","",IF(F901="ملغي",0,ROUND(MAX(0,N(G901)+J901-N(H901)),2)))</f>
        <v/>
      </c>
      <c r="L901" s="15">
        <f>IF(A901&amp;""="","",SUMIFS('الدفعات'!$C$6:$C$2005,'الدفعات'!$B$6:$B$2005,A901&amp;""))</f>
        <v/>
      </c>
      <c r="M901" s="15">
        <f>IF(A901&amp;""="","",ROUND(K901-L901,2))</f>
        <v/>
      </c>
      <c r="N901" s="6">
        <f>IF(A901&amp;""="","",IF(AND(F901="جاهزة",M901&gt;0),"جاهزة ولم تُسدَّد",IF(AND(F901="سُلّمت",M901&gt;0),"سُلّمت وعليها متبقي","")))</f>
        <v/>
      </c>
    </row>
    <row r="902">
      <c r="A902" s="5" t="n"/>
      <c r="B902" s="16" t="n"/>
      <c r="C902" s="5" t="n"/>
      <c r="D902" s="5" t="n"/>
      <c r="E902" s="5" t="n"/>
      <c r="F902" s="5" t="n"/>
      <c r="G902" s="17" t="n"/>
      <c r="H902" s="17" t="n"/>
      <c r="I902" s="6">
        <f>IF(A902&amp;""="","",IFERROR(INDEX('العملاء'!$B$6:$B$205,MATCH(C902&amp;"",'العملاء'!$A$6:$A$205,0))&amp;"","كود غير موجود"))</f>
        <v/>
      </c>
      <c r="J902" s="15">
        <f>IF(A902&amp;""="","",SUMIFS('القطع'!$F$6:$F$2005,'القطع'!$A$6:$A$2005,A902&amp;""))</f>
        <v/>
      </c>
      <c r="K902" s="15">
        <f>IF(A902&amp;""="","",IF(F902="ملغي",0,ROUND(MAX(0,N(G902)+J902-N(H902)),2)))</f>
        <v/>
      </c>
      <c r="L902" s="15">
        <f>IF(A902&amp;""="","",SUMIFS('الدفعات'!$C$6:$C$2005,'الدفعات'!$B$6:$B$2005,A902&amp;""))</f>
        <v/>
      </c>
      <c r="M902" s="15">
        <f>IF(A902&amp;""="","",ROUND(K902-L902,2))</f>
        <v/>
      </c>
      <c r="N902" s="6">
        <f>IF(A902&amp;""="","",IF(AND(F902="جاهزة",M902&gt;0),"جاهزة ولم تُسدَّد",IF(AND(F902="سُلّمت",M902&gt;0),"سُلّمت وعليها متبقي","")))</f>
        <v/>
      </c>
    </row>
    <row r="903">
      <c r="A903" s="5" t="n"/>
      <c r="B903" s="16" t="n"/>
      <c r="C903" s="5" t="n"/>
      <c r="D903" s="5" t="n"/>
      <c r="E903" s="5" t="n"/>
      <c r="F903" s="5" t="n"/>
      <c r="G903" s="17" t="n"/>
      <c r="H903" s="17" t="n"/>
      <c r="I903" s="6">
        <f>IF(A903&amp;""="","",IFERROR(INDEX('العملاء'!$B$6:$B$205,MATCH(C903&amp;"",'العملاء'!$A$6:$A$205,0))&amp;"","كود غير موجود"))</f>
        <v/>
      </c>
      <c r="J903" s="15">
        <f>IF(A903&amp;""="","",SUMIFS('القطع'!$F$6:$F$2005,'القطع'!$A$6:$A$2005,A903&amp;""))</f>
        <v/>
      </c>
      <c r="K903" s="15">
        <f>IF(A903&amp;""="","",IF(F903="ملغي",0,ROUND(MAX(0,N(G903)+J903-N(H903)),2)))</f>
        <v/>
      </c>
      <c r="L903" s="15">
        <f>IF(A903&amp;""="","",SUMIFS('الدفعات'!$C$6:$C$2005,'الدفعات'!$B$6:$B$2005,A903&amp;""))</f>
        <v/>
      </c>
      <c r="M903" s="15">
        <f>IF(A903&amp;""="","",ROUND(K903-L903,2))</f>
        <v/>
      </c>
      <c r="N903" s="6">
        <f>IF(A903&amp;""="","",IF(AND(F903="جاهزة",M903&gt;0),"جاهزة ولم تُسدَّد",IF(AND(F903="سُلّمت",M903&gt;0),"سُلّمت وعليها متبقي","")))</f>
        <v/>
      </c>
    </row>
    <row r="904">
      <c r="A904" s="5" t="n"/>
      <c r="B904" s="16" t="n"/>
      <c r="C904" s="5" t="n"/>
      <c r="D904" s="5" t="n"/>
      <c r="E904" s="5" t="n"/>
      <c r="F904" s="5" t="n"/>
      <c r="G904" s="17" t="n"/>
      <c r="H904" s="17" t="n"/>
      <c r="I904" s="6">
        <f>IF(A904&amp;""="","",IFERROR(INDEX('العملاء'!$B$6:$B$205,MATCH(C904&amp;"",'العملاء'!$A$6:$A$205,0))&amp;"","كود غير موجود"))</f>
        <v/>
      </c>
      <c r="J904" s="15">
        <f>IF(A904&amp;""="","",SUMIFS('القطع'!$F$6:$F$2005,'القطع'!$A$6:$A$2005,A904&amp;""))</f>
        <v/>
      </c>
      <c r="K904" s="15">
        <f>IF(A904&amp;""="","",IF(F904="ملغي",0,ROUND(MAX(0,N(G904)+J904-N(H904)),2)))</f>
        <v/>
      </c>
      <c r="L904" s="15">
        <f>IF(A904&amp;""="","",SUMIFS('الدفعات'!$C$6:$C$2005,'الدفعات'!$B$6:$B$2005,A904&amp;""))</f>
        <v/>
      </c>
      <c r="M904" s="15">
        <f>IF(A904&amp;""="","",ROUND(K904-L904,2))</f>
        <v/>
      </c>
      <c r="N904" s="6">
        <f>IF(A904&amp;""="","",IF(AND(F904="جاهزة",M904&gt;0),"جاهزة ولم تُسدَّد",IF(AND(F904="سُلّمت",M904&gt;0),"سُلّمت وعليها متبقي","")))</f>
        <v/>
      </c>
    </row>
    <row r="905">
      <c r="A905" s="5" t="n"/>
      <c r="B905" s="16" t="n"/>
      <c r="C905" s="5" t="n"/>
      <c r="D905" s="5" t="n"/>
      <c r="E905" s="5" t="n"/>
      <c r="F905" s="5" t="n"/>
      <c r="G905" s="17" t="n"/>
      <c r="H905" s="17" t="n"/>
      <c r="I905" s="6">
        <f>IF(A905&amp;""="","",IFERROR(INDEX('العملاء'!$B$6:$B$205,MATCH(C905&amp;"",'العملاء'!$A$6:$A$205,0))&amp;"","كود غير موجود"))</f>
        <v/>
      </c>
      <c r="J905" s="15">
        <f>IF(A905&amp;""="","",SUMIFS('القطع'!$F$6:$F$2005,'القطع'!$A$6:$A$2005,A905&amp;""))</f>
        <v/>
      </c>
      <c r="K905" s="15">
        <f>IF(A905&amp;""="","",IF(F905="ملغي",0,ROUND(MAX(0,N(G905)+J905-N(H905)),2)))</f>
        <v/>
      </c>
      <c r="L905" s="15">
        <f>IF(A905&amp;""="","",SUMIFS('الدفعات'!$C$6:$C$2005,'الدفعات'!$B$6:$B$2005,A905&amp;""))</f>
        <v/>
      </c>
      <c r="M905" s="15">
        <f>IF(A905&amp;""="","",ROUND(K905-L905,2))</f>
        <v/>
      </c>
      <c r="N905" s="6">
        <f>IF(A905&amp;""="","",IF(AND(F905="جاهزة",M905&gt;0),"جاهزة ولم تُسدَّد",IF(AND(F905="سُلّمت",M905&gt;0),"سُلّمت وعليها متبقي","")))</f>
        <v/>
      </c>
    </row>
    <row r="906">
      <c r="A906" s="5" t="n"/>
      <c r="B906" s="16" t="n"/>
      <c r="C906" s="5" t="n"/>
      <c r="D906" s="5" t="n"/>
      <c r="E906" s="5" t="n"/>
      <c r="F906" s="5" t="n"/>
      <c r="G906" s="17" t="n"/>
      <c r="H906" s="17" t="n"/>
      <c r="I906" s="6">
        <f>IF(A906&amp;""="","",IFERROR(INDEX('العملاء'!$B$6:$B$205,MATCH(C906&amp;"",'العملاء'!$A$6:$A$205,0))&amp;"","كود غير موجود"))</f>
        <v/>
      </c>
      <c r="J906" s="15">
        <f>IF(A906&amp;""="","",SUMIFS('القطع'!$F$6:$F$2005,'القطع'!$A$6:$A$2005,A906&amp;""))</f>
        <v/>
      </c>
      <c r="K906" s="15">
        <f>IF(A906&amp;""="","",IF(F906="ملغي",0,ROUND(MAX(0,N(G906)+J906-N(H906)),2)))</f>
        <v/>
      </c>
      <c r="L906" s="15">
        <f>IF(A906&amp;""="","",SUMIFS('الدفعات'!$C$6:$C$2005,'الدفعات'!$B$6:$B$2005,A906&amp;""))</f>
        <v/>
      </c>
      <c r="M906" s="15">
        <f>IF(A906&amp;""="","",ROUND(K906-L906,2))</f>
        <v/>
      </c>
      <c r="N906" s="6">
        <f>IF(A906&amp;""="","",IF(AND(F906="جاهزة",M906&gt;0),"جاهزة ولم تُسدَّد",IF(AND(F906="سُلّمت",M906&gt;0),"سُلّمت وعليها متبقي","")))</f>
        <v/>
      </c>
    </row>
    <row r="907">
      <c r="A907" s="5" t="n"/>
      <c r="B907" s="16" t="n"/>
      <c r="C907" s="5" t="n"/>
      <c r="D907" s="5" t="n"/>
      <c r="E907" s="5" t="n"/>
      <c r="F907" s="5" t="n"/>
      <c r="G907" s="17" t="n"/>
      <c r="H907" s="17" t="n"/>
      <c r="I907" s="6">
        <f>IF(A907&amp;""="","",IFERROR(INDEX('العملاء'!$B$6:$B$205,MATCH(C907&amp;"",'العملاء'!$A$6:$A$205,0))&amp;"","كود غير موجود"))</f>
        <v/>
      </c>
      <c r="J907" s="15">
        <f>IF(A907&amp;""="","",SUMIFS('القطع'!$F$6:$F$2005,'القطع'!$A$6:$A$2005,A907&amp;""))</f>
        <v/>
      </c>
      <c r="K907" s="15">
        <f>IF(A907&amp;""="","",IF(F907="ملغي",0,ROUND(MAX(0,N(G907)+J907-N(H907)),2)))</f>
        <v/>
      </c>
      <c r="L907" s="15">
        <f>IF(A907&amp;""="","",SUMIFS('الدفعات'!$C$6:$C$2005,'الدفعات'!$B$6:$B$2005,A907&amp;""))</f>
        <v/>
      </c>
      <c r="M907" s="15">
        <f>IF(A907&amp;""="","",ROUND(K907-L907,2))</f>
        <v/>
      </c>
      <c r="N907" s="6">
        <f>IF(A907&amp;""="","",IF(AND(F907="جاهزة",M907&gt;0),"جاهزة ولم تُسدَّد",IF(AND(F907="سُلّمت",M907&gt;0),"سُلّمت وعليها متبقي","")))</f>
        <v/>
      </c>
    </row>
    <row r="908">
      <c r="A908" s="5" t="n"/>
      <c r="B908" s="16" t="n"/>
      <c r="C908" s="5" t="n"/>
      <c r="D908" s="5" t="n"/>
      <c r="E908" s="5" t="n"/>
      <c r="F908" s="5" t="n"/>
      <c r="G908" s="17" t="n"/>
      <c r="H908" s="17" t="n"/>
      <c r="I908" s="6">
        <f>IF(A908&amp;""="","",IFERROR(INDEX('العملاء'!$B$6:$B$205,MATCH(C908&amp;"",'العملاء'!$A$6:$A$205,0))&amp;"","كود غير موجود"))</f>
        <v/>
      </c>
      <c r="J908" s="15">
        <f>IF(A908&amp;""="","",SUMIFS('القطع'!$F$6:$F$2005,'القطع'!$A$6:$A$2005,A908&amp;""))</f>
        <v/>
      </c>
      <c r="K908" s="15">
        <f>IF(A908&amp;""="","",IF(F908="ملغي",0,ROUND(MAX(0,N(G908)+J908-N(H908)),2)))</f>
        <v/>
      </c>
      <c r="L908" s="15">
        <f>IF(A908&amp;""="","",SUMIFS('الدفعات'!$C$6:$C$2005,'الدفعات'!$B$6:$B$2005,A908&amp;""))</f>
        <v/>
      </c>
      <c r="M908" s="15">
        <f>IF(A908&amp;""="","",ROUND(K908-L908,2))</f>
        <v/>
      </c>
      <c r="N908" s="6">
        <f>IF(A908&amp;""="","",IF(AND(F908="جاهزة",M908&gt;0),"جاهزة ولم تُسدَّد",IF(AND(F908="سُلّمت",M908&gt;0),"سُلّمت وعليها متبقي","")))</f>
        <v/>
      </c>
    </row>
    <row r="909">
      <c r="A909" s="5" t="n"/>
      <c r="B909" s="16" t="n"/>
      <c r="C909" s="5" t="n"/>
      <c r="D909" s="5" t="n"/>
      <c r="E909" s="5" t="n"/>
      <c r="F909" s="5" t="n"/>
      <c r="G909" s="17" t="n"/>
      <c r="H909" s="17" t="n"/>
      <c r="I909" s="6">
        <f>IF(A909&amp;""="","",IFERROR(INDEX('العملاء'!$B$6:$B$205,MATCH(C909&amp;"",'العملاء'!$A$6:$A$205,0))&amp;"","كود غير موجود"))</f>
        <v/>
      </c>
      <c r="J909" s="15">
        <f>IF(A909&amp;""="","",SUMIFS('القطع'!$F$6:$F$2005,'القطع'!$A$6:$A$2005,A909&amp;""))</f>
        <v/>
      </c>
      <c r="K909" s="15">
        <f>IF(A909&amp;""="","",IF(F909="ملغي",0,ROUND(MAX(0,N(G909)+J909-N(H909)),2)))</f>
        <v/>
      </c>
      <c r="L909" s="15">
        <f>IF(A909&amp;""="","",SUMIFS('الدفعات'!$C$6:$C$2005,'الدفعات'!$B$6:$B$2005,A909&amp;""))</f>
        <v/>
      </c>
      <c r="M909" s="15">
        <f>IF(A909&amp;""="","",ROUND(K909-L909,2))</f>
        <v/>
      </c>
      <c r="N909" s="6">
        <f>IF(A909&amp;""="","",IF(AND(F909="جاهزة",M909&gt;0),"جاهزة ولم تُسدَّد",IF(AND(F909="سُلّمت",M909&gt;0),"سُلّمت وعليها متبقي","")))</f>
        <v/>
      </c>
    </row>
    <row r="910">
      <c r="A910" s="5" t="n"/>
      <c r="B910" s="16" t="n"/>
      <c r="C910" s="5" t="n"/>
      <c r="D910" s="5" t="n"/>
      <c r="E910" s="5" t="n"/>
      <c r="F910" s="5" t="n"/>
      <c r="G910" s="17" t="n"/>
      <c r="H910" s="17" t="n"/>
      <c r="I910" s="6">
        <f>IF(A910&amp;""="","",IFERROR(INDEX('العملاء'!$B$6:$B$205,MATCH(C910&amp;"",'العملاء'!$A$6:$A$205,0))&amp;"","كود غير موجود"))</f>
        <v/>
      </c>
      <c r="J910" s="15">
        <f>IF(A910&amp;""="","",SUMIFS('القطع'!$F$6:$F$2005,'القطع'!$A$6:$A$2005,A910&amp;""))</f>
        <v/>
      </c>
      <c r="K910" s="15">
        <f>IF(A910&amp;""="","",IF(F910="ملغي",0,ROUND(MAX(0,N(G910)+J910-N(H910)),2)))</f>
        <v/>
      </c>
      <c r="L910" s="15">
        <f>IF(A910&amp;""="","",SUMIFS('الدفعات'!$C$6:$C$2005,'الدفعات'!$B$6:$B$2005,A910&amp;""))</f>
        <v/>
      </c>
      <c r="M910" s="15">
        <f>IF(A910&amp;""="","",ROUND(K910-L910,2))</f>
        <v/>
      </c>
      <c r="N910" s="6">
        <f>IF(A910&amp;""="","",IF(AND(F910="جاهزة",M910&gt;0),"جاهزة ولم تُسدَّد",IF(AND(F910="سُلّمت",M910&gt;0),"سُلّمت وعليها متبقي","")))</f>
        <v/>
      </c>
    </row>
    <row r="911">
      <c r="A911" s="5" t="n"/>
      <c r="B911" s="16" t="n"/>
      <c r="C911" s="5" t="n"/>
      <c r="D911" s="5" t="n"/>
      <c r="E911" s="5" t="n"/>
      <c r="F911" s="5" t="n"/>
      <c r="G911" s="17" t="n"/>
      <c r="H911" s="17" t="n"/>
      <c r="I911" s="6">
        <f>IF(A911&amp;""="","",IFERROR(INDEX('العملاء'!$B$6:$B$205,MATCH(C911&amp;"",'العملاء'!$A$6:$A$205,0))&amp;"","كود غير موجود"))</f>
        <v/>
      </c>
      <c r="J911" s="15">
        <f>IF(A911&amp;""="","",SUMIFS('القطع'!$F$6:$F$2005,'القطع'!$A$6:$A$2005,A911&amp;""))</f>
        <v/>
      </c>
      <c r="K911" s="15">
        <f>IF(A911&amp;""="","",IF(F911="ملغي",0,ROUND(MAX(0,N(G911)+J911-N(H911)),2)))</f>
        <v/>
      </c>
      <c r="L911" s="15">
        <f>IF(A911&amp;""="","",SUMIFS('الدفعات'!$C$6:$C$2005,'الدفعات'!$B$6:$B$2005,A911&amp;""))</f>
        <v/>
      </c>
      <c r="M911" s="15">
        <f>IF(A911&amp;""="","",ROUND(K911-L911,2))</f>
        <v/>
      </c>
      <c r="N911" s="6">
        <f>IF(A911&amp;""="","",IF(AND(F911="جاهزة",M911&gt;0),"جاهزة ولم تُسدَّد",IF(AND(F911="سُلّمت",M911&gt;0),"سُلّمت وعليها متبقي","")))</f>
        <v/>
      </c>
    </row>
    <row r="912">
      <c r="A912" s="5" t="n"/>
      <c r="B912" s="16" t="n"/>
      <c r="C912" s="5" t="n"/>
      <c r="D912" s="5" t="n"/>
      <c r="E912" s="5" t="n"/>
      <c r="F912" s="5" t="n"/>
      <c r="G912" s="17" t="n"/>
      <c r="H912" s="17" t="n"/>
      <c r="I912" s="6">
        <f>IF(A912&amp;""="","",IFERROR(INDEX('العملاء'!$B$6:$B$205,MATCH(C912&amp;"",'العملاء'!$A$6:$A$205,0))&amp;"","كود غير موجود"))</f>
        <v/>
      </c>
      <c r="J912" s="15">
        <f>IF(A912&amp;""="","",SUMIFS('القطع'!$F$6:$F$2005,'القطع'!$A$6:$A$2005,A912&amp;""))</f>
        <v/>
      </c>
      <c r="K912" s="15">
        <f>IF(A912&amp;""="","",IF(F912="ملغي",0,ROUND(MAX(0,N(G912)+J912-N(H912)),2)))</f>
        <v/>
      </c>
      <c r="L912" s="15">
        <f>IF(A912&amp;""="","",SUMIFS('الدفعات'!$C$6:$C$2005,'الدفعات'!$B$6:$B$2005,A912&amp;""))</f>
        <v/>
      </c>
      <c r="M912" s="15">
        <f>IF(A912&amp;""="","",ROUND(K912-L912,2))</f>
        <v/>
      </c>
      <c r="N912" s="6">
        <f>IF(A912&amp;""="","",IF(AND(F912="جاهزة",M912&gt;0),"جاهزة ولم تُسدَّد",IF(AND(F912="سُلّمت",M912&gt;0),"سُلّمت وعليها متبقي","")))</f>
        <v/>
      </c>
    </row>
    <row r="913">
      <c r="A913" s="5" t="n"/>
      <c r="B913" s="16" t="n"/>
      <c r="C913" s="5" t="n"/>
      <c r="D913" s="5" t="n"/>
      <c r="E913" s="5" t="n"/>
      <c r="F913" s="5" t="n"/>
      <c r="G913" s="17" t="n"/>
      <c r="H913" s="17" t="n"/>
      <c r="I913" s="6">
        <f>IF(A913&amp;""="","",IFERROR(INDEX('العملاء'!$B$6:$B$205,MATCH(C913&amp;"",'العملاء'!$A$6:$A$205,0))&amp;"","كود غير موجود"))</f>
        <v/>
      </c>
      <c r="J913" s="15">
        <f>IF(A913&amp;""="","",SUMIFS('القطع'!$F$6:$F$2005,'القطع'!$A$6:$A$2005,A913&amp;""))</f>
        <v/>
      </c>
      <c r="K913" s="15">
        <f>IF(A913&amp;""="","",IF(F913="ملغي",0,ROUND(MAX(0,N(G913)+J913-N(H913)),2)))</f>
        <v/>
      </c>
      <c r="L913" s="15">
        <f>IF(A913&amp;""="","",SUMIFS('الدفعات'!$C$6:$C$2005,'الدفعات'!$B$6:$B$2005,A913&amp;""))</f>
        <v/>
      </c>
      <c r="M913" s="15">
        <f>IF(A913&amp;""="","",ROUND(K913-L913,2))</f>
        <v/>
      </c>
      <c r="N913" s="6">
        <f>IF(A913&amp;""="","",IF(AND(F913="جاهزة",M913&gt;0),"جاهزة ولم تُسدَّد",IF(AND(F913="سُلّمت",M913&gt;0),"سُلّمت وعليها متبقي","")))</f>
        <v/>
      </c>
    </row>
    <row r="914">
      <c r="A914" s="5" t="n"/>
      <c r="B914" s="16" t="n"/>
      <c r="C914" s="5" t="n"/>
      <c r="D914" s="5" t="n"/>
      <c r="E914" s="5" t="n"/>
      <c r="F914" s="5" t="n"/>
      <c r="G914" s="17" t="n"/>
      <c r="H914" s="17" t="n"/>
      <c r="I914" s="6">
        <f>IF(A914&amp;""="","",IFERROR(INDEX('العملاء'!$B$6:$B$205,MATCH(C914&amp;"",'العملاء'!$A$6:$A$205,0))&amp;"","كود غير موجود"))</f>
        <v/>
      </c>
      <c r="J914" s="15">
        <f>IF(A914&amp;""="","",SUMIFS('القطع'!$F$6:$F$2005,'القطع'!$A$6:$A$2005,A914&amp;""))</f>
        <v/>
      </c>
      <c r="K914" s="15">
        <f>IF(A914&amp;""="","",IF(F914="ملغي",0,ROUND(MAX(0,N(G914)+J914-N(H914)),2)))</f>
        <v/>
      </c>
      <c r="L914" s="15">
        <f>IF(A914&amp;""="","",SUMIFS('الدفعات'!$C$6:$C$2005,'الدفعات'!$B$6:$B$2005,A914&amp;""))</f>
        <v/>
      </c>
      <c r="M914" s="15">
        <f>IF(A914&amp;""="","",ROUND(K914-L914,2))</f>
        <v/>
      </c>
      <c r="N914" s="6">
        <f>IF(A914&amp;""="","",IF(AND(F914="جاهزة",M914&gt;0),"جاهزة ولم تُسدَّد",IF(AND(F914="سُلّمت",M914&gt;0),"سُلّمت وعليها متبقي","")))</f>
        <v/>
      </c>
    </row>
    <row r="915">
      <c r="A915" s="5" t="n"/>
      <c r="B915" s="16" t="n"/>
      <c r="C915" s="5" t="n"/>
      <c r="D915" s="5" t="n"/>
      <c r="E915" s="5" t="n"/>
      <c r="F915" s="5" t="n"/>
      <c r="G915" s="17" t="n"/>
      <c r="H915" s="17" t="n"/>
      <c r="I915" s="6">
        <f>IF(A915&amp;""="","",IFERROR(INDEX('العملاء'!$B$6:$B$205,MATCH(C915&amp;"",'العملاء'!$A$6:$A$205,0))&amp;"","كود غير موجود"))</f>
        <v/>
      </c>
      <c r="J915" s="15">
        <f>IF(A915&amp;""="","",SUMIFS('القطع'!$F$6:$F$2005,'القطع'!$A$6:$A$2005,A915&amp;""))</f>
        <v/>
      </c>
      <c r="K915" s="15">
        <f>IF(A915&amp;""="","",IF(F915="ملغي",0,ROUND(MAX(0,N(G915)+J915-N(H915)),2)))</f>
        <v/>
      </c>
      <c r="L915" s="15">
        <f>IF(A915&amp;""="","",SUMIFS('الدفعات'!$C$6:$C$2005,'الدفعات'!$B$6:$B$2005,A915&amp;""))</f>
        <v/>
      </c>
      <c r="M915" s="15">
        <f>IF(A915&amp;""="","",ROUND(K915-L915,2))</f>
        <v/>
      </c>
      <c r="N915" s="6">
        <f>IF(A915&amp;""="","",IF(AND(F915="جاهزة",M915&gt;0),"جاهزة ولم تُسدَّد",IF(AND(F915="سُلّمت",M915&gt;0),"سُلّمت وعليها متبقي","")))</f>
        <v/>
      </c>
    </row>
    <row r="916">
      <c r="A916" s="5" t="n"/>
      <c r="B916" s="16" t="n"/>
      <c r="C916" s="5" t="n"/>
      <c r="D916" s="5" t="n"/>
      <c r="E916" s="5" t="n"/>
      <c r="F916" s="5" t="n"/>
      <c r="G916" s="17" t="n"/>
      <c r="H916" s="17" t="n"/>
      <c r="I916" s="6">
        <f>IF(A916&amp;""="","",IFERROR(INDEX('العملاء'!$B$6:$B$205,MATCH(C916&amp;"",'العملاء'!$A$6:$A$205,0))&amp;"","كود غير موجود"))</f>
        <v/>
      </c>
      <c r="J916" s="15">
        <f>IF(A916&amp;""="","",SUMIFS('القطع'!$F$6:$F$2005,'القطع'!$A$6:$A$2005,A916&amp;""))</f>
        <v/>
      </c>
      <c r="K916" s="15">
        <f>IF(A916&amp;""="","",IF(F916="ملغي",0,ROUND(MAX(0,N(G916)+J916-N(H916)),2)))</f>
        <v/>
      </c>
      <c r="L916" s="15">
        <f>IF(A916&amp;""="","",SUMIFS('الدفعات'!$C$6:$C$2005,'الدفعات'!$B$6:$B$2005,A916&amp;""))</f>
        <v/>
      </c>
      <c r="M916" s="15">
        <f>IF(A916&amp;""="","",ROUND(K916-L916,2))</f>
        <v/>
      </c>
      <c r="N916" s="6">
        <f>IF(A916&amp;""="","",IF(AND(F916="جاهزة",M916&gt;0),"جاهزة ولم تُسدَّد",IF(AND(F916="سُلّمت",M916&gt;0),"سُلّمت وعليها متبقي","")))</f>
        <v/>
      </c>
    </row>
    <row r="917">
      <c r="A917" s="5" t="n"/>
      <c r="B917" s="16" t="n"/>
      <c r="C917" s="5" t="n"/>
      <c r="D917" s="5" t="n"/>
      <c r="E917" s="5" t="n"/>
      <c r="F917" s="5" t="n"/>
      <c r="G917" s="17" t="n"/>
      <c r="H917" s="17" t="n"/>
      <c r="I917" s="6">
        <f>IF(A917&amp;""="","",IFERROR(INDEX('العملاء'!$B$6:$B$205,MATCH(C917&amp;"",'العملاء'!$A$6:$A$205,0))&amp;"","كود غير موجود"))</f>
        <v/>
      </c>
      <c r="J917" s="15">
        <f>IF(A917&amp;""="","",SUMIFS('القطع'!$F$6:$F$2005,'القطع'!$A$6:$A$2005,A917&amp;""))</f>
        <v/>
      </c>
      <c r="K917" s="15">
        <f>IF(A917&amp;""="","",IF(F917="ملغي",0,ROUND(MAX(0,N(G917)+J917-N(H917)),2)))</f>
        <v/>
      </c>
      <c r="L917" s="15">
        <f>IF(A917&amp;""="","",SUMIFS('الدفعات'!$C$6:$C$2005,'الدفعات'!$B$6:$B$2005,A917&amp;""))</f>
        <v/>
      </c>
      <c r="M917" s="15">
        <f>IF(A917&amp;""="","",ROUND(K917-L917,2))</f>
        <v/>
      </c>
      <c r="N917" s="6">
        <f>IF(A917&amp;""="","",IF(AND(F917="جاهزة",M917&gt;0),"جاهزة ولم تُسدَّد",IF(AND(F917="سُلّمت",M917&gt;0),"سُلّمت وعليها متبقي","")))</f>
        <v/>
      </c>
    </row>
    <row r="918">
      <c r="A918" s="5" t="n"/>
      <c r="B918" s="16" t="n"/>
      <c r="C918" s="5" t="n"/>
      <c r="D918" s="5" t="n"/>
      <c r="E918" s="5" t="n"/>
      <c r="F918" s="5" t="n"/>
      <c r="G918" s="17" t="n"/>
      <c r="H918" s="17" t="n"/>
      <c r="I918" s="6">
        <f>IF(A918&amp;""="","",IFERROR(INDEX('العملاء'!$B$6:$B$205,MATCH(C918&amp;"",'العملاء'!$A$6:$A$205,0))&amp;"","كود غير موجود"))</f>
        <v/>
      </c>
      <c r="J918" s="15">
        <f>IF(A918&amp;""="","",SUMIFS('القطع'!$F$6:$F$2005,'القطع'!$A$6:$A$2005,A918&amp;""))</f>
        <v/>
      </c>
      <c r="K918" s="15">
        <f>IF(A918&amp;""="","",IF(F918="ملغي",0,ROUND(MAX(0,N(G918)+J918-N(H918)),2)))</f>
        <v/>
      </c>
      <c r="L918" s="15">
        <f>IF(A918&amp;""="","",SUMIFS('الدفعات'!$C$6:$C$2005,'الدفعات'!$B$6:$B$2005,A918&amp;""))</f>
        <v/>
      </c>
      <c r="M918" s="15">
        <f>IF(A918&amp;""="","",ROUND(K918-L918,2))</f>
        <v/>
      </c>
      <c r="N918" s="6">
        <f>IF(A918&amp;""="","",IF(AND(F918="جاهزة",M918&gt;0),"جاهزة ولم تُسدَّد",IF(AND(F918="سُلّمت",M918&gt;0),"سُلّمت وعليها متبقي","")))</f>
        <v/>
      </c>
    </row>
    <row r="919">
      <c r="A919" s="5" t="n"/>
      <c r="B919" s="16" t="n"/>
      <c r="C919" s="5" t="n"/>
      <c r="D919" s="5" t="n"/>
      <c r="E919" s="5" t="n"/>
      <c r="F919" s="5" t="n"/>
      <c r="G919" s="17" t="n"/>
      <c r="H919" s="17" t="n"/>
      <c r="I919" s="6">
        <f>IF(A919&amp;""="","",IFERROR(INDEX('العملاء'!$B$6:$B$205,MATCH(C919&amp;"",'العملاء'!$A$6:$A$205,0))&amp;"","كود غير موجود"))</f>
        <v/>
      </c>
      <c r="J919" s="15">
        <f>IF(A919&amp;""="","",SUMIFS('القطع'!$F$6:$F$2005,'القطع'!$A$6:$A$2005,A919&amp;""))</f>
        <v/>
      </c>
      <c r="K919" s="15">
        <f>IF(A919&amp;""="","",IF(F919="ملغي",0,ROUND(MAX(0,N(G919)+J919-N(H919)),2)))</f>
        <v/>
      </c>
      <c r="L919" s="15">
        <f>IF(A919&amp;""="","",SUMIFS('الدفعات'!$C$6:$C$2005,'الدفعات'!$B$6:$B$2005,A919&amp;""))</f>
        <v/>
      </c>
      <c r="M919" s="15">
        <f>IF(A919&amp;""="","",ROUND(K919-L919,2))</f>
        <v/>
      </c>
      <c r="N919" s="6">
        <f>IF(A919&amp;""="","",IF(AND(F919="جاهزة",M919&gt;0),"جاهزة ولم تُسدَّد",IF(AND(F919="سُلّمت",M919&gt;0),"سُلّمت وعليها متبقي","")))</f>
        <v/>
      </c>
    </row>
    <row r="920">
      <c r="A920" s="5" t="n"/>
      <c r="B920" s="16" t="n"/>
      <c r="C920" s="5" t="n"/>
      <c r="D920" s="5" t="n"/>
      <c r="E920" s="5" t="n"/>
      <c r="F920" s="5" t="n"/>
      <c r="G920" s="17" t="n"/>
      <c r="H920" s="17" t="n"/>
      <c r="I920" s="6">
        <f>IF(A920&amp;""="","",IFERROR(INDEX('العملاء'!$B$6:$B$205,MATCH(C920&amp;"",'العملاء'!$A$6:$A$205,0))&amp;"","كود غير موجود"))</f>
        <v/>
      </c>
      <c r="J920" s="15">
        <f>IF(A920&amp;""="","",SUMIFS('القطع'!$F$6:$F$2005,'القطع'!$A$6:$A$2005,A920&amp;""))</f>
        <v/>
      </c>
      <c r="K920" s="15">
        <f>IF(A920&amp;""="","",IF(F920="ملغي",0,ROUND(MAX(0,N(G920)+J920-N(H920)),2)))</f>
        <v/>
      </c>
      <c r="L920" s="15">
        <f>IF(A920&amp;""="","",SUMIFS('الدفعات'!$C$6:$C$2005,'الدفعات'!$B$6:$B$2005,A920&amp;""))</f>
        <v/>
      </c>
      <c r="M920" s="15">
        <f>IF(A920&amp;""="","",ROUND(K920-L920,2))</f>
        <v/>
      </c>
      <c r="N920" s="6">
        <f>IF(A920&amp;""="","",IF(AND(F920="جاهزة",M920&gt;0),"جاهزة ولم تُسدَّد",IF(AND(F920="سُلّمت",M920&gt;0),"سُلّمت وعليها متبقي","")))</f>
        <v/>
      </c>
    </row>
    <row r="921">
      <c r="A921" s="5" t="n"/>
      <c r="B921" s="16" t="n"/>
      <c r="C921" s="5" t="n"/>
      <c r="D921" s="5" t="n"/>
      <c r="E921" s="5" t="n"/>
      <c r="F921" s="5" t="n"/>
      <c r="G921" s="17" t="n"/>
      <c r="H921" s="17" t="n"/>
      <c r="I921" s="6">
        <f>IF(A921&amp;""="","",IFERROR(INDEX('العملاء'!$B$6:$B$205,MATCH(C921&amp;"",'العملاء'!$A$6:$A$205,0))&amp;"","كود غير موجود"))</f>
        <v/>
      </c>
      <c r="J921" s="15">
        <f>IF(A921&amp;""="","",SUMIFS('القطع'!$F$6:$F$2005,'القطع'!$A$6:$A$2005,A921&amp;""))</f>
        <v/>
      </c>
      <c r="K921" s="15">
        <f>IF(A921&amp;""="","",IF(F921="ملغي",0,ROUND(MAX(0,N(G921)+J921-N(H921)),2)))</f>
        <v/>
      </c>
      <c r="L921" s="15">
        <f>IF(A921&amp;""="","",SUMIFS('الدفعات'!$C$6:$C$2005,'الدفعات'!$B$6:$B$2005,A921&amp;""))</f>
        <v/>
      </c>
      <c r="M921" s="15">
        <f>IF(A921&amp;""="","",ROUND(K921-L921,2))</f>
        <v/>
      </c>
      <c r="N921" s="6">
        <f>IF(A921&amp;""="","",IF(AND(F921="جاهزة",M921&gt;0),"جاهزة ولم تُسدَّد",IF(AND(F921="سُلّمت",M921&gt;0),"سُلّمت وعليها متبقي","")))</f>
        <v/>
      </c>
    </row>
    <row r="922">
      <c r="A922" s="5" t="n"/>
      <c r="B922" s="16" t="n"/>
      <c r="C922" s="5" t="n"/>
      <c r="D922" s="5" t="n"/>
      <c r="E922" s="5" t="n"/>
      <c r="F922" s="5" t="n"/>
      <c r="G922" s="17" t="n"/>
      <c r="H922" s="17" t="n"/>
      <c r="I922" s="6">
        <f>IF(A922&amp;""="","",IFERROR(INDEX('العملاء'!$B$6:$B$205,MATCH(C922&amp;"",'العملاء'!$A$6:$A$205,0))&amp;"","كود غير موجود"))</f>
        <v/>
      </c>
      <c r="J922" s="15">
        <f>IF(A922&amp;""="","",SUMIFS('القطع'!$F$6:$F$2005,'القطع'!$A$6:$A$2005,A922&amp;""))</f>
        <v/>
      </c>
      <c r="K922" s="15">
        <f>IF(A922&amp;""="","",IF(F922="ملغي",0,ROUND(MAX(0,N(G922)+J922-N(H922)),2)))</f>
        <v/>
      </c>
      <c r="L922" s="15">
        <f>IF(A922&amp;""="","",SUMIFS('الدفعات'!$C$6:$C$2005,'الدفعات'!$B$6:$B$2005,A922&amp;""))</f>
        <v/>
      </c>
      <c r="M922" s="15">
        <f>IF(A922&amp;""="","",ROUND(K922-L922,2))</f>
        <v/>
      </c>
      <c r="N922" s="6">
        <f>IF(A922&amp;""="","",IF(AND(F922="جاهزة",M922&gt;0),"جاهزة ولم تُسدَّد",IF(AND(F922="سُلّمت",M922&gt;0),"سُلّمت وعليها متبقي","")))</f>
        <v/>
      </c>
    </row>
    <row r="923">
      <c r="A923" s="5" t="n"/>
      <c r="B923" s="16" t="n"/>
      <c r="C923" s="5" t="n"/>
      <c r="D923" s="5" t="n"/>
      <c r="E923" s="5" t="n"/>
      <c r="F923" s="5" t="n"/>
      <c r="G923" s="17" t="n"/>
      <c r="H923" s="17" t="n"/>
      <c r="I923" s="6">
        <f>IF(A923&amp;""="","",IFERROR(INDEX('العملاء'!$B$6:$B$205,MATCH(C923&amp;"",'العملاء'!$A$6:$A$205,0))&amp;"","كود غير موجود"))</f>
        <v/>
      </c>
      <c r="J923" s="15">
        <f>IF(A923&amp;""="","",SUMIFS('القطع'!$F$6:$F$2005,'القطع'!$A$6:$A$2005,A923&amp;""))</f>
        <v/>
      </c>
      <c r="K923" s="15">
        <f>IF(A923&amp;""="","",IF(F923="ملغي",0,ROUND(MAX(0,N(G923)+J923-N(H923)),2)))</f>
        <v/>
      </c>
      <c r="L923" s="15">
        <f>IF(A923&amp;""="","",SUMIFS('الدفعات'!$C$6:$C$2005,'الدفعات'!$B$6:$B$2005,A923&amp;""))</f>
        <v/>
      </c>
      <c r="M923" s="15">
        <f>IF(A923&amp;""="","",ROUND(K923-L923,2))</f>
        <v/>
      </c>
      <c r="N923" s="6">
        <f>IF(A923&amp;""="","",IF(AND(F923="جاهزة",M923&gt;0),"جاهزة ولم تُسدَّد",IF(AND(F923="سُلّمت",M923&gt;0),"سُلّمت وعليها متبقي","")))</f>
        <v/>
      </c>
    </row>
    <row r="924">
      <c r="A924" s="5" t="n"/>
      <c r="B924" s="16" t="n"/>
      <c r="C924" s="5" t="n"/>
      <c r="D924" s="5" t="n"/>
      <c r="E924" s="5" t="n"/>
      <c r="F924" s="5" t="n"/>
      <c r="G924" s="17" t="n"/>
      <c r="H924" s="17" t="n"/>
      <c r="I924" s="6">
        <f>IF(A924&amp;""="","",IFERROR(INDEX('العملاء'!$B$6:$B$205,MATCH(C924&amp;"",'العملاء'!$A$6:$A$205,0))&amp;"","كود غير موجود"))</f>
        <v/>
      </c>
      <c r="J924" s="15">
        <f>IF(A924&amp;""="","",SUMIFS('القطع'!$F$6:$F$2005,'القطع'!$A$6:$A$2005,A924&amp;""))</f>
        <v/>
      </c>
      <c r="K924" s="15">
        <f>IF(A924&amp;""="","",IF(F924="ملغي",0,ROUND(MAX(0,N(G924)+J924-N(H924)),2)))</f>
        <v/>
      </c>
      <c r="L924" s="15">
        <f>IF(A924&amp;""="","",SUMIFS('الدفعات'!$C$6:$C$2005,'الدفعات'!$B$6:$B$2005,A924&amp;""))</f>
        <v/>
      </c>
      <c r="M924" s="15">
        <f>IF(A924&amp;""="","",ROUND(K924-L924,2))</f>
        <v/>
      </c>
      <c r="N924" s="6">
        <f>IF(A924&amp;""="","",IF(AND(F924="جاهزة",M924&gt;0),"جاهزة ولم تُسدَّد",IF(AND(F924="سُلّمت",M924&gt;0),"سُلّمت وعليها متبقي","")))</f>
        <v/>
      </c>
    </row>
    <row r="925">
      <c r="A925" s="5" t="n"/>
      <c r="B925" s="16" t="n"/>
      <c r="C925" s="5" t="n"/>
      <c r="D925" s="5" t="n"/>
      <c r="E925" s="5" t="n"/>
      <c r="F925" s="5" t="n"/>
      <c r="G925" s="17" t="n"/>
      <c r="H925" s="17" t="n"/>
      <c r="I925" s="6">
        <f>IF(A925&amp;""="","",IFERROR(INDEX('العملاء'!$B$6:$B$205,MATCH(C925&amp;"",'العملاء'!$A$6:$A$205,0))&amp;"","كود غير موجود"))</f>
        <v/>
      </c>
      <c r="J925" s="15">
        <f>IF(A925&amp;""="","",SUMIFS('القطع'!$F$6:$F$2005,'القطع'!$A$6:$A$2005,A925&amp;""))</f>
        <v/>
      </c>
      <c r="K925" s="15">
        <f>IF(A925&amp;""="","",IF(F925="ملغي",0,ROUND(MAX(0,N(G925)+J925-N(H925)),2)))</f>
        <v/>
      </c>
      <c r="L925" s="15">
        <f>IF(A925&amp;""="","",SUMIFS('الدفعات'!$C$6:$C$2005,'الدفعات'!$B$6:$B$2005,A925&amp;""))</f>
        <v/>
      </c>
      <c r="M925" s="15">
        <f>IF(A925&amp;""="","",ROUND(K925-L925,2))</f>
        <v/>
      </c>
      <c r="N925" s="6">
        <f>IF(A925&amp;""="","",IF(AND(F925="جاهزة",M925&gt;0),"جاهزة ولم تُسدَّد",IF(AND(F925="سُلّمت",M925&gt;0),"سُلّمت وعليها متبقي","")))</f>
        <v/>
      </c>
    </row>
    <row r="926">
      <c r="A926" s="5" t="n"/>
      <c r="B926" s="16" t="n"/>
      <c r="C926" s="5" t="n"/>
      <c r="D926" s="5" t="n"/>
      <c r="E926" s="5" t="n"/>
      <c r="F926" s="5" t="n"/>
      <c r="G926" s="17" t="n"/>
      <c r="H926" s="17" t="n"/>
      <c r="I926" s="6">
        <f>IF(A926&amp;""="","",IFERROR(INDEX('العملاء'!$B$6:$B$205,MATCH(C926&amp;"",'العملاء'!$A$6:$A$205,0))&amp;"","كود غير موجود"))</f>
        <v/>
      </c>
      <c r="J926" s="15">
        <f>IF(A926&amp;""="","",SUMIFS('القطع'!$F$6:$F$2005,'القطع'!$A$6:$A$2005,A926&amp;""))</f>
        <v/>
      </c>
      <c r="K926" s="15">
        <f>IF(A926&amp;""="","",IF(F926="ملغي",0,ROUND(MAX(0,N(G926)+J926-N(H926)),2)))</f>
        <v/>
      </c>
      <c r="L926" s="15">
        <f>IF(A926&amp;""="","",SUMIFS('الدفعات'!$C$6:$C$2005,'الدفعات'!$B$6:$B$2005,A926&amp;""))</f>
        <v/>
      </c>
      <c r="M926" s="15">
        <f>IF(A926&amp;""="","",ROUND(K926-L926,2))</f>
        <v/>
      </c>
      <c r="N926" s="6">
        <f>IF(A926&amp;""="","",IF(AND(F926="جاهزة",M926&gt;0),"جاهزة ولم تُسدَّد",IF(AND(F926="سُلّمت",M926&gt;0),"سُلّمت وعليها متبقي","")))</f>
        <v/>
      </c>
    </row>
    <row r="927">
      <c r="A927" s="5" t="n"/>
      <c r="B927" s="16" t="n"/>
      <c r="C927" s="5" t="n"/>
      <c r="D927" s="5" t="n"/>
      <c r="E927" s="5" t="n"/>
      <c r="F927" s="5" t="n"/>
      <c r="G927" s="17" t="n"/>
      <c r="H927" s="17" t="n"/>
      <c r="I927" s="6">
        <f>IF(A927&amp;""="","",IFERROR(INDEX('العملاء'!$B$6:$B$205,MATCH(C927&amp;"",'العملاء'!$A$6:$A$205,0))&amp;"","كود غير موجود"))</f>
        <v/>
      </c>
      <c r="J927" s="15">
        <f>IF(A927&amp;""="","",SUMIFS('القطع'!$F$6:$F$2005,'القطع'!$A$6:$A$2005,A927&amp;""))</f>
        <v/>
      </c>
      <c r="K927" s="15">
        <f>IF(A927&amp;""="","",IF(F927="ملغي",0,ROUND(MAX(0,N(G927)+J927-N(H927)),2)))</f>
        <v/>
      </c>
      <c r="L927" s="15">
        <f>IF(A927&amp;""="","",SUMIFS('الدفعات'!$C$6:$C$2005,'الدفعات'!$B$6:$B$2005,A927&amp;""))</f>
        <v/>
      </c>
      <c r="M927" s="15">
        <f>IF(A927&amp;""="","",ROUND(K927-L927,2))</f>
        <v/>
      </c>
      <c r="N927" s="6">
        <f>IF(A927&amp;""="","",IF(AND(F927="جاهزة",M927&gt;0),"جاهزة ولم تُسدَّد",IF(AND(F927="سُلّمت",M927&gt;0),"سُلّمت وعليها متبقي","")))</f>
        <v/>
      </c>
    </row>
    <row r="928">
      <c r="A928" s="5" t="n"/>
      <c r="B928" s="16" t="n"/>
      <c r="C928" s="5" t="n"/>
      <c r="D928" s="5" t="n"/>
      <c r="E928" s="5" t="n"/>
      <c r="F928" s="5" t="n"/>
      <c r="G928" s="17" t="n"/>
      <c r="H928" s="17" t="n"/>
      <c r="I928" s="6">
        <f>IF(A928&amp;""="","",IFERROR(INDEX('العملاء'!$B$6:$B$205,MATCH(C928&amp;"",'العملاء'!$A$6:$A$205,0))&amp;"","كود غير موجود"))</f>
        <v/>
      </c>
      <c r="J928" s="15">
        <f>IF(A928&amp;""="","",SUMIFS('القطع'!$F$6:$F$2005,'القطع'!$A$6:$A$2005,A928&amp;""))</f>
        <v/>
      </c>
      <c r="K928" s="15">
        <f>IF(A928&amp;""="","",IF(F928="ملغي",0,ROUND(MAX(0,N(G928)+J928-N(H928)),2)))</f>
        <v/>
      </c>
      <c r="L928" s="15">
        <f>IF(A928&amp;""="","",SUMIFS('الدفعات'!$C$6:$C$2005,'الدفعات'!$B$6:$B$2005,A928&amp;""))</f>
        <v/>
      </c>
      <c r="M928" s="15">
        <f>IF(A928&amp;""="","",ROUND(K928-L928,2))</f>
        <v/>
      </c>
      <c r="N928" s="6">
        <f>IF(A928&amp;""="","",IF(AND(F928="جاهزة",M928&gt;0),"جاهزة ولم تُسدَّد",IF(AND(F928="سُلّمت",M928&gt;0),"سُلّمت وعليها متبقي","")))</f>
        <v/>
      </c>
    </row>
    <row r="929">
      <c r="A929" s="5" t="n"/>
      <c r="B929" s="16" t="n"/>
      <c r="C929" s="5" t="n"/>
      <c r="D929" s="5" t="n"/>
      <c r="E929" s="5" t="n"/>
      <c r="F929" s="5" t="n"/>
      <c r="G929" s="17" t="n"/>
      <c r="H929" s="17" t="n"/>
      <c r="I929" s="6">
        <f>IF(A929&amp;""="","",IFERROR(INDEX('العملاء'!$B$6:$B$205,MATCH(C929&amp;"",'العملاء'!$A$6:$A$205,0))&amp;"","كود غير موجود"))</f>
        <v/>
      </c>
      <c r="J929" s="15">
        <f>IF(A929&amp;""="","",SUMIFS('القطع'!$F$6:$F$2005,'القطع'!$A$6:$A$2005,A929&amp;""))</f>
        <v/>
      </c>
      <c r="K929" s="15">
        <f>IF(A929&amp;""="","",IF(F929="ملغي",0,ROUND(MAX(0,N(G929)+J929-N(H929)),2)))</f>
        <v/>
      </c>
      <c r="L929" s="15">
        <f>IF(A929&amp;""="","",SUMIFS('الدفعات'!$C$6:$C$2005,'الدفعات'!$B$6:$B$2005,A929&amp;""))</f>
        <v/>
      </c>
      <c r="M929" s="15">
        <f>IF(A929&amp;""="","",ROUND(K929-L929,2))</f>
        <v/>
      </c>
      <c r="N929" s="6">
        <f>IF(A929&amp;""="","",IF(AND(F929="جاهزة",M929&gt;0),"جاهزة ولم تُسدَّد",IF(AND(F929="سُلّمت",M929&gt;0),"سُلّمت وعليها متبقي","")))</f>
        <v/>
      </c>
    </row>
    <row r="930">
      <c r="A930" s="5" t="n"/>
      <c r="B930" s="16" t="n"/>
      <c r="C930" s="5" t="n"/>
      <c r="D930" s="5" t="n"/>
      <c r="E930" s="5" t="n"/>
      <c r="F930" s="5" t="n"/>
      <c r="G930" s="17" t="n"/>
      <c r="H930" s="17" t="n"/>
      <c r="I930" s="6">
        <f>IF(A930&amp;""="","",IFERROR(INDEX('العملاء'!$B$6:$B$205,MATCH(C930&amp;"",'العملاء'!$A$6:$A$205,0))&amp;"","كود غير موجود"))</f>
        <v/>
      </c>
      <c r="J930" s="15">
        <f>IF(A930&amp;""="","",SUMIFS('القطع'!$F$6:$F$2005,'القطع'!$A$6:$A$2005,A930&amp;""))</f>
        <v/>
      </c>
      <c r="K930" s="15">
        <f>IF(A930&amp;""="","",IF(F930="ملغي",0,ROUND(MAX(0,N(G930)+J930-N(H930)),2)))</f>
        <v/>
      </c>
      <c r="L930" s="15">
        <f>IF(A930&amp;""="","",SUMIFS('الدفعات'!$C$6:$C$2005,'الدفعات'!$B$6:$B$2005,A930&amp;""))</f>
        <v/>
      </c>
      <c r="M930" s="15">
        <f>IF(A930&amp;""="","",ROUND(K930-L930,2))</f>
        <v/>
      </c>
      <c r="N930" s="6">
        <f>IF(A930&amp;""="","",IF(AND(F930="جاهزة",M930&gt;0),"جاهزة ولم تُسدَّد",IF(AND(F930="سُلّمت",M930&gt;0),"سُلّمت وعليها متبقي","")))</f>
        <v/>
      </c>
    </row>
    <row r="931">
      <c r="A931" s="5" t="n"/>
      <c r="B931" s="16" t="n"/>
      <c r="C931" s="5" t="n"/>
      <c r="D931" s="5" t="n"/>
      <c r="E931" s="5" t="n"/>
      <c r="F931" s="5" t="n"/>
      <c r="G931" s="17" t="n"/>
      <c r="H931" s="17" t="n"/>
      <c r="I931" s="6">
        <f>IF(A931&amp;""="","",IFERROR(INDEX('العملاء'!$B$6:$B$205,MATCH(C931&amp;"",'العملاء'!$A$6:$A$205,0))&amp;"","كود غير موجود"))</f>
        <v/>
      </c>
      <c r="J931" s="15">
        <f>IF(A931&amp;""="","",SUMIFS('القطع'!$F$6:$F$2005,'القطع'!$A$6:$A$2005,A931&amp;""))</f>
        <v/>
      </c>
      <c r="K931" s="15">
        <f>IF(A931&amp;""="","",IF(F931="ملغي",0,ROUND(MAX(0,N(G931)+J931-N(H931)),2)))</f>
        <v/>
      </c>
      <c r="L931" s="15">
        <f>IF(A931&amp;""="","",SUMIFS('الدفعات'!$C$6:$C$2005,'الدفعات'!$B$6:$B$2005,A931&amp;""))</f>
        <v/>
      </c>
      <c r="M931" s="15">
        <f>IF(A931&amp;""="","",ROUND(K931-L931,2))</f>
        <v/>
      </c>
      <c r="N931" s="6">
        <f>IF(A931&amp;""="","",IF(AND(F931="جاهزة",M931&gt;0),"جاهزة ولم تُسدَّد",IF(AND(F931="سُلّمت",M931&gt;0),"سُلّمت وعليها متبقي","")))</f>
        <v/>
      </c>
    </row>
    <row r="932">
      <c r="A932" s="5" t="n"/>
      <c r="B932" s="16" t="n"/>
      <c r="C932" s="5" t="n"/>
      <c r="D932" s="5" t="n"/>
      <c r="E932" s="5" t="n"/>
      <c r="F932" s="5" t="n"/>
      <c r="G932" s="17" t="n"/>
      <c r="H932" s="17" t="n"/>
      <c r="I932" s="6">
        <f>IF(A932&amp;""="","",IFERROR(INDEX('العملاء'!$B$6:$B$205,MATCH(C932&amp;"",'العملاء'!$A$6:$A$205,0))&amp;"","كود غير موجود"))</f>
        <v/>
      </c>
      <c r="J932" s="15">
        <f>IF(A932&amp;""="","",SUMIFS('القطع'!$F$6:$F$2005,'القطع'!$A$6:$A$2005,A932&amp;""))</f>
        <v/>
      </c>
      <c r="K932" s="15">
        <f>IF(A932&amp;""="","",IF(F932="ملغي",0,ROUND(MAX(0,N(G932)+J932-N(H932)),2)))</f>
        <v/>
      </c>
      <c r="L932" s="15">
        <f>IF(A932&amp;""="","",SUMIFS('الدفعات'!$C$6:$C$2005,'الدفعات'!$B$6:$B$2005,A932&amp;""))</f>
        <v/>
      </c>
      <c r="M932" s="15">
        <f>IF(A932&amp;""="","",ROUND(K932-L932,2))</f>
        <v/>
      </c>
      <c r="N932" s="6">
        <f>IF(A932&amp;""="","",IF(AND(F932="جاهزة",M932&gt;0),"جاهزة ولم تُسدَّد",IF(AND(F932="سُلّمت",M932&gt;0),"سُلّمت وعليها متبقي","")))</f>
        <v/>
      </c>
    </row>
    <row r="933">
      <c r="A933" s="5" t="n"/>
      <c r="B933" s="16" t="n"/>
      <c r="C933" s="5" t="n"/>
      <c r="D933" s="5" t="n"/>
      <c r="E933" s="5" t="n"/>
      <c r="F933" s="5" t="n"/>
      <c r="G933" s="17" t="n"/>
      <c r="H933" s="17" t="n"/>
      <c r="I933" s="6">
        <f>IF(A933&amp;""="","",IFERROR(INDEX('العملاء'!$B$6:$B$205,MATCH(C933&amp;"",'العملاء'!$A$6:$A$205,0))&amp;"","كود غير موجود"))</f>
        <v/>
      </c>
      <c r="J933" s="15">
        <f>IF(A933&amp;""="","",SUMIFS('القطع'!$F$6:$F$2005,'القطع'!$A$6:$A$2005,A933&amp;""))</f>
        <v/>
      </c>
      <c r="K933" s="15">
        <f>IF(A933&amp;""="","",IF(F933="ملغي",0,ROUND(MAX(0,N(G933)+J933-N(H933)),2)))</f>
        <v/>
      </c>
      <c r="L933" s="15">
        <f>IF(A933&amp;""="","",SUMIFS('الدفعات'!$C$6:$C$2005,'الدفعات'!$B$6:$B$2005,A933&amp;""))</f>
        <v/>
      </c>
      <c r="M933" s="15">
        <f>IF(A933&amp;""="","",ROUND(K933-L933,2))</f>
        <v/>
      </c>
      <c r="N933" s="6">
        <f>IF(A933&amp;""="","",IF(AND(F933="جاهزة",M933&gt;0),"جاهزة ولم تُسدَّد",IF(AND(F933="سُلّمت",M933&gt;0),"سُلّمت وعليها متبقي","")))</f>
        <v/>
      </c>
    </row>
    <row r="934">
      <c r="A934" s="5" t="n"/>
      <c r="B934" s="16" t="n"/>
      <c r="C934" s="5" t="n"/>
      <c r="D934" s="5" t="n"/>
      <c r="E934" s="5" t="n"/>
      <c r="F934" s="5" t="n"/>
      <c r="G934" s="17" t="n"/>
      <c r="H934" s="17" t="n"/>
      <c r="I934" s="6">
        <f>IF(A934&amp;""="","",IFERROR(INDEX('العملاء'!$B$6:$B$205,MATCH(C934&amp;"",'العملاء'!$A$6:$A$205,0))&amp;"","كود غير موجود"))</f>
        <v/>
      </c>
      <c r="J934" s="15">
        <f>IF(A934&amp;""="","",SUMIFS('القطع'!$F$6:$F$2005,'القطع'!$A$6:$A$2005,A934&amp;""))</f>
        <v/>
      </c>
      <c r="K934" s="15">
        <f>IF(A934&amp;""="","",IF(F934="ملغي",0,ROUND(MAX(0,N(G934)+J934-N(H934)),2)))</f>
        <v/>
      </c>
      <c r="L934" s="15">
        <f>IF(A934&amp;""="","",SUMIFS('الدفعات'!$C$6:$C$2005,'الدفعات'!$B$6:$B$2005,A934&amp;""))</f>
        <v/>
      </c>
      <c r="M934" s="15">
        <f>IF(A934&amp;""="","",ROUND(K934-L934,2))</f>
        <v/>
      </c>
      <c r="N934" s="6">
        <f>IF(A934&amp;""="","",IF(AND(F934="جاهزة",M934&gt;0),"جاهزة ولم تُسدَّد",IF(AND(F934="سُلّمت",M934&gt;0),"سُلّمت وعليها متبقي","")))</f>
        <v/>
      </c>
    </row>
    <row r="935">
      <c r="A935" s="5" t="n"/>
      <c r="B935" s="16" t="n"/>
      <c r="C935" s="5" t="n"/>
      <c r="D935" s="5" t="n"/>
      <c r="E935" s="5" t="n"/>
      <c r="F935" s="5" t="n"/>
      <c r="G935" s="17" t="n"/>
      <c r="H935" s="17" t="n"/>
      <c r="I935" s="6">
        <f>IF(A935&amp;""="","",IFERROR(INDEX('العملاء'!$B$6:$B$205,MATCH(C935&amp;"",'العملاء'!$A$6:$A$205,0))&amp;"","كود غير موجود"))</f>
        <v/>
      </c>
      <c r="J935" s="15">
        <f>IF(A935&amp;""="","",SUMIFS('القطع'!$F$6:$F$2005,'القطع'!$A$6:$A$2005,A935&amp;""))</f>
        <v/>
      </c>
      <c r="K935" s="15">
        <f>IF(A935&amp;""="","",IF(F935="ملغي",0,ROUND(MAX(0,N(G935)+J935-N(H935)),2)))</f>
        <v/>
      </c>
      <c r="L935" s="15">
        <f>IF(A935&amp;""="","",SUMIFS('الدفعات'!$C$6:$C$2005,'الدفعات'!$B$6:$B$2005,A935&amp;""))</f>
        <v/>
      </c>
      <c r="M935" s="15">
        <f>IF(A935&amp;""="","",ROUND(K935-L935,2))</f>
        <v/>
      </c>
      <c r="N935" s="6">
        <f>IF(A935&amp;""="","",IF(AND(F935="جاهزة",M935&gt;0),"جاهزة ولم تُسدَّد",IF(AND(F935="سُلّمت",M935&gt;0),"سُلّمت وعليها متبقي","")))</f>
        <v/>
      </c>
    </row>
    <row r="936">
      <c r="A936" s="5" t="n"/>
      <c r="B936" s="16" t="n"/>
      <c r="C936" s="5" t="n"/>
      <c r="D936" s="5" t="n"/>
      <c r="E936" s="5" t="n"/>
      <c r="F936" s="5" t="n"/>
      <c r="G936" s="17" t="n"/>
      <c r="H936" s="17" t="n"/>
      <c r="I936" s="6">
        <f>IF(A936&amp;""="","",IFERROR(INDEX('العملاء'!$B$6:$B$205,MATCH(C936&amp;"",'العملاء'!$A$6:$A$205,0))&amp;"","كود غير موجود"))</f>
        <v/>
      </c>
      <c r="J936" s="15">
        <f>IF(A936&amp;""="","",SUMIFS('القطع'!$F$6:$F$2005,'القطع'!$A$6:$A$2005,A936&amp;""))</f>
        <v/>
      </c>
      <c r="K936" s="15">
        <f>IF(A936&amp;""="","",IF(F936="ملغي",0,ROUND(MAX(0,N(G936)+J936-N(H936)),2)))</f>
        <v/>
      </c>
      <c r="L936" s="15">
        <f>IF(A936&amp;""="","",SUMIFS('الدفعات'!$C$6:$C$2005,'الدفعات'!$B$6:$B$2005,A936&amp;""))</f>
        <v/>
      </c>
      <c r="M936" s="15">
        <f>IF(A936&amp;""="","",ROUND(K936-L936,2))</f>
        <v/>
      </c>
      <c r="N936" s="6">
        <f>IF(A936&amp;""="","",IF(AND(F936="جاهزة",M936&gt;0),"جاهزة ولم تُسدَّد",IF(AND(F936="سُلّمت",M936&gt;0),"سُلّمت وعليها متبقي","")))</f>
        <v/>
      </c>
    </row>
    <row r="937">
      <c r="A937" s="5" t="n"/>
      <c r="B937" s="16" t="n"/>
      <c r="C937" s="5" t="n"/>
      <c r="D937" s="5" t="n"/>
      <c r="E937" s="5" t="n"/>
      <c r="F937" s="5" t="n"/>
      <c r="G937" s="17" t="n"/>
      <c r="H937" s="17" t="n"/>
      <c r="I937" s="6">
        <f>IF(A937&amp;""="","",IFERROR(INDEX('العملاء'!$B$6:$B$205,MATCH(C937&amp;"",'العملاء'!$A$6:$A$205,0))&amp;"","كود غير موجود"))</f>
        <v/>
      </c>
      <c r="J937" s="15">
        <f>IF(A937&amp;""="","",SUMIFS('القطع'!$F$6:$F$2005,'القطع'!$A$6:$A$2005,A937&amp;""))</f>
        <v/>
      </c>
      <c r="K937" s="15">
        <f>IF(A937&amp;""="","",IF(F937="ملغي",0,ROUND(MAX(0,N(G937)+J937-N(H937)),2)))</f>
        <v/>
      </c>
      <c r="L937" s="15">
        <f>IF(A937&amp;""="","",SUMIFS('الدفعات'!$C$6:$C$2005,'الدفعات'!$B$6:$B$2005,A937&amp;""))</f>
        <v/>
      </c>
      <c r="M937" s="15">
        <f>IF(A937&amp;""="","",ROUND(K937-L937,2))</f>
        <v/>
      </c>
      <c r="N937" s="6">
        <f>IF(A937&amp;""="","",IF(AND(F937="جاهزة",M937&gt;0),"جاهزة ولم تُسدَّد",IF(AND(F937="سُلّمت",M937&gt;0),"سُلّمت وعليها متبقي","")))</f>
        <v/>
      </c>
    </row>
    <row r="938">
      <c r="A938" s="5" t="n"/>
      <c r="B938" s="16" t="n"/>
      <c r="C938" s="5" t="n"/>
      <c r="D938" s="5" t="n"/>
      <c r="E938" s="5" t="n"/>
      <c r="F938" s="5" t="n"/>
      <c r="G938" s="17" t="n"/>
      <c r="H938" s="17" t="n"/>
      <c r="I938" s="6">
        <f>IF(A938&amp;""="","",IFERROR(INDEX('العملاء'!$B$6:$B$205,MATCH(C938&amp;"",'العملاء'!$A$6:$A$205,0))&amp;"","كود غير موجود"))</f>
        <v/>
      </c>
      <c r="J938" s="15">
        <f>IF(A938&amp;""="","",SUMIFS('القطع'!$F$6:$F$2005,'القطع'!$A$6:$A$2005,A938&amp;""))</f>
        <v/>
      </c>
      <c r="K938" s="15">
        <f>IF(A938&amp;""="","",IF(F938="ملغي",0,ROUND(MAX(0,N(G938)+J938-N(H938)),2)))</f>
        <v/>
      </c>
      <c r="L938" s="15">
        <f>IF(A938&amp;""="","",SUMIFS('الدفعات'!$C$6:$C$2005,'الدفعات'!$B$6:$B$2005,A938&amp;""))</f>
        <v/>
      </c>
      <c r="M938" s="15">
        <f>IF(A938&amp;""="","",ROUND(K938-L938,2))</f>
        <v/>
      </c>
      <c r="N938" s="6">
        <f>IF(A938&amp;""="","",IF(AND(F938="جاهزة",M938&gt;0),"جاهزة ولم تُسدَّد",IF(AND(F938="سُلّمت",M938&gt;0),"سُلّمت وعليها متبقي","")))</f>
        <v/>
      </c>
    </row>
    <row r="939">
      <c r="A939" s="5" t="n"/>
      <c r="B939" s="16" t="n"/>
      <c r="C939" s="5" t="n"/>
      <c r="D939" s="5" t="n"/>
      <c r="E939" s="5" t="n"/>
      <c r="F939" s="5" t="n"/>
      <c r="G939" s="17" t="n"/>
      <c r="H939" s="17" t="n"/>
      <c r="I939" s="6">
        <f>IF(A939&amp;""="","",IFERROR(INDEX('العملاء'!$B$6:$B$205,MATCH(C939&amp;"",'العملاء'!$A$6:$A$205,0))&amp;"","كود غير موجود"))</f>
        <v/>
      </c>
      <c r="J939" s="15">
        <f>IF(A939&amp;""="","",SUMIFS('القطع'!$F$6:$F$2005,'القطع'!$A$6:$A$2005,A939&amp;""))</f>
        <v/>
      </c>
      <c r="K939" s="15">
        <f>IF(A939&amp;""="","",IF(F939="ملغي",0,ROUND(MAX(0,N(G939)+J939-N(H939)),2)))</f>
        <v/>
      </c>
      <c r="L939" s="15">
        <f>IF(A939&amp;""="","",SUMIFS('الدفعات'!$C$6:$C$2005,'الدفعات'!$B$6:$B$2005,A939&amp;""))</f>
        <v/>
      </c>
      <c r="M939" s="15">
        <f>IF(A939&amp;""="","",ROUND(K939-L939,2))</f>
        <v/>
      </c>
      <c r="N939" s="6">
        <f>IF(A939&amp;""="","",IF(AND(F939="جاهزة",M939&gt;0),"جاهزة ولم تُسدَّد",IF(AND(F939="سُلّمت",M939&gt;0),"سُلّمت وعليها متبقي","")))</f>
        <v/>
      </c>
    </row>
    <row r="940">
      <c r="A940" s="5" t="n"/>
      <c r="B940" s="16" t="n"/>
      <c r="C940" s="5" t="n"/>
      <c r="D940" s="5" t="n"/>
      <c r="E940" s="5" t="n"/>
      <c r="F940" s="5" t="n"/>
      <c r="G940" s="17" t="n"/>
      <c r="H940" s="17" t="n"/>
      <c r="I940" s="6">
        <f>IF(A940&amp;""="","",IFERROR(INDEX('العملاء'!$B$6:$B$205,MATCH(C940&amp;"",'العملاء'!$A$6:$A$205,0))&amp;"","كود غير موجود"))</f>
        <v/>
      </c>
      <c r="J940" s="15">
        <f>IF(A940&amp;""="","",SUMIFS('القطع'!$F$6:$F$2005,'القطع'!$A$6:$A$2005,A940&amp;""))</f>
        <v/>
      </c>
      <c r="K940" s="15">
        <f>IF(A940&amp;""="","",IF(F940="ملغي",0,ROUND(MAX(0,N(G940)+J940-N(H940)),2)))</f>
        <v/>
      </c>
      <c r="L940" s="15">
        <f>IF(A940&amp;""="","",SUMIFS('الدفعات'!$C$6:$C$2005,'الدفعات'!$B$6:$B$2005,A940&amp;""))</f>
        <v/>
      </c>
      <c r="M940" s="15">
        <f>IF(A940&amp;""="","",ROUND(K940-L940,2))</f>
        <v/>
      </c>
      <c r="N940" s="6">
        <f>IF(A940&amp;""="","",IF(AND(F940="جاهزة",M940&gt;0),"جاهزة ولم تُسدَّد",IF(AND(F940="سُلّمت",M940&gt;0),"سُلّمت وعليها متبقي","")))</f>
        <v/>
      </c>
    </row>
    <row r="941">
      <c r="A941" s="5" t="n"/>
      <c r="B941" s="16" t="n"/>
      <c r="C941" s="5" t="n"/>
      <c r="D941" s="5" t="n"/>
      <c r="E941" s="5" t="n"/>
      <c r="F941" s="5" t="n"/>
      <c r="G941" s="17" t="n"/>
      <c r="H941" s="17" t="n"/>
      <c r="I941" s="6">
        <f>IF(A941&amp;""="","",IFERROR(INDEX('العملاء'!$B$6:$B$205,MATCH(C941&amp;"",'العملاء'!$A$6:$A$205,0))&amp;"","كود غير موجود"))</f>
        <v/>
      </c>
      <c r="J941" s="15">
        <f>IF(A941&amp;""="","",SUMIFS('القطع'!$F$6:$F$2005,'القطع'!$A$6:$A$2005,A941&amp;""))</f>
        <v/>
      </c>
      <c r="K941" s="15">
        <f>IF(A941&amp;""="","",IF(F941="ملغي",0,ROUND(MAX(0,N(G941)+J941-N(H941)),2)))</f>
        <v/>
      </c>
      <c r="L941" s="15">
        <f>IF(A941&amp;""="","",SUMIFS('الدفعات'!$C$6:$C$2005,'الدفعات'!$B$6:$B$2005,A941&amp;""))</f>
        <v/>
      </c>
      <c r="M941" s="15">
        <f>IF(A941&amp;""="","",ROUND(K941-L941,2))</f>
        <v/>
      </c>
      <c r="N941" s="6">
        <f>IF(A941&amp;""="","",IF(AND(F941="جاهزة",M941&gt;0),"جاهزة ولم تُسدَّد",IF(AND(F941="سُلّمت",M941&gt;0),"سُلّمت وعليها متبقي","")))</f>
        <v/>
      </c>
    </row>
    <row r="942">
      <c r="A942" s="5" t="n"/>
      <c r="B942" s="16" t="n"/>
      <c r="C942" s="5" t="n"/>
      <c r="D942" s="5" t="n"/>
      <c r="E942" s="5" t="n"/>
      <c r="F942" s="5" t="n"/>
      <c r="G942" s="17" t="n"/>
      <c r="H942" s="17" t="n"/>
      <c r="I942" s="6">
        <f>IF(A942&amp;""="","",IFERROR(INDEX('العملاء'!$B$6:$B$205,MATCH(C942&amp;"",'العملاء'!$A$6:$A$205,0))&amp;"","كود غير موجود"))</f>
        <v/>
      </c>
      <c r="J942" s="15">
        <f>IF(A942&amp;""="","",SUMIFS('القطع'!$F$6:$F$2005,'القطع'!$A$6:$A$2005,A942&amp;""))</f>
        <v/>
      </c>
      <c r="K942" s="15">
        <f>IF(A942&amp;""="","",IF(F942="ملغي",0,ROUND(MAX(0,N(G942)+J942-N(H942)),2)))</f>
        <v/>
      </c>
      <c r="L942" s="15">
        <f>IF(A942&amp;""="","",SUMIFS('الدفعات'!$C$6:$C$2005,'الدفعات'!$B$6:$B$2005,A942&amp;""))</f>
        <v/>
      </c>
      <c r="M942" s="15">
        <f>IF(A942&amp;""="","",ROUND(K942-L942,2))</f>
        <v/>
      </c>
      <c r="N942" s="6">
        <f>IF(A942&amp;""="","",IF(AND(F942="جاهزة",M942&gt;0),"جاهزة ولم تُسدَّد",IF(AND(F942="سُلّمت",M942&gt;0),"سُلّمت وعليها متبقي","")))</f>
        <v/>
      </c>
    </row>
    <row r="943">
      <c r="A943" s="5" t="n"/>
      <c r="B943" s="16" t="n"/>
      <c r="C943" s="5" t="n"/>
      <c r="D943" s="5" t="n"/>
      <c r="E943" s="5" t="n"/>
      <c r="F943" s="5" t="n"/>
      <c r="G943" s="17" t="n"/>
      <c r="H943" s="17" t="n"/>
      <c r="I943" s="6">
        <f>IF(A943&amp;""="","",IFERROR(INDEX('العملاء'!$B$6:$B$205,MATCH(C943&amp;"",'العملاء'!$A$6:$A$205,0))&amp;"","كود غير موجود"))</f>
        <v/>
      </c>
      <c r="J943" s="15">
        <f>IF(A943&amp;""="","",SUMIFS('القطع'!$F$6:$F$2005,'القطع'!$A$6:$A$2005,A943&amp;""))</f>
        <v/>
      </c>
      <c r="K943" s="15">
        <f>IF(A943&amp;""="","",IF(F943="ملغي",0,ROUND(MAX(0,N(G943)+J943-N(H943)),2)))</f>
        <v/>
      </c>
      <c r="L943" s="15">
        <f>IF(A943&amp;""="","",SUMIFS('الدفعات'!$C$6:$C$2005,'الدفعات'!$B$6:$B$2005,A943&amp;""))</f>
        <v/>
      </c>
      <c r="M943" s="15">
        <f>IF(A943&amp;""="","",ROUND(K943-L943,2))</f>
        <v/>
      </c>
      <c r="N943" s="6">
        <f>IF(A943&amp;""="","",IF(AND(F943="جاهزة",M943&gt;0),"جاهزة ولم تُسدَّد",IF(AND(F943="سُلّمت",M943&gt;0),"سُلّمت وعليها متبقي","")))</f>
        <v/>
      </c>
    </row>
    <row r="944">
      <c r="A944" s="5" t="n"/>
      <c r="B944" s="16" t="n"/>
      <c r="C944" s="5" t="n"/>
      <c r="D944" s="5" t="n"/>
      <c r="E944" s="5" t="n"/>
      <c r="F944" s="5" t="n"/>
      <c r="G944" s="17" t="n"/>
      <c r="H944" s="17" t="n"/>
      <c r="I944" s="6">
        <f>IF(A944&amp;""="","",IFERROR(INDEX('العملاء'!$B$6:$B$205,MATCH(C944&amp;"",'العملاء'!$A$6:$A$205,0))&amp;"","كود غير موجود"))</f>
        <v/>
      </c>
      <c r="J944" s="15">
        <f>IF(A944&amp;""="","",SUMIFS('القطع'!$F$6:$F$2005,'القطع'!$A$6:$A$2005,A944&amp;""))</f>
        <v/>
      </c>
      <c r="K944" s="15">
        <f>IF(A944&amp;""="","",IF(F944="ملغي",0,ROUND(MAX(0,N(G944)+J944-N(H944)),2)))</f>
        <v/>
      </c>
      <c r="L944" s="15">
        <f>IF(A944&amp;""="","",SUMIFS('الدفعات'!$C$6:$C$2005,'الدفعات'!$B$6:$B$2005,A944&amp;""))</f>
        <v/>
      </c>
      <c r="M944" s="15">
        <f>IF(A944&amp;""="","",ROUND(K944-L944,2))</f>
        <v/>
      </c>
      <c r="N944" s="6">
        <f>IF(A944&amp;""="","",IF(AND(F944="جاهزة",M944&gt;0),"جاهزة ولم تُسدَّد",IF(AND(F944="سُلّمت",M944&gt;0),"سُلّمت وعليها متبقي","")))</f>
        <v/>
      </c>
    </row>
    <row r="945">
      <c r="A945" s="5" t="n"/>
      <c r="B945" s="16" t="n"/>
      <c r="C945" s="5" t="n"/>
      <c r="D945" s="5" t="n"/>
      <c r="E945" s="5" t="n"/>
      <c r="F945" s="5" t="n"/>
      <c r="G945" s="17" t="n"/>
      <c r="H945" s="17" t="n"/>
      <c r="I945" s="6">
        <f>IF(A945&amp;""="","",IFERROR(INDEX('العملاء'!$B$6:$B$205,MATCH(C945&amp;"",'العملاء'!$A$6:$A$205,0))&amp;"","كود غير موجود"))</f>
        <v/>
      </c>
      <c r="J945" s="15">
        <f>IF(A945&amp;""="","",SUMIFS('القطع'!$F$6:$F$2005,'القطع'!$A$6:$A$2005,A945&amp;""))</f>
        <v/>
      </c>
      <c r="K945" s="15">
        <f>IF(A945&amp;""="","",IF(F945="ملغي",0,ROUND(MAX(0,N(G945)+J945-N(H945)),2)))</f>
        <v/>
      </c>
      <c r="L945" s="15">
        <f>IF(A945&amp;""="","",SUMIFS('الدفعات'!$C$6:$C$2005,'الدفعات'!$B$6:$B$2005,A945&amp;""))</f>
        <v/>
      </c>
      <c r="M945" s="15">
        <f>IF(A945&amp;""="","",ROUND(K945-L945,2))</f>
        <v/>
      </c>
      <c r="N945" s="6">
        <f>IF(A945&amp;""="","",IF(AND(F945="جاهزة",M945&gt;0),"جاهزة ولم تُسدَّد",IF(AND(F945="سُلّمت",M945&gt;0),"سُلّمت وعليها متبقي","")))</f>
        <v/>
      </c>
    </row>
    <row r="946">
      <c r="A946" s="5" t="n"/>
      <c r="B946" s="16" t="n"/>
      <c r="C946" s="5" t="n"/>
      <c r="D946" s="5" t="n"/>
      <c r="E946" s="5" t="n"/>
      <c r="F946" s="5" t="n"/>
      <c r="G946" s="17" t="n"/>
      <c r="H946" s="17" t="n"/>
      <c r="I946" s="6">
        <f>IF(A946&amp;""="","",IFERROR(INDEX('العملاء'!$B$6:$B$205,MATCH(C946&amp;"",'العملاء'!$A$6:$A$205,0))&amp;"","كود غير موجود"))</f>
        <v/>
      </c>
      <c r="J946" s="15">
        <f>IF(A946&amp;""="","",SUMIFS('القطع'!$F$6:$F$2005,'القطع'!$A$6:$A$2005,A946&amp;""))</f>
        <v/>
      </c>
      <c r="K946" s="15">
        <f>IF(A946&amp;""="","",IF(F946="ملغي",0,ROUND(MAX(0,N(G946)+J946-N(H946)),2)))</f>
        <v/>
      </c>
      <c r="L946" s="15">
        <f>IF(A946&amp;""="","",SUMIFS('الدفعات'!$C$6:$C$2005,'الدفعات'!$B$6:$B$2005,A946&amp;""))</f>
        <v/>
      </c>
      <c r="M946" s="15">
        <f>IF(A946&amp;""="","",ROUND(K946-L946,2))</f>
        <v/>
      </c>
      <c r="N946" s="6">
        <f>IF(A946&amp;""="","",IF(AND(F946="جاهزة",M946&gt;0),"جاهزة ولم تُسدَّد",IF(AND(F946="سُلّمت",M946&gt;0),"سُلّمت وعليها متبقي","")))</f>
        <v/>
      </c>
    </row>
    <row r="947">
      <c r="A947" s="5" t="n"/>
      <c r="B947" s="16" t="n"/>
      <c r="C947" s="5" t="n"/>
      <c r="D947" s="5" t="n"/>
      <c r="E947" s="5" t="n"/>
      <c r="F947" s="5" t="n"/>
      <c r="G947" s="17" t="n"/>
      <c r="H947" s="17" t="n"/>
      <c r="I947" s="6">
        <f>IF(A947&amp;""="","",IFERROR(INDEX('العملاء'!$B$6:$B$205,MATCH(C947&amp;"",'العملاء'!$A$6:$A$205,0))&amp;"","كود غير موجود"))</f>
        <v/>
      </c>
      <c r="J947" s="15">
        <f>IF(A947&amp;""="","",SUMIFS('القطع'!$F$6:$F$2005,'القطع'!$A$6:$A$2005,A947&amp;""))</f>
        <v/>
      </c>
      <c r="K947" s="15">
        <f>IF(A947&amp;""="","",IF(F947="ملغي",0,ROUND(MAX(0,N(G947)+J947-N(H947)),2)))</f>
        <v/>
      </c>
      <c r="L947" s="15">
        <f>IF(A947&amp;""="","",SUMIFS('الدفعات'!$C$6:$C$2005,'الدفعات'!$B$6:$B$2005,A947&amp;""))</f>
        <v/>
      </c>
      <c r="M947" s="15">
        <f>IF(A947&amp;""="","",ROUND(K947-L947,2))</f>
        <v/>
      </c>
      <c r="N947" s="6">
        <f>IF(A947&amp;""="","",IF(AND(F947="جاهزة",M947&gt;0),"جاهزة ولم تُسدَّد",IF(AND(F947="سُلّمت",M947&gt;0),"سُلّمت وعليها متبقي","")))</f>
        <v/>
      </c>
    </row>
    <row r="948">
      <c r="A948" s="5" t="n"/>
      <c r="B948" s="16" t="n"/>
      <c r="C948" s="5" t="n"/>
      <c r="D948" s="5" t="n"/>
      <c r="E948" s="5" t="n"/>
      <c r="F948" s="5" t="n"/>
      <c r="G948" s="17" t="n"/>
      <c r="H948" s="17" t="n"/>
      <c r="I948" s="6">
        <f>IF(A948&amp;""="","",IFERROR(INDEX('العملاء'!$B$6:$B$205,MATCH(C948&amp;"",'العملاء'!$A$6:$A$205,0))&amp;"","كود غير موجود"))</f>
        <v/>
      </c>
      <c r="J948" s="15">
        <f>IF(A948&amp;""="","",SUMIFS('القطع'!$F$6:$F$2005,'القطع'!$A$6:$A$2005,A948&amp;""))</f>
        <v/>
      </c>
      <c r="K948" s="15">
        <f>IF(A948&amp;""="","",IF(F948="ملغي",0,ROUND(MAX(0,N(G948)+J948-N(H948)),2)))</f>
        <v/>
      </c>
      <c r="L948" s="15">
        <f>IF(A948&amp;""="","",SUMIFS('الدفعات'!$C$6:$C$2005,'الدفعات'!$B$6:$B$2005,A948&amp;""))</f>
        <v/>
      </c>
      <c r="M948" s="15">
        <f>IF(A948&amp;""="","",ROUND(K948-L948,2))</f>
        <v/>
      </c>
      <c r="N948" s="6">
        <f>IF(A948&amp;""="","",IF(AND(F948="جاهزة",M948&gt;0),"جاهزة ولم تُسدَّد",IF(AND(F948="سُلّمت",M948&gt;0),"سُلّمت وعليها متبقي","")))</f>
        <v/>
      </c>
    </row>
    <row r="949">
      <c r="A949" s="5" t="n"/>
      <c r="B949" s="16" t="n"/>
      <c r="C949" s="5" t="n"/>
      <c r="D949" s="5" t="n"/>
      <c r="E949" s="5" t="n"/>
      <c r="F949" s="5" t="n"/>
      <c r="G949" s="17" t="n"/>
      <c r="H949" s="17" t="n"/>
      <c r="I949" s="6">
        <f>IF(A949&amp;""="","",IFERROR(INDEX('العملاء'!$B$6:$B$205,MATCH(C949&amp;"",'العملاء'!$A$6:$A$205,0))&amp;"","كود غير موجود"))</f>
        <v/>
      </c>
      <c r="J949" s="15">
        <f>IF(A949&amp;""="","",SUMIFS('القطع'!$F$6:$F$2005,'القطع'!$A$6:$A$2005,A949&amp;""))</f>
        <v/>
      </c>
      <c r="K949" s="15">
        <f>IF(A949&amp;""="","",IF(F949="ملغي",0,ROUND(MAX(0,N(G949)+J949-N(H949)),2)))</f>
        <v/>
      </c>
      <c r="L949" s="15">
        <f>IF(A949&amp;""="","",SUMIFS('الدفعات'!$C$6:$C$2005,'الدفعات'!$B$6:$B$2005,A949&amp;""))</f>
        <v/>
      </c>
      <c r="M949" s="15">
        <f>IF(A949&amp;""="","",ROUND(K949-L949,2))</f>
        <v/>
      </c>
      <c r="N949" s="6">
        <f>IF(A949&amp;""="","",IF(AND(F949="جاهزة",M949&gt;0),"جاهزة ولم تُسدَّد",IF(AND(F949="سُلّمت",M949&gt;0),"سُلّمت وعليها متبقي","")))</f>
        <v/>
      </c>
    </row>
    <row r="950">
      <c r="A950" s="5" t="n"/>
      <c r="B950" s="16" t="n"/>
      <c r="C950" s="5" t="n"/>
      <c r="D950" s="5" t="n"/>
      <c r="E950" s="5" t="n"/>
      <c r="F950" s="5" t="n"/>
      <c r="G950" s="17" t="n"/>
      <c r="H950" s="17" t="n"/>
      <c r="I950" s="6">
        <f>IF(A950&amp;""="","",IFERROR(INDEX('العملاء'!$B$6:$B$205,MATCH(C950&amp;"",'العملاء'!$A$6:$A$205,0))&amp;"","كود غير موجود"))</f>
        <v/>
      </c>
      <c r="J950" s="15">
        <f>IF(A950&amp;""="","",SUMIFS('القطع'!$F$6:$F$2005,'القطع'!$A$6:$A$2005,A950&amp;""))</f>
        <v/>
      </c>
      <c r="K950" s="15">
        <f>IF(A950&amp;""="","",IF(F950="ملغي",0,ROUND(MAX(0,N(G950)+J950-N(H950)),2)))</f>
        <v/>
      </c>
      <c r="L950" s="15">
        <f>IF(A950&amp;""="","",SUMIFS('الدفعات'!$C$6:$C$2005,'الدفعات'!$B$6:$B$2005,A950&amp;""))</f>
        <v/>
      </c>
      <c r="M950" s="15">
        <f>IF(A950&amp;""="","",ROUND(K950-L950,2))</f>
        <v/>
      </c>
      <c r="N950" s="6">
        <f>IF(A950&amp;""="","",IF(AND(F950="جاهزة",M950&gt;0),"جاهزة ولم تُسدَّد",IF(AND(F950="سُلّمت",M950&gt;0),"سُلّمت وعليها متبقي","")))</f>
        <v/>
      </c>
    </row>
    <row r="951">
      <c r="A951" s="5" t="n"/>
      <c r="B951" s="16" t="n"/>
      <c r="C951" s="5" t="n"/>
      <c r="D951" s="5" t="n"/>
      <c r="E951" s="5" t="n"/>
      <c r="F951" s="5" t="n"/>
      <c r="G951" s="17" t="n"/>
      <c r="H951" s="17" t="n"/>
      <c r="I951" s="6">
        <f>IF(A951&amp;""="","",IFERROR(INDEX('العملاء'!$B$6:$B$205,MATCH(C951&amp;"",'العملاء'!$A$6:$A$205,0))&amp;"","كود غير موجود"))</f>
        <v/>
      </c>
      <c r="J951" s="15">
        <f>IF(A951&amp;""="","",SUMIFS('القطع'!$F$6:$F$2005,'القطع'!$A$6:$A$2005,A951&amp;""))</f>
        <v/>
      </c>
      <c r="K951" s="15">
        <f>IF(A951&amp;""="","",IF(F951="ملغي",0,ROUND(MAX(0,N(G951)+J951-N(H951)),2)))</f>
        <v/>
      </c>
      <c r="L951" s="15">
        <f>IF(A951&amp;""="","",SUMIFS('الدفعات'!$C$6:$C$2005,'الدفعات'!$B$6:$B$2005,A951&amp;""))</f>
        <v/>
      </c>
      <c r="M951" s="15">
        <f>IF(A951&amp;""="","",ROUND(K951-L951,2))</f>
        <v/>
      </c>
      <c r="N951" s="6">
        <f>IF(A951&amp;""="","",IF(AND(F951="جاهزة",M951&gt;0),"جاهزة ولم تُسدَّد",IF(AND(F951="سُلّمت",M951&gt;0),"سُلّمت وعليها متبقي","")))</f>
        <v/>
      </c>
    </row>
    <row r="952">
      <c r="A952" s="5" t="n"/>
      <c r="B952" s="16" t="n"/>
      <c r="C952" s="5" t="n"/>
      <c r="D952" s="5" t="n"/>
      <c r="E952" s="5" t="n"/>
      <c r="F952" s="5" t="n"/>
      <c r="G952" s="17" t="n"/>
      <c r="H952" s="17" t="n"/>
      <c r="I952" s="6">
        <f>IF(A952&amp;""="","",IFERROR(INDEX('العملاء'!$B$6:$B$205,MATCH(C952&amp;"",'العملاء'!$A$6:$A$205,0))&amp;"","كود غير موجود"))</f>
        <v/>
      </c>
      <c r="J952" s="15">
        <f>IF(A952&amp;""="","",SUMIFS('القطع'!$F$6:$F$2005,'القطع'!$A$6:$A$2005,A952&amp;""))</f>
        <v/>
      </c>
      <c r="K952" s="15">
        <f>IF(A952&amp;""="","",IF(F952="ملغي",0,ROUND(MAX(0,N(G952)+J952-N(H952)),2)))</f>
        <v/>
      </c>
      <c r="L952" s="15">
        <f>IF(A952&amp;""="","",SUMIFS('الدفعات'!$C$6:$C$2005,'الدفعات'!$B$6:$B$2005,A952&amp;""))</f>
        <v/>
      </c>
      <c r="M952" s="15">
        <f>IF(A952&amp;""="","",ROUND(K952-L952,2))</f>
        <v/>
      </c>
      <c r="N952" s="6">
        <f>IF(A952&amp;""="","",IF(AND(F952="جاهزة",M952&gt;0),"جاهزة ولم تُسدَّد",IF(AND(F952="سُلّمت",M952&gt;0),"سُلّمت وعليها متبقي","")))</f>
        <v/>
      </c>
    </row>
    <row r="953">
      <c r="A953" s="5" t="n"/>
      <c r="B953" s="16" t="n"/>
      <c r="C953" s="5" t="n"/>
      <c r="D953" s="5" t="n"/>
      <c r="E953" s="5" t="n"/>
      <c r="F953" s="5" t="n"/>
      <c r="G953" s="17" t="n"/>
      <c r="H953" s="17" t="n"/>
      <c r="I953" s="6">
        <f>IF(A953&amp;""="","",IFERROR(INDEX('العملاء'!$B$6:$B$205,MATCH(C953&amp;"",'العملاء'!$A$6:$A$205,0))&amp;"","كود غير موجود"))</f>
        <v/>
      </c>
      <c r="J953" s="15">
        <f>IF(A953&amp;""="","",SUMIFS('القطع'!$F$6:$F$2005,'القطع'!$A$6:$A$2005,A953&amp;""))</f>
        <v/>
      </c>
      <c r="K953" s="15">
        <f>IF(A953&amp;""="","",IF(F953="ملغي",0,ROUND(MAX(0,N(G953)+J953-N(H953)),2)))</f>
        <v/>
      </c>
      <c r="L953" s="15">
        <f>IF(A953&amp;""="","",SUMIFS('الدفعات'!$C$6:$C$2005,'الدفعات'!$B$6:$B$2005,A953&amp;""))</f>
        <v/>
      </c>
      <c r="M953" s="15">
        <f>IF(A953&amp;""="","",ROUND(K953-L953,2))</f>
        <v/>
      </c>
      <c r="N953" s="6">
        <f>IF(A953&amp;""="","",IF(AND(F953="جاهزة",M953&gt;0),"جاهزة ولم تُسدَّد",IF(AND(F953="سُلّمت",M953&gt;0),"سُلّمت وعليها متبقي","")))</f>
        <v/>
      </c>
    </row>
    <row r="954">
      <c r="A954" s="5" t="n"/>
      <c r="B954" s="16" t="n"/>
      <c r="C954" s="5" t="n"/>
      <c r="D954" s="5" t="n"/>
      <c r="E954" s="5" t="n"/>
      <c r="F954" s="5" t="n"/>
      <c r="G954" s="17" t="n"/>
      <c r="H954" s="17" t="n"/>
      <c r="I954" s="6">
        <f>IF(A954&amp;""="","",IFERROR(INDEX('العملاء'!$B$6:$B$205,MATCH(C954&amp;"",'العملاء'!$A$6:$A$205,0))&amp;"","كود غير موجود"))</f>
        <v/>
      </c>
      <c r="J954" s="15">
        <f>IF(A954&amp;""="","",SUMIFS('القطع'!$F$6:$F$2005,'القطع'!$A$6:$A$2005,A954&amp;""))</f>
        <v/>
      </c>
      <c r="K954" s="15">
        <f>IF(A954&amp;""="","",IF(F954="ملغي",0,ROUND(MAX(0,N(G954)+J954-N(H954)),2)))</f>
        <v/>
      </c>
      <c r="L954" s="15">
        <f>IF(A954&amp;""="","",SUMIFS('الدفعات'!$C$6:$C$2005,'الدفعات'!$B$6:$B$2005,A954&amp;""))</f>
        <v/>
      </c>
      <c r="M954" s="15">
        <f>IF(A954&amp;""="","",ROUND(K954-L954,2))</f>
        <v/>
      </c>
      <c r="N954" s="6">
        <f>IF(A954&amp;""="","",IF(AND(F954="جاهزة",M954&gt;0),"جاهزة ولم تُسدَّد",IF(AND(F954="سُلّمت",M954&gt;0),"سُلّمت وعليها متبقي","")))</f>
        <v/>
      </c>
    </row>
    <row r="955">
      <c r="A955" s="5" t="n"/>
      <c r="B955" s="16" t="n"/>
      <c r="C955" s="5" t="n"/>
      <c r="D955" s="5" t="n"/>
      <c r="E955" s="5" t="n"/>
      <c r="F955" s="5" t="n"/>
      <c r="G955" s="17" t="n"/>
      <c r="H955" s="17" t="n"/>
      <c r="I955" s="6">
        <f>IF(A955&amp;""="","",IFERROR(INDEX('العملاء'!$B$6:$B$205,MATCH(C955&amp;"",'العملاء'!$A$6:$A$205,0))&amp;"","كود غير موجود"))</f>
        <v/>
      </c>
      <c r="J955" s="15">
        <f>IF(A955&amp;""="","",SUMIFS('القطع'!$F$6:$F$2005,'القطع'!$A$6:$A$2005,A955&amp;""))</f>
        <v/>
      </c>
      <c r="K955" s="15">
        <f>IF(A955&amp;""="","",IF(F955="ملغي",0,ROUND(MAX(0,N(G955)+J955-N(H955)),2)))</f>
        <v/>
      </c>
      <c r="L955" s="15">
        <f>IF(A955&amp;""="","",SUMIFS('الدفعات'!$C$6:$C$2005,'الدفعات'!$B$6:$B$2005,A955&amp;""))</f>
        <v/>
      </c>
      <c r="M955" s="15">
        <f>IF(A955&amp;""="","",ROUND(K955-L955,2))</f>
        <v/>
      </c>
      <c r="N955" s="6">
        <f>IF(A955&amp;""="","",IF(AND(F955="جاهزة",M955&gt;0),"جاهزة ولم تُسدَّد",IF(AND(F955="سُلّمت",M955&gt;0),"سُلّمت وعليها متبقي","")))</f>
        <v/>
      </c>
    </row>
    <row r="956">
      <c r="A956" s="5" t="n"/>
      <c r="B956" s="16" t="n"/>
      <c r="C956" s="5" t="n"/>
      <c r="D956" s="5" t="n"/>
      <c r="E956" s="5" t="n"/>
      <c r="F956" s="5" t="n"/>
      <c r="G956" s="17" t="n"/>
      <c r="H956" s="17" t="n"/>
      <c r="I956" s="6">
        <f>IF(A956&amp;""="","",IFERROR(INDEX('العملاء'!$B$6:$B$205,MATCH(C956&amp;"",'العملاء'!$A$6:$A$205,0))&amp;"","كود غير موجود"))</f>
        <v/>
      </c>
      <c r="J956" s="15">
        <f>IF(A956&amp;""="","",SUMIFS('القطع'!$F$6:$F$2005,'القطع'!$A$6:$A$2005,A956&amp;""))</f>
        <v/>
      </c>
      <c r="K956" s="15">
        <f>IF(A956&amp;""="","",IF(F956="ملغي",0,ROUND(MAX(0,N(G956)+J956-N(H956)),2)))</f>
        <v/>
      </c>
      <c r="L956" s="15">
        <f>IF(A956&amp;""="","",SUMIFS('الدفعات'!$C$6:$C$2005,'الدفعات'!$B$6:$B$2005,A956&amp;""))</f>
        <v/>
      </c>
      <c r="M956" s="15">
        <f>IF(A956&amp;""="","",ROUND(K956-L956,2))</f>
        <v/>
      </c>
      <c r="N956" s="6">
        <f>IF(A956&amp;""="","",IF(AND(F956="جاهزة",M956&gt;0),"جاهزة ولم تُسدَّد",IF(AND(F956="سُلّمت",M956&gt;0),"سُلّمت وعليها متبقي","")))</f>
        <v/>
      </c>
    </row>
    <row r="957">
      <c r="A957" s="5" t="n"/>
      <c r="B957" s="16" t="n"/>
      <c r="C957" s="5" t="n"/>
      <c r="D957" s="5" t="n"/>
      <c r="E957" s="5" t="n"/>
      <c r="F957" s="5" t="n"/>
      <c r="G957" s="17" t="n"/>
      <c r="H957" s="17" t="n"/>
      <c r="I957" s="6">
        <f>IF(A957&amp;""="","",IFERROR(INDEX('العملاء'!$B$6:$B$205,MATCH(C957&amp;"",'العملاء'!$A$6:$A$205,0))&amp;"","كود غير موجود"))</f>
        <v/>
      </c>
      <c r="J957" s="15">
        <f>IF(A957&amp;""="","",SUMIFS('القطع'!$F$6:$F$2005,'القطع'!$A$6:$A$2005,A957&amp;""))</f>
        <v/>
      </c>
      <c r="K957" s="15">
        <f>IF(A957&amp;""="","",IF(F957="ملغي",0,ROUND(MAX(0,N(G957)+J957-N(H957)),2)))</f>
        <v/>
      </c>
      <c r="L957" s="15">
        <f>IF(A957&amp;""="","",SUMIFS('الدفعات'!$C$6:$C$2005,'الدفعات'!$B$6:$B$2005,A957&amp;""))</f>
        <v/>
      </c>
      <c r="M957" s="15">
        <f>IF(A957&amp;""="","",ROUND(K957-L957,2))</f>
        <v/>
      </c>
      <c r="N957" s="6">
        <f>IF(A957&amp;""="","",IF(AND(F957="جاهزة",M957&gt;0),"جاهزة ولم تُسدَّد",IF(AND(F957="سُلّمت",M957&gt;0),"سُلّمت وعليها متبقي","")))</f>
        <v/>
      </c>
    </row>
    <row r="958">
      <c r="A958" s="5" t="n"/>
      <c r="B958" s="16" t="n"/>
      <c r="C958" s="5" t="n"/>
      <c r="D958" s="5" t="n"/>
      <c r="E958" s="5" t="n"/>
      <c r="F958" s="5" t="n"/>
      <c r="G958" s="17" t="n"/>
      <c r="H958" s="17" t="n"/>
      <c r="I958" s="6">
        <f>IF(A958&amp;""="","",IFERROR(INDEX('العملاء'!$B$6:$B$205,MATCH(C958&amp;"",'العملاء'!$A$6:$A$205,0))&amp;"","كود غير موجود"))</f>
        <v/>
      </c>
      <c r="J958" s="15">
        <f>IF(A958&amp;""="","",SUMIFS('القطع'!$F$6:$F$2005,'القطع'!$A$6:$A$2005,A958&amp;""))</f>
        <v/>
      </c>
      <c r="K958" s="15">
        <f>IF(A958&amp;""="","",IF(F958="ملغي",0,ROUND(MAX(0,N(G958)+J958-N(H958)),2)))</f>
        <v/>
      </c>
      <c r="L958" s="15">
        <f>IF(A958&amp;""="","",SUMIFS('الدفعات'!$C$6:$C$2005,'الدفعات'!$B$6:$B$2005,A958&amp;""))</f>
        <v/>
      </c>
      <c r="M958" s="15">
        <f>IF(A958&amp;""="","",ROUND(K958-L958,2))</f>
        <v/>
      </c>
      <c r="N958" s="6">
        <f>IF(A958&amp;""="","",IF(AND(F958="جاهزة",M958&gt;0),"جاهزة ولم تُسدَّد",IF(AND(F958="سُلّمت",M958&gt;0),"سُلّمت وعليها متبقي","")))</f>
        <v/>
      </c>
    </row>
    <row r="959">
      <c r="A959" s="5" t="n"/>
      <c r="B959" s="16" t="n"/>
      <c r="C959" s="5" t="n"/>
      <c r="D959" s="5" t="n"/>
      <c r="E959" s="5" t="n"/>
      <c r="F959" s="5" t="n"/>
      <c r="G959" s="17" t="n"/>
      <c r="H959" s="17" t="n"/>
      <c r="I959" s="6">
        <f>IF(A959&amp;""="","",IFERROR(INDEX('العملاء'!$B$6:$B$205,MATCH(C959&amp;"",'العملاء'!$A$6:$A$205,0))&amp;"","كود غير موجود"))</f>
        <v/>
      </c>
      <c r="J959" s="15">
        <f>IF(A959&amp;""="","",SUMIFS('القطع'!$F$6:$F$2005,'القطع'!$A$6:$A$2005,A959&amp;""))</f>
        <v/>
      </c>
      <c r="K959" s="15">
        <f>IF(A959&amp;""="","",IF(F959="ملغي",0,ROUND(MAX(0,N(G959)+J959-N(H959)),2)))</f>
        <v/>
      </c>
      <c r="L959" s="15">
        <f>IF(A959&amp;""="","",SUMIFS('الدفعات'!$C$6:$C$2005,'الدفعات'!$B$6:$B$2005,A959&amp;""))</f>
        <v/>
      </c>
      <c r="M959" s="15">
        <f>IF(A959&amp;""="","",ROUND(K959-L959,2))</f>
        <v/>
      </c>
      <c r="N959" s="6">
        <f>IF(A959&amp;""="","",IF(AND(F959="جاهزة",M959&gt;0),"جاهزة ولم تُسدَّد",IF(AND(F959="سُلّمت",M959&gt;0),"سُلّمت وعليها متبقي","")))</f>
        <v/>
      </c>
    </row>
    <row r="960">
      <c r="A960" s="5" t="n"/>
      <c r="B960" s="16" t="n"/>
      <c r="C960" s="5" t="n"/>
      <c r="D960" s="5" t="n"/>
      <c r="E960" s="5" t="n"/>
      <c r="F960" s="5" t="n"/>
      <c r="G960" s="17" t="n"/>
      <c r="H960" s="17" t="n"/>
      <c r="I960" s="6">
        <f>IF(A960&amp;""="","",IFERROR(INDEX('العملاء'!$B$6:$B$205,MATCH(C960&amp;"",'العملاء'!$A$6:$A$205,0))&amp;"","كود غير موجود"))</f>
        <v/>
      </c>
      <c r="J960" s="15">
        <f>IF(A960&amp;""="","",SUMIFS('القطع'!$F$6:$F$2005,'القطع'!$A$6:$A$2005,A960&amp;""))</f>
        <v/>
      </c>
      <c r="K960" s="15">
        <f>IF(A960&amp;""="","",IF(F960="ملغي",0,ROUND(MAX(0,N(G960)+J960-N(H960)),2)))</f>
        <v/>
      </c>
      <c r="L960" s="15">
        <f>IF(A960&amp;""="","",SUMIFS('الدفعات'!$C$6:$C$2005,'الدفعات'!$B$6:$B$2005,A960&amp;""))</f>
        <v/>
      </c>
      <c r="M960" s="15">
        <f>IF(A960&amp;""="","",ROUND(K960-L960,2))</f>
        <v/>
      </c>
      <c r="N960" s="6">
        <f>IF(A960&amp;""="","",IF(AND(F960="جاهزة",M960&gt;0),"جاهزة ولم تُسدَّد",IF(AND(F960="سُلّمت",M960&gt;0),"سُلّمت وعليها متبقي","")))</f>
        <v/>
      </c>
    </row>
    <row r="961">
      <c r="A961" s="5" t="n"/>
      <c r="B961" s="16" t="n"/>
      <c r="C961" s="5" t="n"/>
      <c r="D961" s="5" t="n"/>
      <c r="E961" s="5" t="n"/>
      <c r="F961" s="5" t="n"/>
      <c r="G961" s="17" t="n"/>
      <c r="H961" s="17" t="n"/>
      <c r="I961" s="6">
        <f>IF(A961&amp;""="","",IFERROR(INDEX('العملاء'!$B$6:$B$205,MATCH(C961&amp;"",'العملاء'!$A$6:$A$205,0))&amp;"","كود غير موجود"))</f>
        <v/>
      </c>
      <c r="J961" s="15">
        <f>IF(A961&amp;""="","",SUMIFS('القطع'!$F$6:$F$2005,'القطع'!$A$6:$A$2005,A961&amp;""))</f>
        <v/>
      </c>
      <c r="K961" s="15">
        <f>IF(A961&amp;""="","",IF(F961="ملغي",0,ROUND(MAX(0,N(G961)+J961-N(H961)),2)))</f>
        <v/>
      </c>
      <c r="L961" s="15">
        <f>IF(A961&amp;""="","",SUMIFS('الدفعات'!$C$6:$C$2005,'الدفعات'!$B$6:$B$2005,A961&amp;""))</f>
        <v/>
      </c>
      <c r="M961" s="15">
        <f>IF(A961&amp;""="","",ROUND(K961-L961,2))</f>
        <v/>
      </c>
      <c r="N961" s="6">
        <f>IF(A961&amp;""="","",IF(AND(F961="جاهزة",M961&gt;0),"جاهزة ولم تُسدَّد",IF(AND(F961="سُلّمت",M961&gt;0),"سُلّمت وعليها متبقي","")))</f>
        <v/>
      </c>
    </row>
    <row r="962">
      <c r="A962" s="5" t="n"/>
      <c r="B962" s="16" t="n"/>
      <c r="C962" s="5" t="n"/>
      <c r="D962" s="5" t="n"/>
      <c r="E962" s="5" t="n"/>
      <c r="F962" s="5" t="n"/>
      <c r="G962" s="17" t="n"/>
      <c r="H962" s="17" t="n"/>
      <c r="I962" s="6">
        <f>IF(A962&amp;""="","",IFERROR(INDEX('العملاء'!$B$6:$B$205,MATCH(C962&amp;"",'العملاء'!$A$6:$A$205,0))&amp;"","كود غير موجود"))</f>
        <v/>
      </c>
      <c r="J962" s="15">
        <f>IF(A962&amp;""="","",SUMIFS('القطع'!$F$6:$F$2005,'القطع'!$A$6:$A$2005,A962&amp;""))</f>
        <v/>
      </c>
      <c r="K962" s="15">
        <f>IF(A962&amp;""="","",IF(F962="ملغي",0,ROUND(MAX(0,N(G962)+J962-N(H962)),2)))</f>
        <v/>
      </c>
      <c r="L962" s="15">
        <f>IF(A962&amp;""="","",SUMIFS('الدفعات'!$C$6:$C$2005,'الدفعات'!$B$6:$B$2005,A962&amp;""))</f>
        <v/>
      </c>
      <c r="M962" s="15">
        <f>IF(A962&amp;""="","",ROUND(K962-L962,2))</f>
        <v/>
      </c>
      <c r="N962" s="6">
        <f>IF(A962&amp;""="","",IF(AND(F962="جاهزة",M962&gt;0),"جاهزة ولم تُسدَّد",IF(AND(F962="سُلّمت",M962&gt;0),"سُلّمت وعليها متبقي","")))</f>
        <v/>
      </c>
    </row>
    <row r="963">
      <c r="A963" s="5" t="n"/>
      <c r="B963" s="16" t="n"/>
      <c r="C963" s="5" t="n"/>
      <c r="D963" s="5" t="n"/>
      <c r="E963" s="5" t="n"/>
      <c r="F963" s="5" t="n"/>
      <c r="G963" s="17" t="n"/>
      <c r="H963" s="17" t="n"/>
      <c r="I963" s="6">
        <f>IF(A963&amp;""="","",IFERROR(INDEX('العملاء'!$B$6:$B$205,MATCH(C963&amp;"",'العملاء'!$A$6:$A$205,0))&amp;"","كود غير موجود"))</f>
        <v/>
      </c>
      <c r="J963" s="15">
        <f>IF(A963&amp;""="","",SUMIFS('القطع'!$F$6:$F$2005,'القطع'!$A$6:$A$2005,A963&amp;""))</f>
        <v/>
      </c>
      <c r="K963" s="15">
        <f>IF(A963&amp;""="","",IF(F963="ملغي",0,ROUND(MAX(0,N(G963)+J963-N(H963)),2)))</f>
        <v/>
      </c>
      <c r="L963" s="15">
        <f>IF(A963&amp;""="","",SUMIFS('الدفعات'!$C$6:$C$2005,'الدفعات'!$B$6:$B$2005,A963&amp;""))</f>
        <v/>
      </c>
      <c r="M963" s="15">
        <f>IF(A963&amp;""="","",ROUND(K963-L963,2))</f>
        <v/>
      </c>
      <c r="N963" s="6">
        <f>IF(A963&amp;""="","",IF(AND(F963="جاهزة",M963&gt;0),"جاهزة ولم تُسدَّد",IF(AND(F963="سُلّمت",M963&gt;0),"سُلّمت وعليها متبقي","")))</f>
        <v/>
      </c>
    </row>
    <row r="964">
      <c r="A964" s="5" t="n"/>
      <c r="B964" s="16" t="n"/>
      <c r="C964" s="5" t="n"/>
      <c r="D964" s="5" t="n"/>
      <c r="E964" s="5" t="n"/>
      <c r="F964" s="5" t="n"/>
      <c r="G964" s="17" t="n"/>
      <c r="H964" s="17" t="n"/>
      <c r="I964" s="6">
        <f>IF(A964&amp;""="","",IFERROR(INDEX('العملاء'!$B$6:$B$205,MATCH(C964&amp;"",'العملاء'!$A$6:$A$205,0))&amp;"","كود غير موجود"))</f>
        <v/>
      </c>
      <c r="J964" s="15">
        <f>IF(A964&amp;""="","",SUMIFS('القطع'!$F$6:$F$2005,'القطع'!$A$6:$A$2005,A964&amp;""))</f>
        <v/>
      </c>
      <c r="K964" s="15">
        <f>IF(A964&amp;""="","",IF(F964="ملغي",0,ROUND(MAX(0,N(G964)+J964-N(H964)),2)))</f>
        <v/>
      </c>
      <c r="L964" s="15">
        <f>IF(A964&amp;""="","",SUMIFS('الدفعات'!$C$6:$C$2005,'الدفعات'!$B$6:$B$2005,A964&amp;""))</f>
        <v/>
      </c>
      <c r="M964" s="15">
        <f>IF(A964&amp;""="","",ROUND(K964-L964,2))</f>
        <v/>
      </c>
      <c r="N964" s="6">
        <f>IF(A964&amp;""="","",IF(AND(F964="جاهزة",M964&gt;0),"جاهزة ولم تُسدَّد",IF(AND(F964="سُلّمت",M964&gt;0),"سُلّمت وعليها متبقي","")))</f>
        <v/>
      </c>
    </row>
    <row r="965">
      <c r="A965" s="5" t="n"/>
      <c r="B965" s="16" t="n"/>
      <c r="C965" s="5" t="n"/>
      <c r="D965" s="5" t="n"/>
      <c r="E965" s="5" t="n"/>
      <c r="F965" s="5" t="n"/>
      <c r="G965" s="17" t="n"/>
      <c r="H965" s="17" t="n"/>
      <c r="I965" s="6">
        <f>IF(A965&amp;""="","",IFERROR(INDEX('العملاء'!$B$6:$B$205,MATCH(C965&amp;"",'العملاء'!$A$6:$A$205,0))&amp;"","كود غير موجود"))</f>
        <v/>
      </c>
      <c r="J965" s="15">
        <f>IF(A965&amp;""="","",SUMIFS('القطع'!$F$6:$F$2005,'القطع'!$A$6:$A$2005,A965&amp;""))</f>
        <v/>
      </c>
      <c r="K965" s="15">
        <f>IF(A965&amp;""="","",IF(F965="ملغي",0,ROUND(MAX(0,N(G965)+J965-N(H965)),2)))</f>
        <v/>
      </c>
      <c r="L965" s="15">
        <f>IF(A965&amp;""="","",SUMIFS('الدفعات'!$C$6:$C$2005,'الدفعات'!$B$6:$B$2005,A965&amp;""))</f>
        <v/>
      </c>
      <c r="M965" s="15">
        <f>IF(A965&amp;""="","",ROUND(K965-L965,2))</f>
        <v/>
      </c>
      <c r="N965" s="6">
        <f>IF(A965&amp;""="","",IF(AND(F965="جاهزة",M965&gt;0),"جاهزة ولم تُسدَّد",IF(AND(F965="سُلّمت",M965&gt;0),"سُلّمت وعليها متبقي","")))</f>
        <v/>
      </c>
    </row>
    <row r="966">
      <c r="A966" s="5" t="n"/>
      <c r="B966" s="16" t="n"/>
      <c r="C966" s="5" t="n"/>
      <c r="D966" s="5" t="n"/>
      <c r="E966" s="5" t="n"/>
      <c r="F966" s="5" t="n"/>
      <c r="G966" s="17" t="n"/>
      <c r="H966" s="17" t="n"/>
      <c r="I966" s="6">
        <f>IF(A966&amp;""="","",IFERROR(INDEX('العملاء'!$B$6:$B$205,MATCH(C966&amp;"",'العملاء'!$A$6:$A$205,0))&amp;"","كود غير موجود"))</f>
        <v/>
      </c>
      <c r="J966" s="15">
        <f>IF(A966&amp;""="","",SUMIFS('القطع'!$F$6:$F$2005,'القطع'!$A$6:$A$2005,A966&amp;""))</f>
        <v/>
      </c>
      <c r="K966" s="15">
        <f>IF(A966&amp;""="","",IF(F966="ملغي",0,ROUND(MAX(0,N(G966)+J966-N(H966)),2)))</f>
        <v/>
      </c>
      <c r="L966" s="15">
        <f>IF(A966&amp;""="","",SUMIFS('الدفعات'!$C$6:$C$2005,'الدفعات'!$B$6:$B$2005,A966&amp;""))</f>
        <v/>
      </c>
      <c r="M966" s="15">
        <f>IF(A966&amp;""="","",ROUND(K966-L966,2))</f>
        <v/>
      </c>
      <c r="N966" s="6">
        <f>IF(A966&amp;""="","",IF(AND(F966="جاهزة",M966&gt;0),"جاهزة ولم تُسدَّد",IF(AND(F966="سُلّمت",M966&gt;0),"سُلّمت وعليها متبقي","")))</f>
        <v/>
      </c>
    </row>
    <row r="967">
      <c r="A967" s="5" t="n"/>
      <c r="B967" s="16" t="n"/>
      <c r="C967" s="5" t="n"/>
      <c r="D967" s="5" t="n"/>
      <c r="E967" s="5" t="n"/>
      <c r="F967" s="5" t="n"/>
      <c r="G967" s="17" t="n"/>
      <c r="H967" s="17" t="n"/>
      <c r="I967" s="6">
        <f>IF(A967&amp;""="","",IFERROR(INDEX('العملاء'!$B$6:$B$205,MATCH(C967&amp;"",'العملاء'!$A$6:$A$205,0))&amp;"","كود غير موجود"))</f>
        <v/>
      </c>
      <c r="J967" s="15">
        <f>IF(A967&amp;""="","",SUMIFS('القطع'!$F$6:$F$2005,'القطع'!$A$6:$A$2005,A967&amp;""))</f>
        <v/>
      </c>
      <c r="K967" s="15">
        <f>IF(A967&amp;""="","",IF(F967="ملغي",0,ROUND(MAX(0,N(G967)+J967-N(H967)),2)))</f>
        <v/>
      </c>
      <c r="L967" s="15">
        <f>IF(A967&amp;""="","",SUMIFS('الدفعات'!$C$6:$C$2005,'الدفعات'!$B$6:$B$2005,A967&amp;""))</f>
        <v/>
      </c>
      <c r="M967" s="15">
        <f>IF(A967&amp;""="","",ROUND(K967-L967,2))</f>
        <v/>
      </c>
      <c r="N967" s="6">
        <f>IF(A967&amp;""="","",IF(AND(F967="جاهزة",M967&gt;0),"جاهزة ولم تُسدَّد",IF(AND(F967="سُلّمت",M967&gt;0),"سُلّمت وعليها متبقي","")))</f>
        <v/>
      </c>
    </row>
    <row r="968">
      <c r="A968" s="5" t="n"/>
      <c r="B968" s="16" t="n"/>
      <c r="C968" s="5" t="n"/>
      <c r="D968" s="5" t="n"/>
      <c r="E968" s="5" t="n"/>
      <c r="F968" s="5" t="n"/>
      <c r="G968" s="17" t="n"/>
      <c r="H968" s="17" t="n"/>
      <c r="I968" s="6">
        <f>IF(A968&amp;""="","",IFERROR(INDEX('العملاء'!$B$6:$B$205,MATCH(C968&amp;"",'العملاء'!$A$6:$A$205,0))&amp;"","كود غير موجود"))</f>
        <v/>
      </c>
      <c r="J968" s="15">
        <f>IF(A968&amp;""="","",SUMIFS('القطع'!$F$6:$F$2005,'القطع'!$A$6:$A$2005,A968&amp;""))</f>
        <v/>
      </c>
      <c r="K968" s="15">
        <f>IF(A968&amp;""="","",IF(F968="ملغي",0,ROUND(MAX(0,N(G968)+J968-N(H968)),2)))</f>
        <v/>
      </c>
      <c r="L968" s="15">
        <f>IF(A968&amp;""="","",SUMIFS('الدفعات'!$C$6:$C$2005,'الدفعات'!$B$6:$B$2005,A968&amp;""))</f>
        <v/>
      </c>
      <c r="M968" s="15">
        <f>IF(A968&amp;""="","",ROUND(K968-L968,2))</f>
        <v/>
      </c>
      <c r="N968" s="6">
        <f>IF(A968&amp;""="","",IF(AND(F968="جاهزة",M968&gt;0),"جاهزة ولم تُسدَّد",IF(AND(F968="سُلّمت",M968&gt;0),"سُلّمت وعليها متبقي","")))</f>
        <v/>
      </c>
    </row>
    <row r="969">
      <c r="A969" s="5" t="n"/>
      <c r="B969" s="16" t="n"/>
      <c r="C969" s="5" t="n"/>
      <c r="D969" s="5" t="n"/>
      <c r="E969" s="5" t="n"/>
      <c r="F969" s="5" t="n"/>
      <c r="G969" s="17" t="n"/>
      <c r="H969" s="17" t="n"/>
      <c r="I969" s="6">
        <f>IF(A969&amp;""="","",IFERROR(INDEX('العملاء'!$B$6:$B$205,MATCH(C969&amp;"",'العملاء'!$A$6:$A$205,0))&amp;"","كود غير موجود"))</f>
        <v/>
      </c>
      <c r="J969" s="15">
        <f>IF(A969&amp;""="","",SUMIFS('القطع'!$F$6:$F$2005,'القطع'!$A$6:$A$2005,A969&amp;""))</f>
        <v/>
      </c>
      <c r="K969" s="15">
        <f>IF(A969&amp;""="","",IF(F969="ملغي",0,ROUND(MAX(0,N(G969)+J969-N(H969)),2)))</f>
        <v/>
      </c>
      <c r="L969" s="15">
        <f>IF(A969&amp;""="","",SUMIFS('الدفعات'!$C$6:$C$2005,'الدفعات'!$B$6:$B$2005,A969&amp;""))</f>
        <v/>
      </c>
      <c r="M969" s="15">
        <f>IF(A969&amp;""="","",ROUND(K969-L969,2))</f>
        <v/>
      </c>
      <c r="N969" s="6">
        <f>IF(A969&amp;""="","",IF(AND(F969="جاهزة",M969&gt;0),"جاهزة ولم تُسدَّد",IF(AND(F969="سُلّمت",M969&gt;0),"سُلّمت وعليها متبقي","")))</f>
        <v/>
      </c>
    </row>
    <row r="970">
      <c r="A970" s="5" t="n"/>
      <c r="B970" s="16" t="n"/>
      <c r="C970" s="5" t="n"/>
      <c r="D970" s="5" t="n"/>
      <c r="E970" s="5" t="n"/>
      <c r="F970" s="5" t="n"/>
      <c r="G970" s="17" t="n"/>
      <c r="H970" s="17" t="n"/>
      <c r="I970" s="6">
        <f>IF(A970&amp;""="","",IFERROR(INDEX('العملاء'!$B$6:$B$205,MATCH(C970&amp;"",'العملاء'!$A$6:$A$205,0))&amp;"","كود غير موجود"))</f>
        <v/>
      </c>
      <c r="J970" s="15">
        <f>IF(A970&amp;""="","",SUMIFS('القطع'!$F$6:$F$2005,'القطع'!$A$6:$A$2005,A970&amp;""))</f>
        <v/>
      </c>
      <c r="K970" s="15">
        <f>IF(A970&amp;""="","",IF(F970="ملغي",0,ROUND(MAX(0,N(G970)+J970-N(H970)),2)))</f>
        <v/>
      </c>
      <c r="L970" s="15">
        <f>IF(A970&amp;""="","",SUMIFS('الدفعات'!$C$6:$C$2005,'الدفعات'!$B$6:$B$2005,A970&amp;""))</f>
        <v/>
      </c>
      <c r="M970" s="15">
        <f>IF(A970&amp;""="","",ROUND(K970-L970,2))</f>
        <v/>
      </c>
      <c r="N970" s="6">
        <f>IF(A970&amp;""="","",IF(AND(F970="جاهزة",M970&gt;0),"جاهزة ولم تُسدَّد",IF(AND(F970="سُلّمت",M970&gt;0),"سُلّمت وعليها متبقي","")))</f>
        <v/>
      </c>
    </row>
    <row r="971">
      <c r="A971" s="5" t="n"/>
      <c r="B971" s="16" t="n"/>
      <c r="C971" s="5" t="n"/>
      <c r="D971" s="5" t="n"/>
      <c r="E971" s="5" t="n"/>
      <c r="F971" s="5" t="n"/>
      <c r="G971" s="17" t="n"/>
      <c r="H971" s="17" t="n"/>
      <c r="I971" s="6">
        <f>IF(A971&amp;""="","",IFERROR(INDEX('العملاء'!$B$6:$B$205,MATCH(C971&amp;"",'العملاء'!$A$6:$A$205,0))&amp;"","كود غير موجود"))</f>
        <v/>
      </c>
      <c r="J971" s="15">
        <f>IF(A971&amp;""="","",SUMIFS('القطع'!$F$6:$F$2005,'القطع'!$A$6:$A$2005,A971&amp;""))</f>
        <v/>
      </c>
      <c r="K971" s="15">
        <f>IF(A971&amp;""="","",IF(F971="ملغي",0,ROUND(MAX(0,N(G971)+J971-N(H971)),2)))</f>
        <v/>
      </c>
      <c r="L971" s="15">
        <f>IF(A971&amp;""="","",SUMIFS('الدفعات'!$C$6:$C$2005,'الدفعات'!$B$6:$B$2005,A971&amp;""))</f>
        <v/>
      </c>
      <c r="M971" s="15">
        <f>IF(A971&amp;""="","",ROUND(K971-L971,2))</f>
        <v/>
      </c>
      <c r="N971" s="6">
        <f>IF(A971&amp;""="","",IF(AND(F971="جاهزة",M971&gt;0),"جاهزة ولم تُسدَّد",IF(AND(F971="سُلّمت",M971&gt;0),"سُلّمت وعليها متبقي","")))</f>
        <v/>
      </c>
    </row>
    <row r="972">
      <c r="A972" s="5" t="n"/>
      <c r="B972" s="16" t="n"/>
      <c r="C972" s="5" t="n"/>
      <c r="D972" s="5" t="n"/>
      <c r="E972" s="5" t="n"/>
      <c r="F972" s="5" t="n"/>
      <c r="G972" s="17" t="n"/>
      <c r="H972" s="17" t="n"/>
      <c r="I972" s="6">
        <f>IF(A972&amp;""="","",IFERROR(INDEX('العملاء'!$B$6:$B$205,MATCH(C972&amp;"",'العملاء'!$A$6:$A$205,0))&amp;"","كود غير موجود"))</f>
        <v/>
      </c>
      <c r="J972" s="15">
        <f>IF(A972&amp;""="","",SUMIFS('القطع'!$F$6:$F$2005,'القطع'!$A$6:$A$2005,A972&amp;""))</f>
        <v/>
      </c>
      <c r="K972" s="15">
        <f>IF(A972&amp;""="","",IF(F972="ملغي",0,ROUND(MAX(0,N(G972)+J972-N(H972)),2)))</f>
        <v/>
      </c>
      <c r="L972" s="15">
        <f>IF(A972&amp;""="","",SUMIFS('الدفعات'!$C$6:$C$2005,'الدفعات'!$B$6:$B$2005,A972&amp;""))</f>
        <v/>
      </c>
      <c r="M972" s="15">
        <f>IF(A972&amp;""="","",ROUND(K972-L972,2))</f>
        <v/>
      </c>
      <c r="N972" s="6">
        <f>IF(A972&amp;""="","",IF(AND(F972="جاهزة",M972&gt;0),"جاهزة ولم تُسدَّد",IF(AND(F972="سُلّمت",M972&gt;0),"سُلّمت وعليها متبقي","")))</f>
        <v/>
      </c>
    </row>
    <row r="973">
      <c r="A973" s="5" t="n"/>
      <c r="B973" s="16" t="n"/>
      <c r="C973" s="5" t="n"/>
      <c r="D973" s="5" t="n"/>
      <c r="E973" s="5" t="n"/>
      <c r="F973" s="5" t="n"/>
      <c r="G973" s="17" t="n"/>
      <c r="H973" s="17" t="n"/>
      <c r="I973" s="6">
        <f>IF(A973&amp;""="","",IFERROR(INDEX('العملاء'!$B$6:$B$205,MATCH(C973&amp;"",'العملاء'!$A$6:$A$205,0))&amp;"","كود غير موجود"))</f>
        <v/>
      </c>
      <c r="J973" s="15">
        <f>IF(A973&amp;""="","",SUMIFS('القطع'!$F$6:$F$2005,'القطع'!$A$6:$A$2005,A973&amp;""))</f>
        <v/>
      </c>
      <c r="K973" s="15">
        <f>IF(A973&amp;""="","",IF(F973="ملغي",0,ROUND(MAX(0,N(G973)+J973-N(H973)),2)))</f>
        <v/>
      </c>
      <c r="L973" s="15">
        <f>IF(A973&amp;""="","",SUMIFS('الدفعات'!$C$6:$C$2005,'الدفعات'!$B$6:$B$2005,A973&amp;""))</f>
        <v/>
      </c>
      <c r="M973" s="15">
        <f>IF(A973&amp;""="","",ROUND(K973-L973,2))</f>
        <v/>
      </c>
      <c r="N973" s="6">
        <f>IF(A973&amp;""="","",IF(AND(F973="جاهزة",M973&gt;0),"جاهزة ولم تُسدَّد",IF(AND(F973="سُلّمت",M973&gt;0),"سُلّمت وعليها متبقي","")))</f>
        <v/>
      </c>
    </row>
    <row r="974">
      <c r="A974" s="5" t="n"/>
      <c r="B974" s="16" t="n"/>
      <c r="C974" s="5" t="n"/>
      <c r="D974" s="5" t="n"/>
      <c r="E974" s="5" t="n"/>
      <c r="F974" s="5" t="n"/>
      <c r="G974" s="17" t="n"/>
      <c r="H974" s="17" t="n"/>
      <c r="I974" s="6">
        <f>IF(A974&amp;""="","",IFERROR(INDEX('العملاء'!$B$6:$B$205,MATCH(C974&amp;"",'العملاء'!$A$6:$A$205,0))&amp;"","كود غير موجود"))</f>
        <v/>
      </c>
      <c r="J974" s="15">
        <f>IF(A974&amp;""="","",SUMIFS('القطع'!$F$6:$F$2005,'القطع'!$A$6:$A$2005,A974&amp;""))</f>
        <v/>
      </c>
      <c r="K974" s="15">
        <f>IF(A974&amp;""="","",IF(F974="ملغي",0,ROUND(MAX(0,N(G974)+J974-N(H974)),2)))</f>
        <v/>
      </c>
      <c r="L974" s="15">
        <f>IF(A974&amp;""="","",SUMIFS('الدفعات'!$C$6:$C$2005,'الدفعات'!$B$6:$B$2005,A974&amp;""))</f>
        <v/>
      </c>
      <c r="M974" s="15">
        <f>IF(A974&amp;""="","",ROUND(K974-L974,2))</f>
        <v/>
      </c>
      <c r="N974" s="6">
        <f>IF(A974&amp;""="","",IF(AND(F974="جاهزة",M974&gt;0),"جاهزة ولم تُسدَّد",IF(AND(F974="سُلّمت",M974&gt;0),"سُلّمت وعليها متبقي","")))</f>
        <v/>
      </c>
    </row>
    <row r="975">
      <c r="A975" s="5" t="n"/>
      <c r="B975" s="16" t="n"/>
      <c r="C975" s="5" t="n"/>
      <c r="D975" s="5" t="n"/>
      <c r="E975" s="5" t="n"/>
      <c r="F975" s="5" t="n"/>
      <c r="G975" s="17" t="n"/>
      <c r="H975" s="17" t="n"/>
      <c r="I975" s="6">
        <f>IF(A975&amp;""="","",IFERROR(INDEX('العملاء'!$B$6:$B$205,MATCH(C975&amp;"",'العملاء'!$A$6:$A$205,0))&amp;"","كود غير موجود"))</f>
        <v/>
      </c>
      <c r="J975" s="15">
        <f>IF(A975&amp;""="","",SUMIFS('القطع'!$F$6:$F$2005,'القطع'!$A$6:$A$2005,A975&amp;""))</f>
        <v/>
      </c>
      <c r="K975" s="15">
        <f>IF(A975&amp;""="","",IF(F975="ملغي",0,ROUND(MAX(0,N(G975)+J975-N(H975)),2)))</f>
        <v/>
      </c>
      <c r="L975" s="15">
        <f>IF(A975&amp;""="","",SUMIFS('الدفعات'!$C$6:$C$2005,'الدفعات'!$B$6:$B$2005,A975&amp;""))</f>
        <v/>
      </c>
      <c r="M975" s="15">
        <f>IF(A975&amp;""="","",ROUND(K975-L975,2))</f>
        <v/>
      </c>
      <c r="N975" s="6">
        <f>IF(A975&amp;""="","",IF(AND(F975="جاهزة",M975&gt;0),"جاهزة ولم تُسدَّد",IF(AND(F975="سُلّمت",M975&gt;0),"سُلّمت وعليها متبقي","")))</f>
        <v/>
      </c>
    </row>
    <row r="976">
      <c r="A976" s="5" t="n"/>
      <c r="B976" s="16" t="n"/>
      <c r="C976" s="5" t="n"/>
      <c r="D976" s="5" t="n"/>
      <c r="E976" s="5" t="n"/>
      <c r="F976" s="5" t="n"/>
      <c r="G976" s="17" t="n"/>
      <c r="H976" s="17" t="n"/>
      <c r="I976" s="6">
        <f>IF(A976&amp;""="","",IFERROR(INDEX('العملاء'!$B$6:$B$205,MATCH(C976&amp;"",'العملاء'!$A$6:$A$205,0))&amp;"","كود غير موجود"))</f>
        <v/>
      </c>
      <c r="J976" s="15">
        <f>IF(A976&amp;""="","",SUMIFS('القطع'!$F$6:$F$2005,'القطع'!$A$6:$A$2005,A976&amp;""))</f>
        <v/>
      </c>
      <c r="K976" s="15">
        <f>IF(A976&amp;""="","",IF(F976="ملغي",0,ROUND(MAX(0,N(G976)+J976-N(H976)),2)))</f>
        <v/>
      </c>
      <c r="L976" s="15">
        <f>IF(A976&amp;""="","",SUMIFS('الدفعات'!$C$6:$C$2005,'الدفعات'!$B$6:$B$2005,A976&amp;""))</f>
        <v/>
      </c>
      <c r="M976" s="15">
        <f>IF(A976&amp;""="","",ROUND(K976-L976,2))</f>
        <v/>
      </c>
      <c r="N976" s="6">
        <f>IF(A976&amp;""="","",IF(AND(F976="جاهزة",M976&gt;0),"جاهزة ولم تُسدَّد",IF(AND(F976="سُلّمت",M976&gt;0),"سُلّمت وعليها متبقي","")))</f>
        <v/>
      </c>
    </row>
    <row r="977">
      <c r="A977" s="5" t="n"/>
      <c r="B977" s="16" t="n"/>
      <c r="C977" s="5" t="n"/>
      <c r="D977" s="5" t="n"/>
      <c r="E977" s="5" t="n"/>
      <c r="F977" s="5" t="n"/>
      <c r="G977" s="17" t="n"/>
      <c r="H977" s="17" t="n"/>
      <c r="I977" s="6">
        <f>IF(A977&amp;""="","",IFERROR(INDEX('العملاء'!$B$6:$B$205,MATCH(C977&amp;"",'العملاء'!$A$6:$A$205,0))&amp;"","كود غير موجود"))</f>
        <v/>
      </c>
      <c r="J977" s="15">
        <f>IF(A977&amp;""="","",SUMIFS('القطع'!$F$6:$F$2005,'القطع'!$A$6:$A$2005,A977&amp;""))</f>
        <v/>
      </c>
      <c r="K977" s="15">
        <f>IF(A977&amp;""="","",IF(F977="ملغي",0,ROUND(MAX(0,N(G977)+J977-N(H977)),2)))</f>
        <v/>
      </c>
      <c r="L977" s="15">
        <f>IF(A977&amp;""="","",SUMIFS('الدفعات'!$C$6:$C$2005,'الدفعات'!$B$6:$B$2005,A977&amp;""))</f>
        <v/>
      </c>
      <c r="M977" s="15">
        <f>IF(A977&amp;""="","",ROUND(K977-L977,2))</f>
        <v/>
      </c>
      <c r="N977" s="6">
        <f>IF(A977&amp;""="","",IF(AND(F977="جاهزة",M977&gt;0),"جاهزة ولم تُسدَّد",IF(AND(F977="سُلّمت",M977&gt;0),"سُلّمت وعليها متبقي","")))</f>
        <v/>
      </c>
    </row>
    <row r="978">
      <c r="A978" s="5" t="n"/>
      <c r="B978" s="16" t="n"/>
      <c r="C978" s="5" t="n"/>
      <c r="D978" s="5" t="n"/>
      <c r="E978" s="5" t="n"/>
      <c r="F978" s="5" t="n"/>
      <c r="G978" s="17" t="n"/>
      <c r="H978" s="17" t="n"/>
      <c r="I978" s="6">
        <f>IF(A978&amp;""="","",IFERROR(INDEX('العملاء'!$B$6:$B$205,MATCH(C978&amp;"",'العملاء'!$A$6:$A$205,0))&amp;"","كود غير موجود"))</f>
        <v/>
      </c>
      <c r="J978" s="15">
        <f>IF(A978&amp;""="","",SUMIFS('القطع'!$F$6:$F$2005,'القطع'!$A$6:$A$2005,A978&amp;""))</f>
        <v/>
      </c>
      <c r="K978" s="15">
        <f>IF(A978&amp;""="","",IF(F978="ملغي",0,ROUND(MAX(0,N(G978)+J978-N(H978)),2)))</f>
        <v/>
      </c>
      <c r="L978" s="15">
        <f>IF(A978&amp;""="","",SUMIFS('الدفعات'!$C$6:$C$2005,'الدفعات'!$B$6:$B$2005,A978&amp;""))</f>
        <v/>
      </c>
      <c r="M978" s="15">
        <f>IF(A978&amp;""="","",ROUND(K978-L978,2))</f>
        <v/>
      </c>
      <c r="N978" s="6">
        <f>IF(A978&amp;""="","",IF(AND(F978="جاهزة",M978&gt;0),"جاهزة ولم تُسدَّد",IF(AND(F978="سُلّمت",M978&gt;0),"سُلّمت وعليها متبقي","")))</f>
        <v/>
      </c>
    </row>
    <row r="979">
      <c r="A979" s="5" t="n"/>
      <c r="B979" s="16" t="n"/>
      <c r="C979" s="5" t="n"/>
      <c r="D979" s="5" t="n"/>
      <c r="E979" s="5" t="n"/>
      <c r="F979" s="5" t="n"/>
      <c r="G979" s="17" t="n"/>
      <c r="H979" s="17" t="n"/>
      <c r="I979" s="6">
        <f>IF(A979&amp;""="","",IFERROR(INDEX('العملاء'!$B$6:$B$205,MATCH(C979&amp;"",'العملاء'!$A$6:$A$205,0))&amp;"","كود غير موجود"))</f>
        <v/>
      </c>
      <c r="J979" s="15">
        <f>IF(A979&amp;""="","",SUMIFS('القطع'!$F$6:$F$2005,'القطع'!$A$6:$A$2005,A979&amp;""))</f>
        <v/>
      </c>
      <c r="K979" s="15">
        <f>IF(A979&amp;""="","",IF(F979="ملغي",0,ROUND(MAX(0,N(G979)+J979-N(H979)),2)))</f>
        <v/>
      </c>
      <c r="L979" s="15">
        <f>IF(A979&amp;""="","",SUMIFS('الدفعات'!$C$6:$C$2005,'الدفعات'!$B$6:$B$2005,A979&amp;""))</f>
        <v/>
      </c>
      <c r="M979" s="15">
        <f>IF(A979&amp;""="","",ROUND(K979-L979,2))</f>
        <v/>
      </c>
      <c r="N979" s="6">
        <f>IF(A979&amp;""="","",IF(AND(F979="جاهزة",M979&gt;0),"جاهزة ولم تُسدَّد",IF(AND(F979="سُلّمت",M979&gt;0),"سُلّمت وعليها متبقي","")))</f>
        <v/>
      </c>
    </row>
    <row r="980">
      <c r="A980" s="5" t="n"/>
      <c r="B980" s="16" t="n"/>
      <c r="C980" s="5" t="n"/>
      <c r="D980" s="5" t="n"/>
      <c r="E980" s="5" t="n"/>
      <c r="F980" s="5" t="n"/>
      <c r="G980" s="17" t="n"/>
      <c r="H980" s="17" t="n"/>
      <c r="I980" s="6">
        <f>IF(A980&amp;""="","",IFERROR(INDEX('العملاء'!$B$6:$B$205,MATCH(C980&amp;"",'العملاء'!$A$6:$A$205,0))&amp;"","كود غير موجود"))</f>
        <v/>
      </c>
      <c r="J980" s="15">
        <f>IF(A980&amp;""="","",SUMIFS('القطع'!$F$6:$F$2005,'القطع'!$A$6:$A$2005,A980&amp;""))</f>
        <v/>
      </c>
      <c r="K980" s="15">
        <f>IF(A980&amp;""="","",IF(F980="ملغي",0,ROUND(MAX(0,N(G980)+J980-N(H980)),2)))</f>
        <v/>
      </c>
      <c r="L980" s="15">
        <f>IF(A980&amp;""="","",SUMIFS('الدفعات'!$C$6:$C$2005,'الدفعات'!$B$6:$B$2005,A980&amp;""))</f>
        <v/>
      </c>
      <c r="M980" s="15">
        <f>IF(A980&amp;""="","",ROUND(K980-L980,2))</f>
        <v/>
      </c>
      <c r="N980" s="6">
        <f>IF(A980&amp;""="","",IF(AND(F980="جاهزة",M980&gt;0),"جاهزة ولم تُسدَّد",IF(AND(F980="سُلّمت",M980&gt;0),"سُلّمت وعليها متبقي","")))</f>
        <v/>
      </c>
    </row>
    <row r="981">
      <c r="A981" s="5" t="n"/>
      <c r="B981" s="16" t="n"/>
      <c r="C981" s="5" t="n"/>
      <c r="D981" s="5" t="n"/>
      <c r="E981" s="5" t="n"/>
      <c r="F981" s="5" t="n"/>
      <c r="G981" s="17" t="n"/>
      <c r="H981" s="17" t="n"/>
      <c r="I981" s="6">
        <f>IF(A981&amp;""="","",IFERROR(INDEX('العملاء'!$B$6:$B$205,MATCH(C981&amp;"",'العملاء'!$A$6:$A$205,0))&amp;"","كود غير موجود"))</f>
        <v/>
      </c>
      <c r="J981" s="15">
        <f>IF(A981&amp;""="","",SUMIFS('القطع'!$F$6:$F$2005,'القطع'!$A$6:$A$2005,A981&amp;""))</f>
        <v/>
      </c>
      <c r="K981" s="15">
        <f>IF(A981&amp;""="","",IF(F981="ملغي",0,ROUND(MAX(0,N(G981)+J981-N(H981)),2)))</f>
        <v/>
      </c>
      <c r="L981" s="15">
        <f>IF(A981&amp;""="","",SUMIFS('الدفعات'!$C$6:$C$2005,'الدفعات'!$B$6:$B$2005,A981&amp;""))</f>
        <v/>
      </c>
      <c r="M981" s="15">
        <f>IF(A981&amp;""="","",ROUND(K981-L981,2))</f>
        <v/>
      </c>
      <c r="N981" s="6">
        <f>IF(A981&amp;""="","",IF(AND(F981="جاهزة",M981&gt;0),"جاهزة ولم تُسدَّد",IF(AND(F981="سُلّمت",M981&gt;0),"سُلّمت وعليها متبقي","")))</f>
        <v/>
      </c>
    </row>
    <row r="982">
      <c r="A982" s="5" t="n"/>
      <c r="B982" s="16" t="n"/>
      <c r="C982" s="5" t="n"/>
      <c r="D982" s="5" t="n"/>
      <c r="E982" s="5" t="n"/>
      <c r="F982" s="5" t="n"/>
      <c r="G982" s="17" t="n"/>
      <c r="H982" s="17" t="n"/>
      <c r="I982" s="6">
        <f>IF(A982&amp;""="","",IFERROR(INDEX('العملاء'!$B$6:$B$205,MATCH(C982&amp;"",'العملاء'!$A$6:$A$205,0))&amp;"","كود غير موجود"))</f>
        <v/>
      </c>
      <c r="J982" s="15">
        <f>IF(A982&amp;""="","",SUMIFS('القطع'!$F$6:$F$2005,'القطع'!$A$6:$A$2005,A982&amp;""))</f>
        <v/>
      </c>
      <c r="K982" s="15">
        <f>IF(A982&amp;""="","",IF(F982="ملغي",0,ROUND(MAX(0,N(G982)+J982-N(H982)),2)))</f>
        <v/>
      </c>
      <c r="L982" s="15">
        <f>IF(A982&amp;""="","",SUMIFS('الدفعات'!$C$6:$C$2005,'الدفعات'!$B$6:$B$2005,A982&amp;""))</f>
        <v/>
      </c>
      <c r="M982" s="15">
        <f>IF(A982&amp;""="","",ROUND(K982-L982,2))</f>
        <v/>
      </c>
      <c r="N982" s="6">
        <f>IF(A982&amp;""="","",IF(AND(F982="جاهزة",M982&gt;0),"جاهزة ولم تُسدَّد",IF(AND(F982="سُلّمت",M982&gt;0),"سُلّمت وعليها متبقي","")))</f>
        <v/>
      </c>
    </row>
    <row r="983">
      <c r="A983" s="5" t="n"/>
      <c r="B983" s="16" t="n"/>
      <c r="C983" s="5" t="n"/>
      <c r="D983" s="5" t="n"/>
      <c r="E983" s="5" t="n"/>
      <c r="F983" s="5" t="n"/>
      <c r="G983" s="17" t="n"/>
      <c r="H983" s="17" t="n"/>
      <c r="I983" s="6">
        <f>IF(A983&amp;""="","",IFERROR(INDEX('العملاء'!$B$6:$B$205,MATCH(C983&amp;"",'العملاء'!$A$6:$A$205,0))&amp;"","كود غير موجود"))</f>
        <v/>
      </c>
      <c r="J983" s="15">
        <f>IF(A983&amp;""="","",SUMIFS('القطع'!$F$6:$F$2005,'القطع'!$A$6:$A$2005,A983&amp;""))</f>
        <v/>
      </c>
      <c r="K983" s="15">
        <f>IF(A983&amp;""="","",IF(F983="ملغي",0,ROUND(MAX(0,N(G983)+J983-N(H983)),2)))</f>
        <v/>
      </c>
      <c r="L983" s="15">
        <f>IF(A983&amp;""="","",SUMIFS('الدفعات'!$C$6:$C$2005,'الدفعات'!$B$6:$B$2005,A983&amp;""))</f>
        <v/>
      </c>
      <c r="M983" s="15">
        <f>IF(A983&amp;""="","",ROUND(K983-L983,2))</f>
        <v/>
      </c>
      <c r="N983" s="6">
        <f>IF(A983&amp;""="","",IF(AND(F983="جاهزة",M983&gt;0),"جاهزة ولم تُسدَّد",IF(AND(F983="سُلّمت",M983&gt;0),"سُلّمت وعليها متبقي","")))</f>
        <v/>
      </c>
    </row>
    <row r="984">
      <c r="A984" s="5" t="n"/>
      <c r="B984" s="16" t="n"/>
      <c r="C984" s="5" t="n"/>
      <c r="D984" s="5" t="n"/>
      <c r="E984" s="5" t="n"/>
      <c r="F984" s="5" t="n"/>
      <c r="G984" s="17" t="n"/>
      <c r="H984" s="17" t="n"/>
      <c r="I984" s="6">
        <f>IF(A984&amp;""="","",IFERROR(INDEX('العملاء'!$B$6:$B$205,MATCH(C984&amp;"",'العملاء'!$A$6:$A$205,0))&amp;"","كود غير موجود"))</f>
        <v/>
      </c>
      <c r="J984" s="15">
        <f>IF(A984&amp;""="","",SUMIFS('القطع'!$F$6:$F$2005,'القطع'!$A$6:$A$2005,A984&amp;""))</f>
        <v/>
      </c>
      <c r="K984" s="15">
        <f>IF(A984&amp;""="","",IF(F984="ملغي",0,ROUND(MAX(0,N(G984)+J984-N(H984)),2)))</f>
        <v/>
      </c>
      <c r="L984" s="15">
        <f>IF(A984&amp;""="","",SUMIFS('الدفعات'!$C$6:$C$2005,'الدفعات'!$B$6:$B$2005,A984&amp;""))</f>
        <v/>
      </c>
      <c r="M984" s="15">
        <f>IF(A984&amp;""="","",ROUND(K984-L984,2))</f>
        <v/>
      </c>
      <c r="N984" s="6">
        <f>IF(A984&amp;""="","",IF(AND(F984="جاهزة",M984&gt;0),"جاهزة ولم تُسدَّد",IF(AND(F984="سُلّمت",M984&gt;0),"سُلّمت وعليها متبقي","")))</f>
        <v/>
      </c>
    </row>
    <row r="985">
      <c r="A985" s="5" t="n"/>
      <c r="B985" s="16" t="n"/>
      <c r="C985" s="5" t="n"/>
      <c r="D985" s="5" t="n"/>
      <c r="E985" s="5" t="n"/>
      <c r="F985" s="5" t="n"/>
      <c r="G985" s="17" t="n"/>
      <c r="H985" s="17" t="n"/>
      <c r="I985" s="6">
        <f>IF(A985&amp;""="","",IFERROR(INDEX('العملاء'!$B$6:$B$205,MATCH(C985&amp;"",'العملاء'!$A$6:$A$205,0))&amp;"","كود غير موجود"))</f>
        <v/>
      </c>
      <c r="J985" s="15">
        <f>IF(A985&amp;""="","",SUMIFS('القطع'!$F$6:$F$2005,'القطع'!$A$6:$A$2005,A985&amp;""))</f>
        <v/>
      </c>
      <c r="K985" s="15">
        <f>IF(A985&amp;""="","",IF(F985="ملغي",0,ROUND(MAX(0,N(G985)+J985-N(H985)),2)))</f>
        <v/>
      </c>
      <c r="L985" s="15">
        <f>IF(A985&amp;""="","",SUMIFS('الدفعات'!$C$6:$C$2005,'الدفعات'!$B$6:$B$2005,A985&amp;""))</f>
        <v/>
      </c>
      <c r="M985" s="15">
        <f>IF(A985&amp;""="","",ROUND(K985-L985,2))</f>
        <v/>
      </c>
      <c r="N985" s="6">
        <f>IF(A985&amp;""="","",IF(AND(F985="جاهزة",M985&gt;0),"جاهزة ولم تُسدَّد",IF(AND(F985="سُلّمت",M985&gt;0),"سُلّمت وعليها متبقي","")))</f>
        <v/>
      </c>
    </row>
    <row r="986">
      <c r="A986" s="5" t="n"/>
      <c r="B986" s="16" t="n"/>
      <c r="C986" s="5" t="n"/>
      <c r="D986" s="5" t="n"/>
      <c r="E986" s="5" t="n"/>
      <c r="F986" s="5" t="n"/>
      <c r="G986" s="17" t="n"/>
      <c r="H986" s="17" t="n"/>
      <c r="I986" s="6">
        <f>IF(A986&amp;""="","",IFERROR(INDEX('العملاء'!$B$6:$B$205,MATCH(C986&amp;"",'العملاء'!$A$6:$A$205,0))&amp;"","كود غير موجود"))</f>
        <v/>
      </c>
      <c r="J986" s="15">
        <f>IF(A986&amp;""="","",SUMIFS('القطع'!$F$6:$F$2005,'القطع'!$A$6:$A$2005,A986&amp;""))</f>
        <v/>
      </c>
      <c r="K986" s="15">
        <f>IF(A986&amp;""="","",IF(F986="ملغي",0,ROUND(MAX(0,N(G986)+J986-N(H986)),2)))</f>
        <v/>
      </c>
      <c r="L986" s="15">
        <f>IF(A986&amp;""="","",SUMIFS('الدفعات'!$C$6:$C$2005,'الدفعات'!$B$6:$B$2005,A986&amp;""))</f>
        <v/>
      </c>
      <c r="M986" s="15">
        <f>IF(A986&amp;""="","",ROUND(K986-L986,2))</f>
        <v/>
      </c>
      <c r="N986" s="6">
        <f>IF(A986&amp;""="","",IF(AND(F986="جاهزة",M986&gt;0),"جاهزة ولم تُسدَّد",IF(AND(F986="سُلّمت",M986&gt;0),"سُلّمت وعليها متبقي","")))</f>
        <v/>
      </c>
    </row>
    <row r="987">
      <c r="A987" s="5" t="n"/>
      <c r="B987" s="16" t="n"/>
      <c r="C987" s="5" t="n"/>
      <c r="D987" s="5" t="n"/>
      <c r="E987" s="5" t="n"/>
      <c r="F987" s="5" t="n"/>
      <c r="G987" s="17" t="n"/>
      <c r="H987" s="17" t="n"/>
      <c r="I987" s="6">
        <f>IF(A987&amp;""="","",IFERROR(INDEX('العملاء'!$B$6:$B$205,MATCH(C987&amp;"",'العملاء'!$A$6:$A$205,0))&amp;"","كود غير موجود"))</f>
        <v/>
      </c>
      <c r="J987" s="15">
        <f>IF(A987&amp;""="","",SUMIFS('القطع'!$F$6:$F$2005,'القطع'!$A$6:$A$2005,A987&amp;""))</f>
        <v/>
      </c>
      <c r="K987" s="15">
        <f>IF(A987&amp;""="","",IF(F987="ملغي",0,ROUND(MAX(0,N(G987)+J987-N(H987)),2)))</f>
        <v/>
      </c>
      <c r="L987" s="15">
        <f>IF(A987&amp;""="","",SUMIFS('الدفعات'!$C$6:$C$2005,'الدفعات'!$B$6:$B$2005,A987&amp;""))</f>
        <v/>
      </c>
      <c r="M987" s="15">
        <f>IF(A987&amp;""="","",ROUND(K987-L987,2))</f>
        <v/>
      </c>
      <c r="N987" s="6">
        <f>IF(A987&amp;""="","",IF(AND(F987="جاهزة",M987&gt;0),"جاهزة ولم تُسدَّد",IF(AND(F987="سُلّمت",M987&gt;0),"سُلّمت وعليها متبقي","")))</f>
        <v/>
      </c>
    </row>
    <row r="988">
      <c r="A988" s="5" t="n"/>
      <c r="B988" s="16" t="n"/>
      <c r="C988" s="5" t="n"/>
      <c r="D988" s="5" t="n"/>
      <c r="E988" s="5" t="n"/>
      <c r="F988" s="5" t="n"/>
      <c r="G988" s="17" t="n"/>
      <c r="H988" s="17" t="n"/>
      <c r="I988" s="6">
        <f>IF(A988&amp;""="","",IFERROR(INDEX('العملاء'!$B$6:$B$205,MATCH(C988&amp;"",'العملاء'!$A$6:$A$205,0))&amp;"","كود غير موجود"))</f>
        <v/>
      </c>
      <c r="J988" s="15">
        <f>IF(A988&amp;""="","",SUMIFS('القطع'!$F$6:$F$2005,'القطع'!$A$6:$A$2005,A988&amp;""))</f>
        <v/>
      </c>
      <c r="K988" s="15">
        <f>IF(A988&amp;""="","",IF(F988="ملغي",0,ROUND(MAX(0,N(G988)+J988-N(H988)),2)))</f>
        <v/>
      </c>
      <c r="L988" s="15">
        <f>IF(A988&amp;""="","",SUMIFS('الدفعات'!$C$6:$C$2005,'الدفعات'!$B$6:$B$2005,A988&amp;""))</f>
        <v/>
      </c>
      <c r="M988" s="15">
        <f>IF(A988&amp;""="","",ROUND(K988-L988,2))</f>
        <v/>
      </c>
      <c r="N988" s="6">
        <f>IF(A988&amp;""="","",IF(AND(F988="جاهزة",M988&gt;0),"جاهزة ولم تُسدَّد",IF(AND(F988="سُلّمت",M988&gt;0),"سُلّمت وعليها متبقي","")))</f>
        <v/>
      </c>
    </row>
    <row r="989">
      <c r="A989" s="5" t="n"/>
      <c r="B989" s="16" t="n"/>
      <c r="C989" s="5" t="n"/>
      <c r="D989" s="5" t="n"/>
      <c r="E989" s="5" t="n"/>
      <c r="F989" s="5" t="n"/>
      <c r="G989" s="17" t="n"/>
      <c r="H989" s="17" t="n"/>
      <c r="I989" s="6">
        <f>IF(A989&amp;""="","",IFERROR(INDEX('العملاء'!$B$6:$B$205,MATCH(C989&amp;"",'العملاء'!$A$6:$A$205,0))&amp;"","كود غير موجود"))</f>
        <v/>
      </c>
      <c r="J989" s="15">
        <f>IF(A989&amp;""="","",SUMIFS('القطع'!$F$6:$F$2005,'القطع'!$A$6:$A$2005,A989&amp;""))</f>
        <v/>
      </c>
      <c r="K989" s="15">
        <f>IF(A989&amp;""="","",IF(F989="ملغي",0,ROUND(MAX(0,N(G989)+J989-N(H989)),2)))</f>
        <v/>
      </c>
      <c r="L989" s="15">
        <f>IF(A989&amp;""="","",SUMIFS('الدفعات'!$C$6:$C$2005,'الدفعات'!$B$6:$B$2005,A989&amp;""))</f>
        <v/>
      </c>
      <c r="M989" s="15">
        <f>IF(A989&amp;""="","",ROUND(K989-L989,2))</f>
        <v/>
      </c>
      <c r="N989" s="6">
        <f>IF(A989&amp;""="","",IF(AND(F989="جاهزة",M989&gt;0),"جاهزة ولم تُسدَّد",IF(AND(F989="سُلّمت",M989&gt;0),"سُلّمت وعليها متبقي","")))</f>
        <v/>
      </c>
    </row>
    <row r="990">
      <c r="A990" s="5" t="n"/>
      <c r="B990" s="16" t="n"/>
      <c r="C990" s="5" t="n"/>
      <c r="D990" s="5" t="n"/>
      <c r="E990" s="5" t="n"/>
      <c r="F990" s="5" t="n"/>
      <c r="G990" s="17" t="n"/>
      <c r="H990" s="17" t="n"/>
      <c r="I990" s="6">
        <f>IF(A990&amp;""="","",IFERROR(INDEX('العملاء'!$B$6:$B$205,MATCH(C990&amp;"",'العملاء'!$A$6:$A$205,0))&amp;"","كود غير موجود"))</f>
        <v/>
      </c>
      <c r="J990" s="15">
        <f>IF(A990&amp;""="","",SUMIFS('القطع'!$F$6:$F$2005,'القطع'!$A$6:$A$2005,A990&amp;""))</f>
        <v/>
      </c>
      <c r="K990" s="15">
        <f>IF(A990&amp;""="","",IF(F990="ملغي",0,ROUND(MAX(0,N(G990)+J990-N(H990)),2)))</f>
        <v/>
      </c>
      <c r="L990" s="15">
        <f>IF(A990&amp;""="","",SUMIFS('الدفعات'!$C$6:$C$2005,'الدفعات'!$B$6:$B$2005,A990&amp;""))</f>
        <v/>
      </c>
      <c r="M990" s="15">
        <f>IF(A990&amp;""="","",ROUND(K990-L990,2))</f>
        <v/>
      </c>
      <c r="N990" s="6">
        <f>IF(A990&amp;""="","",IF(AND(F990="جاهزة",M990&gt;0),"جاهزة ولم تُسدَّد",IF(AND(F990="سُلّمت",M990&gt;0),"سُلّمت وعليها متبقي","")))</f>
        <v/>
      </c>
    </row>
    <row r="991">
      <c r="A991" s="5" t="n"/>
      <c r="B991" s="16" t="n"/>
      <c r="C991" s="5" t="n"/>
      <c r="D991" s="5" t="n"/>
      <c r="E991" s="5" t="n"/>
      <c r="F991" s="5" t="n"/>
      <c r="G991" s="17" t="n"/>
      <c r="H991" s="17" t="n"/>
      <c r="I991" s="6">
        <f>IF(A991&amp;""="","",IFERROR(INDEX('العملاء'!$B$6:$B$205,MATCH(C991&amp;"",'العملاء'!$A$6:$A$205,0))&amp;"","كود غير موجود"))</f>
        <v/>
      </c>
      <c r="J991" s="15">
        <f>IF(A991&amp;""="","",SUMIFS('القطع'!$F$6:$F$2005,'القطع'!$A$6:$A$2005,A991&amp;""))</f>
        <v/>
      </c>
      <c r="K991" s="15">
        <f>IF(A991&amp;""="","",IF(F991="ملغي",0,ROUND(MAX(0,N(G991)+J991-N(H991)),2)))</f>
        <v/>
      </c>
      <c r="L991" s="15">
        <f>IF(A991&amp;""="","",SUMIFS('الدفعات'!$C$6:$C$2005,'الدفعات'!$B$6:$B$2005,A991&amp;""))</f>
        <v/>
      </c>
      <c r="M991" s="15">
        <f>IF(A991&amp;""="","",ROUND(K991-L991,2))</f>
        <v/>
      </c>
      <c r="N991" s="6">
        <f>IF(A991&amp;""="","",IF(AND(F991="جاهزة",M991&gt;0),"جاهزة ولم تُسدَّد",IF(AND(F991="سُلّمت",M991&gt;0),"سُلّمت وعليها متبقي","")))</f>
        <v/>
      </c>
    </row>
    <row r="992">
      <c r="A992" s="5" t="n"/>
      <c r="B992" s="16" t="n"/>
      <c r="C992" s="5" t="n"/>
      <c r="D992" s="5" t="n"/>
      <c r="E992" s="5" t="n"/>
      <c r="F992" s="5" t="n"/>
      <c r="G992" s="17" t="n"/>
      <c r="H992" s="17" t="n"/>
      <c r="I992" s="6">
        <f>IF(A992&amp;""="","",IFERROR(INDEX('العملاء'!$B$6:$B$205,MATCH(C992&amp;"",'العملاء'!$A$6:$A$205,0))&amp;"","كود غير موجود"))</f>
        <v/>
      </c>
      <c r="J992" s="15">
        <f>IF(A992&amp;""="","",SUMIFS('القطع'!$F$6:$F$2005,'القطع'!$A$6:$A$2005,A992&amp;""))</f>
        <v/>
      </c>
      <c r="K992" s="15">
        <f>IF(A992&amp;""="","",IF(F992="ملغي",0,ROUND(MAX(0,N(G992)+J992-N(H992)),2)))</f>
        <v/>
      </c>
      <c r="L992" s="15">
        <f>IF(A992&amp;""="","",SUMIFS('الدفعات'!$C$6:$C$2005,'الدفعات'!$B$6:$B$2005,A992&amp;""))</f>
        <v/>
      </c>
      <c r="M992" s="15">
        <f>IF(A992&amp;""="","",ROUND(K992-L992,2))</f>
        <v/>
      </c>
      <c r="N992" s="6">
        <f>IF(A992&amp;""="","",IF(AND(F992="جاهزة",M992&gt;0),"جاهزة ولم تُسدَّد",IF(AND(F992="سُلّمت",M992&gt;0),"سُلّمت وعليها متبقي","")))</f>
        <v/>
      </c>
    </row>
    <row r="993">
      <c r="A993" s="5" t="n"/>
      <c r="B993" s="16" t="n"/>
      <c r="C993" s="5" t="n"/>
      <c r="D993" s="5" t="n"/>
      <c r="E993" s="5" t="n"/>
      <c r="F993" s="5" t="n"/>
      <c r="G993" s="17" t="n"/>
      <c r="H993" s="17" t="n"/>
      <c r="I993" s="6">
        <f>IF(A993&amp;""="","",IFERROR(INDEX('العملاء'!$B$6:$B$205,MATCH(C993&amp;"",'العملاء'!$A$6:$A$205,0))&amp;"","كود غير موجود"))</f>
        <v/>
      </c>
      <c r="J993" s="15">
        <f>IF(A993&amp;""="","",SUMIFS('القطع'!$F$6:$F$2005,'القطع'!$A$6:$A$2005,A993&amp;""))</f>
        <v/>
      </c>
      <c r="K993" s="15">
        <f>IF(A993&amp;""="","",IF(F993="ملغي",0,ROUND(MAX(0,N(G993)+J993-N(H993)),2)))</f>
        <v/>
      </c>
      <c r="L993" s="15">
        <f>IF(A993&amp;""="","",SUMIFS('الدفعات'!$C$6:$C$2005,'الدفعات'!$B$6:$B$2005,A993&amp;""))</f>
        <v/>
      </c>
      <c r="M993" s="15">
        <f>IF(A993&amp;""="","",ROUND(K993-L993,2))</f>
        <v/>
      </c>
      <c r="N993" s="6">
        <f>IF(A993&amp;""="","",IF(AND(F993="جاهزة",M993&gt;0),"جاهزة ولم تُسدَّد",IF(AND(F993="سُلّمت",M993&gt;0),"سُلّمت وعليها متبقي","")))</f>
        <v/>
      </c>
    </row>
    <row r="994">
      <c r="A994" s="5" t="n"/>
      <c r="B994" s="16" t="n"/>
      <c r="C994" s="5" t="n"/>
      <c r="D994" s="5" t="n"/>
      <c r="E994" s="5" t="n"/>
      <c r="F994" s="5" t="n"/>
      <c r="G994" s="17" t="n"/>
      <c r="H994" s="17" t="n"/>
      <c r="I994" s="6">
        <f>IF(A994&amp;""="","",IFERROR(INDEX('العملاء'!$B$6:$B$205,MATCH(C994&amp;"",'العملاء'!$A$6:$A$205,0))&amp;"","كود غير موجود"))</f>
        <v/>
      </c>
      <c r="J994" s="15">
        <f>IF(A994&amp;""="","",SUMIFS('القطع'!$F$6:$F$2005,'القطع'!$A$6:$A$2005,A994&amp;""))</f>
        <v/>
      </c>
      <c r="K994" s="15">
        <f>IF(A994&amp;""="","",IF(F994="ملغي",0,ROUND(MAX(0,N(G994)+J994-N(H994)),2)))</f>
        <v/>
      </c>
      <c r="L994" s="15">
        <f>IF(A994&amp;""="","",SUMIFS('الدفعات'!$C$6:$C$2005,'الدفعات'!$B$6:$B$2005,A994&amp;""))</f>
        <v/>
      </c>
      <c r="M994" s="15">
        <f>IF(A994&amp;""="","",ROUND(K994-L994,2))</f>
        <v/>
      </c>
      <c r="N994" s="6">
        <f>IF(A994&amp;""="","",IF(AND(F994="جاهزة",M994&gt;0),"جاهزة ولم تُسدَّد",IF(AND(F994="سُلّمت",M994&gt;0),"سُلّمت وعليها متبقي","")))</f>
        <v/>
      </c>
    </row>
    <row r="995">
      <c r="A995" s="5" t="n"/>
      <c r="B995" s="16" t="n"/>
      <c r="C995" s="5" t="n"/>
      <c r="D995" s="5" t="n"/>
      <c r="E995" s="5" t="n"/>
      <c r="F995" s="5" t="n"/>
      <c r="G995" s="17" t="n"/>
      <c r="H995" s="17" t="n"/>
      <c r="I995" s="6">
        <f>IF(A995&amp;""="","",IFERROR(INDEX('العملاء'!$B$6:$B$205,MATCH(C995&amp;"",'العملاء'!$A$6:$A$205,0))&amp;"","كود غير موجود"))</f>
        <v/>
      </c>
      <c r="J995" s="15">
        <f>IF(A995&amp;""="","",SUMIFS('القطع'!$F$6:$F$2005,'القطع'!$A$6:$A$2005,A995&amp;""))</f>
        <v/>
      </c>
      <c r="K995" s="15">
        <f>IF(A995&amp;""="","",IF(F995="ملغي",0,ROUND(MAX(0,N(G995)+J995-N(H995)),2)))</f>
        <v/>
      </c>
      <c r="L995" s="15">
        <f>IF(A995&amp;""="","",SUMIFS('الدفعات'!$C$6:$C$2005,'الدفعات'!$B$6:$B$2005,A995&amp;""))</f>
        <v/>
      </c>
      <c r="M995" s="15">
        <f>IF(A995&amp;""="","",ROUND(K995-L995,2))</f>
        <v/>
      </c>
      <c r="N995" s="6">
        <f>IF(A995&amp;""="","",IF(AND(F995="جاهزة",M995&gt;0),"جاهزة ولم تُسدَّد",IF(AND(F995="سُلّمت",M995&gt;0),"سُلّمت وعليها متبقي","")))</f>
        <v/>
      </c>
    </row>
    <row r="996">
      <c r="A996" s="5" t="n"/>
      <c r="B996" s="16" t="n"/>
      <c r="C996" s="5" t="n"/>
      <c r="D996" s="5" t="n"/>
      <c r="E996" s="5" t="n"/>
      <c r="F996" s="5" t="n"/>
      <c r="G996" s="17" t="n"/>
      <c r="H996" s="17" t="n"/>
      <c r="I996" s="6">
        <f>IF(A996&amp;""="","",IFERROR(INDEX('العملاء'!$B$6:$B$205,MATCH(C996&amp;"",'العملاء'!$A$6:$A$205,0))&amp;"","كود غير موجود"))</f>
        <v/>
      </c>
      <c r="J996" s="15">
        <f>IF(A996&amp;""="","",SUMIFS('القطع'!$F$6:$F$2005,'القطع'!$A$6:$A$2005,A996&amp;""))</f>
        <v/>
      </c>
      <c r="K996" s="15">
        <f>IF(A996&amp;""="","",IF(F996="ملغي",0,ROUND(MAX(0,N(G996)+J996-N(H996)),2)))</f>
        <v/>
      </c>
      <c r="L996" s="15">
        <f>IF(A996&amp;""="","",SUMIFS('الدفعات'!$C$6:$C$2005,'الدفعات'!$B$6:$B$2005,A996&amp;""))</f>
        <v/>
      </c>
      <c r="M996" s="15">
        <f>IF(A996&amp;""="","",ROUND(K996-L996,2))</f>
        <v/>
      </c>
      <c r="N996" s="6">
        <f>IF(A996&amp;""="","",IF(AND(F996="جاهزة",M996&gt;0),"جاهزة ولم تُسدَّد",IF(AND(F996="سُلّمت",M996&gt;0),"سُلّمت وعليها متبقي","")))</f>
        <v/>
      </c>
    </row>
    <row r="997">
      <c r="A997" s="5" t="n"/>
      <c r="B997" s="16" t="n"/>
      <c r="C997" s="5" t="n"/>
      <c r="D997" s="5" t="n"/>
      <c r="E997" s="5" t="n"/>
      <c r="F997" s="5" t="n"/>
      <c r="G997" s="17" t="n"/>
      <c r="H997" s="17" t="n"/>
      <c r="I997" s="6">
        <f>IF(A997&amp;""="","",IFERROR(INDEX('العملاء'!$B$6:$B$205,MATCH(C997&amp;"",'العملاء'!$A$6:$A$205,0))&amp;"","كود غير موجود"))</f>
        <v/>
      </c>
      <c r="J997" s="15">
        <f>IF(A997&amp;""="","",SUMIFS('القطع'!$F$6:$F$2005,'القطع'!$A$6:$A$2005,A997&amp;""))</f>
        <v/>
      </c>
      <c r="K997" s="15">
        <f>IF(A997&amp;""="","",IF(F997="ملغي",0,ROUND(MAX(0,N(G997)+J997-N(H997)),2)))</f>
        <v/>
      </c>
      <c r="L997" s="15">
        <f>IF(A997&amp;""="","",SUMIFS('الدفعات'!$C$6:$C$2005,'الدفعات'!$B$6:$B$2005,A997&amp;""))</f>
        <v/>
      </c>
      <c r="M997" s="15">
        <f>IF(A997&amp;""="","",ROUND(K997-L997,2))</f>
        <v/>
      </c>
      <c r="N997" s="6">
        <f>IF(A997&amp;""="","",IF(AND(F997="جاهزة",M997&gt;0),"جاهزة ولم تُسدَّد",IF(AND(F997="سُلّمت",M997&gt;0),"سُلّمت وعليها متبقي","")))</f>
        <v/>
      </c>
    </row>
    <row r="998">
      <c r="A998" s="5" t="n"/>
      <c r="B998" s="16" t="n"/>
      <c r="C998" s="5" t="n"/>
      <c r="D998" s="5" t="n"/>
      <c r="E998" s="5" t="n"/>
      <c r="F998" s="5" t="n"/>
      <c r="G998" s="17" t="n"/>
      <c r="H998" s="17" t="n"/>
      <c r="I998" s="6">
        <f>IF(A998&amp;""="","",IFERROR(INDEX('العملاء'!$B$6:$B$205,MATCH(C998&amp;"",'العملاء'!$A$6:$A$205,0))&amp;"","كود غير موجود"))</f>
        <v/>
      </c>
      <c r="J998" s="15">
        <f>IF(A998&amp;""="","",SUMIFS('القطع'!$F$6:$F$2005,'القطع'!$A$6:$A$2005,A998&amp;""))</f>
        <v/>
      </c>
      <c r="K998" s="15">
        <f>IF(A998&amp;""="","",IF(F998="ملغي",0,ROUND(MAX(0,N(G998)+J998-N(H998)),2)))</f>
        <v/>
      </c>
      <c r="L998" s="15">
        <f>IF(A998&amp;""="","",SUMIFS('الدفعات'!$C$6:$C$2005,'الدفعات'!$B$6:$B$2005,A998&amp;""))</f>
        <v/>
      </c>
      <c r="M998" s="15">
        <f>IF(A998&amp;""="","",ROUND(K998-L998,2))</f>
        <v/>
      </c>
      <c r="N998" s="6">
        <f>IF(A998&amp;""="","",IF(AND(F998="جاهزة",M998&gt;0),"جاهزة ولم تُسدَّد",IF(AND(F998="سُلّمت",M998&gt;0),"سُلّمت وعليها متبقي","")))</f>
        <v/>
      </c>
    </row>
    <row r="999">
      <c r="A999" s="5" t="n"/>
      <c r="B999" s="16" t="n"/>
      <c r="C999" s="5" t="n"/>
      <c r="D999" s="5" t="n"/>
      <c r="E999" s="5" t="n"/>
      <c r="F999" s="5" t="n"/>
      <c r="G999" s="17" t="n"/>
      <c r="H999" s="17" t="n"/>
      <c r="I999" s="6">
        <f>IF(A999&amp;""="","",IFERROR(INDEX('العملاء'!$B$6:$B$205,MATCH(C999&amp;"",'العملاء'!$A$6:$A$205,0))&amp;"","كود غير موجود"))</f>
        <v/>
      </c>
      <c r="J999" s="15">
        <f>IF(A999&amp;""="","",SUMIFS('القطع'!$F$6:$F$2005,'القطع'!$A$6:$A$2005,A999&amp;""))</f>
        <v/>
      </c>
      <c r="K999" s="15">
        <f>IF(A999&amp;""="","",IF(F999="ملغي",0,ROUND(MAX(0,N(G999)+J999-N(H999)),2)))</f>
        <v/>
      </c>
      <c r="L999" s="15">
        <f>IF(A999&amp;""="","",SUMIFS('الدفعات'!$C$6:$C$2005,'الدفعات'!$B$6:$B$2005,A999&amp;""))</f>
        <v/>
      </c>
      <c r="M999" s="15">
        <f>IF(A999&amp;""="","",ROUND(K999-L999,2))</f>
        <v/>
      </c>
      <c r="N999" s="6">
        <f>IF(A999&amp;""="","",IF(AND(F999="جاهزة",M999&gt;0),"جاهزة ولم تُسدَّد",IF(AND(F999="سُلّمت",M999&gt;0),"سُلّمت وعليها متبقي","")))</f>
        <v/>
      </c>
    </row>
    <row r="1000">
      <c r="A1000" s="5" t="n"/>
      <c r="B1000" s="16" t="n"/>
      <c r="C1000" s="5" t="n"/>
      <c r="D1000" s="5" t="n"/>
      <c r="E1000" s="5" t="n"/>
      <c r="F1000" s="5" t="n"/>
      <c r="G1000" s="17" t="n"/>
      <c r="H1000" s="17" t="n"/>
      <c r="I1000" s="6">
        <f>IF(A1000&amp;""="","",IFERROR(INDEX('العملاء'!$B$6:$B$205,MATCH(C1000&amp;"",'العملاء'!$A$6:$A$205,0))&amp;"","كود غير موجود"))</f>
        <v/>
      </c>
      <c r="J1000" s="15">
        <f>IF(A1000&amp;""="","",SUMIFS('القطع'!$F$6:$F$2005,'القطع'!$A$6:$A$2005,A1000&amp;""))</f>
        <v/>
      </c>
      <c r="K1000" s="15">
        <f>IF(A1000&amp;""="","",IF(F1000="ملغي",0,ROUND(MAX(0,N(G1000)+J1000-N(H1000)),2)))</f>
        <v/>
      </c>
      <c r="L1000" s="15">
        <f>IF(A1000&amp;""="","",SUMIFS('الدفعات'!$C$6:$C$2005,'الدفعات'!$B$6:$B$2005,A1000&amp;""))</f>
        <v/>
      </c>
      <c r="M1000" s="15">
        <f>IF(A1000&amp;""="","",ROUND(K1000-L1000,2))</f>
        <v/>
      </c>
      <c r="N1000" s="6">
        <f>IF(A1000&amp;""="","",IF(AND(F1000="جاهزة",M1000&gt;0),"جاهزة ولم تُسدَّد",IF(AND(F1000="سُلّمت",M1000&gt;0),"سُلّمت وعليها متبقي","")))</f>
        <v/>
      </c>
    </row>
    <row r="1001">
      <c r="A1001" s="5" t="n"/>
      <c r="B1001" s="16" t="n"/>
      <c r="C1001" s="5" t="n"/>
      <c r="D1001" s="5" t="n"/>
      <c r="E1001" s="5" t="n"/>
      <c r="F1001" s="5" t="n"/>
      <c r="G1001" s="17" t="n"/>
      <c r="H1001" s="17" t="n"/>
      <c r="I1001" s="6">
        <f>IF(A1001&amp;""="","",IFERROR(INDEX('العملاء'!$B$6:$B$205,MATCH(C1001&amp;"",'العملاء'!$A$6:$A$205,0))&amp;"","كود غير موجود"))</f>
        <v/>
      </c>
      <c r="J1001" s="15">
        <f>IF(A1001&amp;""="","",SUMIFS('القطع'!$F$6:$F$2005,'القطع'!$A$6:$A$2005,A1001&amp;""))</f>
        <v/>
      </c>
      <c r="K1001" s="15">
        <f>IF(A1001&amp;""="","",IF(F1001="ملغي",0,ROUND(MAX(0,N(G1001)+J1001-N(H1001)),2)))</f>
        <v/>
      </c>
      <c r="L1001" s="15">
        <f>IF(A1001&amp;""="","",SUMIFS('الدفعات'!$C$6:$C$2005,'الدفعات'!$B$6:$B$2005,A1001&amp;""))</f>
        <v/>
      </c>
      <c r="M1001" s="15">
        <f>IF(A1001&amp;""="","",ROUND(K1001-L1001,2))</f>
        <v/>
      </c>
      <c r="N1001" s="6">
        <f>IF(A1001&amp;""="","",IF(AND(F1001="جاهزة",M1001&gt;0),"جاهزة ولم تُسدَّد",IF(AND(F1001="سُلّمت",M1001&gt;0),"سُلّمت وعليها متبقي","")))</f>
        <v/>
      </c>
    </row>
    <row r="1002">
      <c r="A1002" s="5" t="n"/>
      <c r="B1002" s="16" t="n"/>
      <c r="C1002" s="5" t="n"/>
      <c r="D1002" s="5" t="n"/>
      <c r="E1002" s="5" t="n"/>
      <c r="F1002" s="5" t="n"/>
      <c r="G1002" s="17" t="n"/>
      <c r="H1002" s="17" t="n"/>
      <c r="I1002" s="6">
        <f>IF(A1002&amp;""="","",IFERROR(INDEX('العملاء'!$B$6:$B$205,MATCH(C1002&amp;"",'العملاء'!$A$6:$A$205,0))&amp;"","كود غير موجود"))</f>
        <v/>
      </c>
      <c r="J1002" s="15">
        <f>IF(A1002&amp;""="","",SUMIFS('القطع'!$F$6:$F$2005,'القطع'!$A$6:$A$2005,A1002&amp;""))</f>
        <v/>
      </c>
      <c r="K1002" s="15">
        <f>IF(A1002&amp;""="","",IF(F1002="ملغي",0,ROUND(MAX(0,N(G1002)+J1002-N(H1002)),2)))</f>
        <v/>
      </c>
      <c r="L1002" s="15">
        <f>IF(A1002&amp;""="","",SUMIFS('الدفعات'!$C$6:$C$2005,'الدفعات'!$B$6:$B$2005,A1002&amp;""))</f>
        <v/>
      </c>
      <c r="M1002" s="15">
        <f>IF(A1002&amp;""="","",ROUND(K1002-L1002,2))</f>
        <v/>
      </c>
      <c r="N1002" s="6">
        <f>IF(A1002&amp;""="","",IF(AND(F1002="جاهزة",M1002&gt;0),"جاهزة ولم تُسدَّد",IF(AND(F1002="سُلّمت",M1002&gt;0),"سُلّمت وعليها متبقي","")))</f>
        <v/>
      </c>
    </row>
    <row r="1003">
      <c r="A1003" s="5" t="n"/>
      <c r="B1003" s="16" t="n"/>
      <c r="C1003" s="5" t="n"/>
      <c r="D1003" s="5" t="n"/>
      <c r="E1003" s="5" t="n"/>
      <c r="F1003" s="5" t="n"/>
      <c r="G1003" s="17" t="n"/>
      <c r="H1003" s="17" t="n"/>
      <c r="I1003" s="6">
        <f>IF(A1003&amp;""="","",IFERROR(INDEX('العملاء'!$B$6:$B$205,MATCH(C1003&amp;"",'العملاء'!$A$6:$A$205,0))&amp;"","كود غير موجود"))</f>
        <v/>
      </c>
      <c r="J1003" s="15">
        <f>IF(A1003&amp;""="","",SUMIFS('القطع'!$F$6:$F$2005,'القطع'!$A$6:$A$2005,A1003&amp;""))</f>
        <v/>
      </c>
      <c r="K1003" s="15">
        <f>IF(A1003&amp;""="","",IF(F1003="ملغي",0,ROUND(MAX(0,N(G1003)+J1003-N(H1003)),2)))</f>
        <v/>
      </c>
      <c r="L1003" s="15">
        <f>IF(A1003&amp;""="","",SUMIFS('الدفعات'!$C$6:$C$2005,'الدفعات'!$B$6:$B$2005,A1003&amp;""))</f>
        <v/>
      </c>
      <c r="M1003" s="15">
        <f>IF(A1003&amp;""="","",ROUND(K1003-L1003,2))</f>
        <v/>
      </c>
      <c r="N1003" s="6">
        <f>IF(A1003&amp;""="","",IF(AND(F1003="جاهزة",M1003&gt;0),"جاهزة ولم تُسدَّد",IF(AND(F1003="سُلّمت",M1003&gt;0),"سُلّمت وعليها متبقي","")))</f>
        <v/>
      </c>
    </row>
    <row r="1004">
      <c r="A1004" s="5" t="n"/>
      <c r="B1004" s="16" t="n"/>
      <c r="C1004" s="5" t="n"/>
      <c r="D1004" s="5" t="n"/>
      <c r="E1004" s="5" t="n"/>
      <c r="F1004" s="5" t="n"/>
      <c r="G1004" s="17" t="n"/>
      <c r="H1004" s="17" t="n"/>
      <c r="I1004" s="6">
        <f>IF(A1004&amp;""="","",IFERROR(INDEX('العملاء'!$B$6:$B$205,MATCH(C1004&amp;"",'العملاء'!$A$6:$A$205,0))&amp;"","كود غير موجود"))</f>
        <v/>
      </c>
      <c r="J1004" s="15">
        <f>IF(A1004&amp;""="","",SUMIFS('القطع'!$F$6:$F$2005,'القطع'!$A$6:$A$2005,A1004&amp;""))</f>
        <v/>
      </c>
      <c r="K1004" s="15">
        <f>IF(A1004&amp;""="","",IF(F1004="ملغي",0,ROUND(MAX(0,N(G1004)+J1004-N(H1004)),2)))</f>
        <v/>
      </c>
      <c r="L1004" s="15">
        <f>IF(A1004&amp;""="","",SUMIFS('الدفعات'!$C$6:$C$2005,'الدفعات'!$B$6:$B$2005,A1004&amp;""))</f>
        <v/>
      </c>
      <c r="M1004" s="15">
        <f>IF(A1004&amp;""="","",ROUND(K1004-L1004,2))</f>
        <v/>
      </c>
      <c r="N1004" s="6">
        <f>IF(A1004&amp;""="","",IF(AND(F1004="جاهزة",M1004&gt;0),"جاهزة ولم تُسدَّد",IF(AND(F1004="سُلّمت",M1004&gt;0),"سُلّمت وعليها متبقي","")))</f>
        <v/>
      </c>
    </row>
    <row r="1005">
      <c r="A1005" s="5" t="n"/>
      <c r="B1005" s="16" t="n"/>
      <c r="C1005" s="5" t="n"/>
      <c r="D1005" s="5" t="n"/>
      <c r="E1005" s="5" t="n"/>
      <c r="F1005" s="5" t="n"/>
      <c r="G1005" s="17" t="n"/>
      <c r="H1005" s="17" t="n"/>
      <c r="I1005" s="6">
        <f>IF(A1005&amp;""="","",IFERROR(INDEX('العملاء'!$B$6:$B$205,MATCH(C1005&amp;"",'العملاء'!$A$6:$A$205,0))&amp;"","كود غير موجود"))</f>
        <v/>
      </c>
      <c r="J1005" s="15">
        <f>IF(A1005&amp;""="","",SUMIFS('القطع'!$F$6:$F$2005,'القطع'!$A$6:$A$2005,A1005&amp;""))</f>
        <v/>
      </c>
      <c r="K1005" s="15">
        <f>IF(A1005&amp;""="","",IF(F1005="ملغي",0,ROUND(MAX(0,N(G1005)+J1005-N(H1005)),2)))</f>
        <v/>
      </c>
      <c r="L1005" s="15">
        <f>IF(A1005&amp;""="","",SUMIFS('الدفعات'!$C$6:$C$2005,'الدفعات'!$B$6:$B$2005,A1005&amp;""))</f>
        <v/>
      </c>
      <c r="M1005" s="15">
        <f>IF(A1005&amp;""="","",ROUND(K1005-L1005,2))</f>
        <v/>
      </c>
      <c r="N1005" s="6">
        <f>IF(A1005&amp;""="","",IF(AND(F1005="جاهزة",M1005&gt;0),"جاهزة ولم تُسدَّد",IF(AND(F1005="سُلّمت",M1005&gt;0),"سُلّمت وعليها متبقي","")))</f>
        <v/>
      </c>
    </row>
  </sheetData>
  <autoFilter ref="A5:N1005"/>
  <mergeCells count="2">
    <mergeCell ref="A2:N2"/>
    <mergeCell ref="A1:N1"/>
  </mergeCells>
  <conditionalFormatting sqref="I6:I1005">
    <cfRule type="expression" priority="1" dxfId="0">
      <formula>$I6="كود غير موجود"</formula>
    </cfRule>
  </conditionalFormatting>
  <conditionalFormatting sqref="A6:N1005">
    <cfRule type="expression" priority="2" dxfId="3">
      <formula>$F6="ملغي"</formula>
    </cfRule>
  </conditionalFormatting>
  <conditionalFormatting sqref="N6:N1005">
    <cfRule type="expression" priority="3" dxfId="2">
      <formula>$N6&lt;&gt;""</formula>
    </cfRule>
  </conditionalFormatting>
  <conditionalFormatting sqref="F6:F1005">
    <cfRule type="expression" priority="4" dxfId="1">
      <formula>$F6="جاهزة"</formula>
    </cfRule>
  </conditionalFormatting>
  <dataValidations count="2">
    <dataValidation sqref="C6:C1005" showDropDown="0" showInputMessage="0" showErrorMessage="0" allowBlank="1" type="list">
      <formula1>='العملاء'!$A$6:$A$205</formula1>
    </dataValidation>
    <dataValidation sqref="F6:F1005" showDropDown="0" showInputMessage="0" showErrorMessage="0" allowBlank="1" type="list">
      <formula1>"قيد الفحص,تحت التنفيذ,بانتظار قطعة,جاهزة,سُلّمت,ملغي"</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I2005"/>
  <sheetViews>
    <sheetView showGridLines="1" rightToLeft="1" workbookViewId="0">
      <pane ySplit="5" topLeftCell="A6" activePane="bottomLeft" state="frozen"/>
      <selection pane="bottomLeft" activeCell="A1" sqref="A1"/>
    </sheetView>
  </sheetViews>
  <sheetFormatPr baseColWidth="8" defaultRowHeight="15"/>
  <cols>
    <col width="11" customWidth="1" min="1" max="1"/>
    <col width="26" customWidth="1" min="2" max="2"/>
    <col width="9" customWidth="1" min="3" max="3"/>
    <col width="14" customWidth="1" min="4" max="4"/>
    <col width="14" customWidth="1" min="5" max="5"/>
    <col width="14" customWidth="1" min="6" max="6"/>
    <col width="14" customWidth="1" min="7" max="7"/>
    <col width="14" customWidth="1" min="8" max="8"/>
    <col width="16" customWidth="1" min="9" max="9"/>
  </cols>
  <sheetData>
    <row r="1" ht="26" customHeight="1">
      <c r="A1" s="10" t="inlineStr">
        <is>
          <t>شيت أوامر شغل ورشة السيارات · قالب مجاني من Softwiro</t>
        </is>
      </c>
    </row>
    <row r="2">
      <c r="A2" s="11" t="inlineStr">
        <is>
          <t>عايز برنامج ورشة يدخل عليه الفني والمحاسب كلٌّ بصلاحيته؟ Softwiro تبنيه لك على طريقة شغلك ← اضغط هنا</t>
        </is>
      </c>
    </row>
    <row r="5" ht="32" customHeight="1">
      <c r="A5" s="12" t="inlineStr">
        <is>
          <t>رقم الأمر</t>
        </is>
      </c>
      <c r="B5" s="12" t="inlineStr">
        <is>
          <t>القطعة</t>
        </is>
      </c>
      <c r="C5" s="12" t="inlineStr">
        <is>
          <t>الكمية</t>
        </is>
      </c>
      <c r="D5" s="12" t="inlineStr">
        <is>
          <t>سعر الشراء للوحدة</t>
        </is>
      </c>
      <c r="E5" s="12" t="inlineStr">
        <is>
          <t>سعر البيع للوحدة</t>
        </is>
      </c>
      <c r="F5" s="12" t="inlineStr">
        <is>
          <t>إجمالي البيع</t>
        </is>
      </c>
      <c r="G5" s="12" t="inlineStr">
        <is>
          <t>إجمالي التكلفة</t>
        </is>
      </c>
      <c r="H5" s="12" t="inlineStr">
        <is>
          <t>ربح القطعة</t>
        </is>
      </c>
      <c r="I5" s="12" t="inlineStr">
        <is>
          <t>حالة الأمر</t>
        </is>
      </c>
    </row>
    <row r="6">
      <c r="A6" s="5" t="inlineStr">
        <is>
          <t>J001</t>
        </is>
      </c>
      <c r="B6" s="5" t="inlineStr">
        <is>
          <t>فلتر زيت</t>
        </is>
      </c>
      <c r="C6" s="18" t="n">
        <v>1</v>
      </c>
      <c r="D6" s="17" t="n">
        <v>90</v>
      </c>
      <c r="E6" s="17" t="n">
        <v>130</v>
      </c>
      <c r="F6" s="15">
        <f>IF(A6&amp;""="","",ROUND(N(C6)*N(E6),2))</f>
        <v/>
      </c>
      <c r="G6" s="15">
        <f>IF(A6&amp;""="","",ROUND(N(C6)*N(D6),2))</f>
        <v/>
      </c>
      <c r="H6" s="15">
        <f>IF(A6&amp;""="","",ROUND(F6-G6,2))</f>
        <v/>
      </c>
      <c r="I6" s="6">
        <f>IF(A6&amp;""="","",IFERROR(INDEX('أوامر الشغل'!$F$6:$F$1005,MATCH(A6&amp;"",'أوامر الشغل'!$A$6:$A$1005,0))&amp;"","أمر غير موجود"))</f>
        <v/>
      </c>
    </row>
    <row r="7">
      <c r="A7" s="5" t="inlineStr">
        <is>
          <t>J001</t>
        </is>
      </c>
      <c r="B7" s="5" t="inlineStr">
        <is>
          <t>زيت محرك (لتر)</t>
        </is>
      </c>
      <c r="C7" s="18" t="n">
        <v>4</v>
      </c>
      <c r="D7" s="17" t="n">
        <v>180</v>
      </c>
      <c r="E7" s="17" t="n">
        <v>230</v>
      </c>
      <c r="F7" s="15">
        <f>IF(A7&amp;""="","",ROUND(N(C7)*N(E7),2))</f>
        <v/>
      </c>
      <c r="G7" s="15">
        <f>IF(A7&amp;""="","",ROUND(N(C7)*N(D7),2))</f>
        <v/>
      </c>
      <c r="H7" s="15">
        <f>IF(A7&amp;""="","",ROUND(F7-G7,2))</f>
        <v/>
      </c>
      <c r="I7" s="6">
        <f>IF(A7&amp;""="","",IFERROR(INDEX('أوامر الشغل'!$F$6:$F$1005,MATCH(A7&amp;"",'أوامر الشغل'!$A$6:$A$1005,0))&amp;"","أمر غير موجود"))</f>
        <v/>
      </c>
    </row>
    <row r="8">
      <c r="A8" s="5" t="inlineStr">
        <is>
          <t>J002</t>
        </is>
      </c>
      <c r="B8" s="5" t="inlineStr">
        <is>
          <t>تيل فرامل أمامي</t>
        </is>
      </c>
      <c r="C8" s="18" t="n">
        <v>1</v>
      </c>
      <c r="D8" s="17" t="n">
        <v>600</v>
      </c>
      <c r="E8" s="17" t="n">
        <v>800</v>
      </c>
      <c r="F8" s="15">
        <f>IF(A8&amp;""="","",ROUND(N(C8)*N(E8),2))</f>
        <v/>
      </c>
      <c r="G8" s="15">
        <f>IF(A8&amp;""="","",ROUND(N(C8)*N(D8),2))</f>
        <v/>
      </c>
      <c r="H8" s="15">
        <f>IF(A8&amp;""="","",ROUND(F8-G8,2))</f>
        <v/>
      </c>
      <c r="I8" s="6">
        <f>IF(A8&amp;""="","",IFERROR(INDEX('أوامر الشغل'!$F$6:$F$1005,MATCH(A8&amp;"",'أوامر الشغل'!$A$6:$A$1005,0))&amp;"","أمر غير موجود"))</f>
        <v/>
      </c>
    </row>
    <row r="9">
      <c r="A9" s="5" t="inlineStr">
        <is>
          <t>J002</t>
        </is>
      </c>
      <c r="B9" s="5" t="inlineStr">
        <is>
          <t>سائل فرامل</t>
        </is>
      </c>
      <c r="C9" s="18" t="n">
        <v>1</v>
      </c>
      <c r="D9" s="17" t="n">
        <v>80</v>
      </c>
      <c r="E9" s="17" t="n">
        <v>110</v>
      </c>
      <c r="F9" s="15">
        <f>IF(A9&amp;""="","",ROUND(N(C9)*N(E9),2))</f>
        <v/>
      </c>
      <c r="G9" s="15">
        <f>IF(A9&amp;""="","",ROUND(N(C9)*N(D9),2))</f>
        <v/>
      </c>
      <c r="H9" s="15">
        <f>IF(A9&amp;""="","",ROUND(F9-G9,2))</f>
        <v/>
      </c>
      <c r="I9" s="6">
        <f>IF(A9&amp;""="","",IFERROR(INDEX('أوامر الشغل'!$F$6:$F$1005,MATCH(A9&amp;"",'أوامر الشغل'!$A$6:$A$1005,0))&amp;"","أمر غير موجود"))</f>
        <v/>
      </c>
    </row>
    <row r="10">
      <c r="A10" s="5" t="inlineStr">
        <is>
          <t>J003</t>
        </is>
      </c>
      <c r="B10" s="5" t="inlineStr">
        <is>
          <t>بوجيهات</t>
        </is>
      </c>
      <c r="C10" s="18" t="n">
        <v>4</v>
      </c>
      <c r="D10" s="17" t="n">
        <v>70</v>
      </c>
      <c r="E10" s="17" t="n">
        <v>100</v>
      </c>
      <c r="F10" s="15">
        <f>IF(A10&amp;""="","",ROUND(N(C10)*N(E10),2))</f>
        <v/>
      </c>
      <c r="G10" s="15">
        <f>IF(A10&amp;""="","",ROUND(N(C10)*N(D10),2))</f>
        <v/>
      </c>
      <c r="H10" s="15">
        <f>IF(A10&amp;""="","",ROUND(F10-G10,2))</f>
        <v/>
      </c>
      <c r="I10" s="6">
        <f>IF(A10&amp;""="","",IFERROR(INDEX('أوامر الشغل'!$F$6:$F$1005,MATCH(A10&amp;"",'أوامر الشغل'!$A$6:$A$1005,0))&amp;"","أمر غير موجود"))</f>
        <v/>
      </c>
    </row>
    <row r="11">
      <c r="A11" s="5" t="inlineStr">
        <is>
          <t>J004</t>
        </is>
      </c>
      <c r="B11" s="5" t="inlineStr">
        <is>
          <t>ردياتير</t>
        </is>
      </c>
      <c r="C11" s="18" t="n">
        <v>1</v>
      </c>
      <c r="D11" s="17" t="n">
        <v>1500</v>
      </c>
      <c r="E11" s="17" t="n">
        <v>1900</v>
      </c>
      <c r="F11" s="15">
        <f>IF(A11&amp;""="","",ROUND(N(C11)*N(E11),2))</f>
        <v/>
      </c>
      <c r="G11" s="15">
        <f>IF(A11&amp;""="","",ROUND(N(C11)*N(D11),2))</f>
        <v/>
      </c>
      <c r="H11" s="15">
        <f>IF(A11&amp;""="","",ROUND(F11-G11,2))</f>
        <v/>
      </c>
      <c r="I11" s="6">
        <f>IF(A11&amp;""="","",IFERROR(INDEX('أوامر الشغل'!$F$6:$F$1005,MATCH(A11&amp;"",'أوامر الشغل'!$A$6:$A$1005,0))&amp;"","أمر غير موجود"))</f>
        <v/>
      </c>
    </row>
    <row r="12">
      <c r="A12" s="5" t="inlineStr">
        <is>
          <t>J005</t>
        </is>
      </c>
      <c r="B12" s="5" t="inlineStr">
        <is>
          <t>طقم دبرياج</t>
        </is>
      </c>
      <c r="C12" s="18" t="n">
        <v>1</v>
      </c>
      <c r="D12" s="17" t="n">
        <v>2800</v>
      </c>
      <c r="E12" s="17" t="n">
        <v>3500</v>
      </c>
      <c r="F12" s="15">
        <f>IF(A12&amp;""="","",ROUND(N(C12)*N(E12),2))</f>
        <v/>
      </c>
      <c r="G12" s="15">
        <f>IF(A12&amp;""="","",ROUND(N(C12)*N(D12),2))</f>
        <v/>
      </c>
      <c r="H12" s="15">
        <f>IF(A12&amp;""="","",ROUND(F12-G12,2))</f>
        <v/>
      </c>
      <c r="I12" s="6">
        <f>IF(A12&amp;""="","",IFERROR(INDEX('أوامر الشغل'!$F$6:$F$1005,MATCH(A12&amp;"",'أوامر الشغل'!$A$6:$A$1005,0))&amp;"","أمر غير موجود"))</f>
        <v/>
      </c>
    </row>
    <row r="13">
      <c r="A13" s="5" t="inlineStr">
        <is>
          <t>J005</t>
        </is>
      </c>
      <c r="B13" s="5" t="inlineStr">
        <is>
          <t>فلتر هواء</t>
        </is>
      </c>
      <c r="C13" s="18" t="n">
        <v>1</v>
      </c>
      <c r="D13" s="17" t="n">
        <v>120</v>
      </c>
      <c r="E13" s="17" t="n">
        <v>170</v>
      </c>
      <c r="F13" s="15">
        <f>IF(A13&amp;""="","",ROUND(N(C13)*N(E13),2))</f>
        <v/>
      </c>
      <c r="G13" s="15">
        <f>IF(A13&amp;""="","",ROUND(N(C13)*N(D13),2))</f>
        <v/>
      </c>
      <c r="H13" s="15">
        <f>IF(A13&amp;""="","",ROUND(F13-G13,2))</f>
        <v/>
      </c>
      <c r="I13" s="6">
        <f>IF(A13&amp;""="","",IFERROR(INDEX('أوامر الشغل'!$F$6:$F$1005,MATCH(A13&amp;"",'أوامر الشغل'!$A$6:$A$1005,0))&amp;"","أمر غير موجود"))</f>
        <v/>
      </c>
    </row>
    <row r="14">
      <c r="A14" s="5" t="inlineStr">
        <is>
          <t>J006</t>
        </is>
      </c>
      <c r="B14" s="5" t="inlineStr">
        <is>
          <t>طرمبة بنزين</t>
        </is>
      </c>
      <c r="C14" s="18" t="n">
        <v>1</v>
      </c>
      <c r="D14" s="17" t="n">
        <v>900</v>
      </c>
      <c r="E14" s="17" t="n">
        <v>1200</v>
      </c>
      <c r="F14" s="15">
        <f>IF(A14&amp;""="","",ROUND(N(C14)*N(E14),2))</f>
        <v/>
      </c>
      <c r="G14" s="15">
        <f>IF(A14&amp;""="","",ROUND(N(C14)*N(D14),2))</f>
        <v/>
      </c>
      <c r="H14" s="15">
        <f>IF(A14&amp;""="","",ROUND(F14-G14,2))</f>
        <v/>
      </c>
      <c r="I14" s="6">
        <f>IF(A14&amp;""="","",IFERROR(INDEX('أوامر الشغل'!$F$6:$F$1005,MATCH(A14&amp;"",'أوامر الشغل'!$A$6:$A$1005,0))&amp;"","أمر غير موجود"))</f>
        <v/>
      </c>
    </row>
    <row r="15">
      <c r="A15" s="5" t="inlineStr">
        <is>
          <t>J008</t>
        </is>
      </c>
      <c r="B15" s="5" t="inlineStr">
        <is>
          <t>فلتر زيت</t>
        </is>
      </c>
      <c r="C15" s="18" t="n">
        <v>1</v>
      </c>
      <c r="D15" s="17" t="n">
        <v>90</v>
      </c>
      <c r="E15" s="17" t="n">
        <v>130</v>
      </c>
      <c r="F15" s="15">
        <f>IF(A15&amp;""="","",ROUND(N(C15)*N(E15),2))</f>
        <v/>
      </c>
      <c r="G15" s="15">
        <f>IF(A15&amp;""="","",ROUND(N(C15)*N(D15),2))</f>
        <v/>
      </c>
      <c r="H15" s="15">
        <f>IF(A15&amp;""="","",ROUND(F15-G15,2))</f>
        <v/>
      </c>
      <c r="I15" s="6">
        <f>IF(A15&amp;""="","",IFERROR(INDEX('أوامر الشغل'!$F$6:$F$1005,MATCH(A15&amp;"",'أوامر الشغل'!$A$6:$A$1005,0))&amp;"","أمر غير موجود"))</f>
        <v/>
      </c>
    </row>
    <row r="16">
      <c r="A16" s="5" t="inlineStr">
        <is>
          <t>J009</t>
        </is>
      </c>
      <c r="B16" s="5" t="inlineStr">
        <is>
          <t>بطارية</t>
        </is>
      </c>
      <c r="C16" s="18" t="n">
        <v>1</v>
      </c>
      <c r="D16" s="17" t="n">
        <v>1400</v>
      </c>
      <c r="E16" s="17" t="n">
        <v>1700</v>
      </c>
      <c r="F16" s="15">
        <f>IF(A16&amp;""="","",ROUND(N(C16)*N(E16),2))</f>
        <v/>
      </c>
      <c r="G16" s="15">
        <f>IF(A16&amp;""="","",ROUND(N(C16)*N(D16),2))</f>
        <v/>
      </c>
      <c r="H16" s="15">
        <f>IF(A16&amp;""="","",ROUND(F16-G16,2))</f>
        <v/>
      </c>
      <c r="I16" s="6">
        <f>IF(A16&amp;""="","",IFERROR(INDEX('أوامر الشغل'!$F$6:$F$1005,MATCH(A16&amp;"",'أوامر الشغل'!$A$6:$A$1005,0))&amp;"","أمر غير موجود"))</f>
        <v/>
      </c>
    </row>
    <row r="17">
      <c r="A17" s="5" t="n"/>
      <c r="B17" s="5" t="n"/>
      <c r="C17" s="18" t="n"/>
      <c r="D17" s="17" t="n"/>
      <c r="E17" s="17" t="n"/>
      <c r="F17" s="15">
        <f>IF(A17&amp;""="","",ROUND(N(C17)*N(E17),2))</f>
        <v/>
      </c>
      <c r="G17" s="15">
        <f>IF(A17&amp;""="","",ROUND(N(C17)*N(D17),2))</f>
        <v/>
      </c>
      <c r="H17" s="15">
        <f>IF(A17&amp;""="","",ROUND(F17-G17,2))</f>
        <v/>
      </c>
      <c r="I17" s="6">
        <f>IF(A17&amp;""="","",IFERROR(INDEX('أوامر الشغل'!$F$6:$F$1005,MATCH(A17&amp;"",'أوامر الشغل'!$A$6:$A$1005,0))&amp;"","أمر غير موجود"))</f>
        <v/>
      </c>
    </row>
    <row r="18">
      <c r="A18" s="5" t="n"/>
      <c r="B18" s="5" t="n"/>
      <c r="C18" s="18" t="n"/>
      <c r="D18" s="17" t="n"/>
      <c r="E18" s="17" t="n"/>
      <c r="F18" s="15">
        <f>IF(A18&amp;""="","",ROUND(N(C18)*N(E18),2))</f>
        <v/>
      </c>
      <c r="G18" s="15">
        <f>IF(A18&amp;""="","",ROUND(N(C18)*N(D18),2))</f>
        <v/>
      </c>
      <c r="H18" s="15">
        <f>IF(A18&amp;""="","",ROUND(F18-G18,2))</f>
        <v/>
      </c>
      <c r="I18" s="6">
        <f>IF(A18&amp;""="","",IFERROR(INDEX('أوامر الشغل'!$F$6:$F$1005,MATCH(A18&amp;"",'أوامر الشغل'!$A$6:$A$1005,0))&amp;"","أمر غير موجود"))</f>
        <v/>
      </c>
    </row>
    <row r="19">
      <c r="A19" s="5" t="n"/>
      <c r="B19" s="5" t="n"/>
      <c r="C19" s="18" t="n"/>
      <c r="D19" s="17" t="n"/>
      <c r="E19" s="17" t="n"/>
      <c r="F19" s="15">
        <f>IF(A19&amp;""="","",ROUND(N(C19)*N(E19),2))</f>
        <v/>
      </c>
      <c r="G19" s="15">
        <f>IF(A19&amp;""="","",ROUND(N(C19)*N(D19),2))</f>
        <v/>
      </c>
      <c r="H19" s="15">
        <f>IF(A19&amp;""="","",ROUND(F19-G19,2))</f>
        <v/>
      </c>
      <c r="I19" s="6">
        <f>IF(A19&amp;""="","",IFERROR(INDEX('أوامر الشغل'!$F$6:$F$1005,MATCH(A19&amp;"",'أوامر الشغل'!$A$6:$A$1005,0))&amp;"","أمر غير موجود"))</f>
        <v/>
      </c>
    </row>
    <row r="20">
      <c r="A20" s="5" t="n"/>
      <c r="B20" s="5" t="n"/>
      <c r="C20" s="18" t="n"/>
      <c r="D20" s="17" t="n"/>
      <c r="E20" s="17" t="n"/>
      <c r="F20" s="15">
        <f>IF(A20&amp;""="","",ROUND(N(C20)*N(E20),2))</f>
        <v/>
      </c>
      <c r="G20" s="15">
        <f>IF(A20&amp;""="","",ROUND(N(C20)*N(D20),2))</f>
        <v/>
      </c>
      <c r="H20" s="15">
        <f>IF(A20&amp;""="","",ROUND(F20-G20,2))</f>
        <v/>
      </c>
      <c r="I20" s="6">
        <f>IF(A20&amp;""="","",IFERROR(INDEX('أوامر الشغل'!$F$6:$F$1005,MATCH(A20&amp;"",'أوامر الشغل'!$A$6:$A$1005,0))&amp;"","أمر غير موجود"))</f>
        <v/>
      </c>
    </row>
    <row r="21">
      <c r="A21" s="5" t="n"/>
      <c r="B21" s="5" t="n"/>
      <c r="C21" s="18" t="n"/>
      <c r="D21" s="17" t="n"/>
      <c r="E21" s="17" t="n"/>
      <c r="F21" s="15">
        <f>IF(A21&amp;""="","",ROUND(N(C21)*N(E21),2))</f>
        <v/>
      </c>
      <c r="G21" s="15">
        <f>IF(A21&amp;""="","",ROUND(N(C21)*N(D21),2))</f>
        <v/>
      </c>
      <c r="H21" s="15">
        <f>IF(A21&amp;""="","",ROUND(F21-G21,2))</f>
        <v/>
      </c>
      <c r="I21" s="6">
        <f>IF(A21&amp;""="","",IFERROR(INDEX('أوامر الشغل'!$F$6:$F$1005,MATCH(A21&amp;"",'أوامر الشغل'!$A$6:$A$1005,0))&amp;"","أمر غير موجود"))</f>
        <v/>
      </c>
    </row>
    <row r="22">
      <c r="A22" s="5" t="n"/>
      <c r="B22" s="5" t="n"/>
      <c r="C22" s="18" t="n"/>
      <c r="D22" s="17" t="n"/>
      <c r="E22" s="17" t="n"/>
      <c r="F22" s="15">
        <f>IF(A22&amp;""="","",ROUND(N(C22)*N(E22),2))</f>
        <v/>
      </c>
      <c r="G22" s="15">
        <f>IF(A22&amp;""="","",ROUND(N(C22)*N(D22),2))</f>
        <v/>
      </c>
      <c r="H22" s="15">
        <f>IF(A22&amp;""="","",ROUND(F22-G22,2))</f>
        <v/>
      </c>
      <c r="I22" s="6">
        <f>IF(A22&amp;""="","",IFERROR(INDEX('أوامر الشغل'!$F$6:$F$1005,MATCH(A22&amp;"",'أوامر الشغل'!$A$6:$A$1005,0))&amp;"","أمر غير موجود"))</f>
        <v/>
      </c>
    </row>
    <row r="23">
      <c r="A23" s="5" t="n"/>
      <c r="B23" s="5" t="n"/>
      <c r="C23" s="18" t="n"/>
      <c r="D23" s="17" t="n"/>
      <c r="E23" s="17" t="n"/>
      <c r="F23" s="15">
        <f>IF(A23&amp;""="","",ROUND(N(C23)*N(E23),2))</f>
        <v/>
      </c>
      <c r="G23" s="15">
        <f>IF(A23&amp;""="","",ROUND(N(C23)*N(D23),2))</f>
        <v/>
      </c>
      <c r="H23" s="15">
        <f>IF(A23&amp;""="","",ROUND(F23-G23,2))</f>
        <v/>
      </c>
      <c r="I23" s="6">
        <f>IF(A23&amp;""="","",IFERROR(INDEX('أوامر الشغل'!$F$6:$F$1005,MATCH(A23&amp;"",'أوامر الشغل'!$A$6:$A$1005,0))&amp;"","أمر غير موجود"))</f>
        <v/>
      </c>
    </row>
    <row r="24">
      <c r="A24" s="5" t="n"/>
      <c r="B24" s="5" t="n"/>
      <c r="C24" s="18" t="n"/>
      <c r="D24" s="17" t="n"/>
      <c r="E24" s="17" t="n"/>
      <c r="F24" s="15">
        <f>IF(A24&amp;""="","",ROUND(N(C24)*N(E24),2))</f>
        <v/>
      </c>
      <c r="G24" s="15">
        <f>IF(A24&amp;""="","",ROUND(N(C24)*N(D24),2))</f>
        <v/>
      </c>
      <c r="H24" s="15">
        <f>IF(A24&amp;""="","",ROUND(F24-G24,2))</f>
        <v/>
      </c>
      <c r="I24" s="6">
        <f>IF(A24&amp;""="","",IFERROR(INDEX('أوامر الشغل'!$F$6:$F$1005,MATCH(A24&amp;"",'أوامر الشغل'!$A$6:$A$1005,0))&amp;"","أمر غير موجود"))</f>
        <v/>
      </c>
    </row>
    <row r="25">
      <c r="A25" s="5" t="n"/>
      <c r="B25" s="5" t="n"/>
      <c r="C25" s="18" t="n"/>
      <c r="D25" s="17" t="n"/>
      <c r="E25" s="17" t="n"/>
      <c r="F25" s="15">
        <f>IF(A25&amp;""="","",ROUND(N(C25)*N(E25),2))</f>
        <v/>
      </c>
      <c r="G25" s="15">
        <f>IF(A25&amp;""="","",ROUND(N(C25)*N(D25),2))</f>
        <v/>
      </c>
      <c r="H25" s="15">
        <f>IF(A25&amp;""="","",ROUND(F25-G25,2))</f>
        <v/>
      </c>
      <c r="I25" s="6">
        <f>IF(A25&amp;""="","",IFERROR(INDEX('أوامر الشغل'!$F$6:$F$1005,MATCH(A25&amp;"",'أوامر الشغل'!$A$6:$A$1005,0))&amp;"","أمر غير موجود"))</f>
        <v/>
      </c>
    </row>
    <row r="26">
      <c r="A26" s="5" t="n"/>
      <c r="B26" s="5" t="n"/>
      <c r="C26" s="18" t="n"/>
      <c r="D26" s="17" t="n"/>
      <c r="E26" s="17" t="n"/>
      <c r="F26" s="15">
        <f>IF(A26&amp;""="","",ROUND(N(C26)*N(E26),2))</f>
        <v/>
      </c>
      <c r="G26" s="15">
        <f>IF(A26&amp;""="","",ROUND(N(C26)*N(D26),2))</f>
        <v/>
      </c>
      <c r="H26" s="15">
        <f>IF(A26&amp;""="","",ROUND(F26-G26,2))</f>
        <v/>
      </c>
      <c r="I26" s="6">
        <f>IF(A26&amp;""="","",IFERROR(INDEX('أوامر الشغل'!$F$6:$F$1005,MATCH(A26&amp;"",'أوامر الشغل'!$A$6:$A$1005,0))&amp;"","أمر غير موجود"))</f>
        <v/>
      </c>
    </row>
    <row r="27">
      <c r="A27" s="5" t="n"/>
      <c r="B27" s="5" t="n"/>
      <c r="C27" s="18" t="n"/>
      <c r="D27" s="17" t="n"/>
      <c r="E27" s="17" t="n"/>
      <c r="F27" s="15">
        <f>IF(A27&amp;""="","",ROUND(N(C27)*N(E27),2))</f>
        <v/>
      </c>
      <c r="G27" s="15">
        <f>IF(A27&amp;""="","",ROUND(N(C27)*N(D27),2))</f>
        <v/>
      </c>
      <c r="H27" s="15">
        <f>IF(A27&amp;""="","",ROUND(F27-G27,2))</f>
        <v/>
      </c>
      <c r="I27" s="6">
        <f>IF(A27&amp;""="","",IFERROR(INDEX('أوامر الشغل'!$F$6:$F$1005,MATCH(A27&amp;"",'أوامر الشغل'!$A$6:$A$1005,0))&amp;"","أمر غير موجود"))</f>
        <v/>
      </c>
    </row>
    <row r="28">
      <c r="A28" s="5" t="n"/>
      <c r="B28" s="5" t="n"/>
      <c r="C28" s="18" t="n"/>
      <c r="D28" s="17" t="n"/>
      <c r="E28" s="17" t="n"/>
      <c r="F28" s="15">
        <f>IF(A28&amp;""="","",ROUND(N(C28)*N(E28),2))</f>
        <v/>
      </c>
      <c r="G28" s="15">
        <f>IF(A28&amp;""="","",ROUND(N(C28)*N(D28),2))</f>
        <v/>
      </c>
      <c r="H28" s="15">
        <f>IF(A28&amp;""="","",ROUND(F28-G28,2))</f>
        <v/>
      </c>
      <c r="I28" s="6">
        <f>IF(A28&amp;""="","",IFERROR(INDEX('أوامر الشغل'!$F$6:$F$1005,MATCH(A28&amp;"",'أوامر الشغل'!$A$6:$A$1005,0))&amp;"","أمر غير موجود"))</f>
        <v/>
      </c>
    </row>
    <row r="29">
      <c r="A29" s="5" t="n"/>
      <c r="B29" s="5" t="n"/>
      <c r="C29" s="18" t="n"/>
      <c r="D29" s="17" t="n"/>
      <c r="E29" s="17" t="n"/>
      <c r="F29" s="15">
        <f>IF(A29&amp;""="","",ROUND(N(C29)*N(E29),2))</f>
        <v/>
      </c>
      <c r="G29" s="15">
        <f>IF(A29&amp;""="","",ROUND(N(C29)*N(D29),2))</f>
        <v/>
      </c>
      <c r="H29" s="15">
        <f>IF(A29&amp;""="","",ROUND(F29-G29,2))</f>
        <v/>
      </c>
      <c r="I29" s="6">
        <f>IF(A29&amp;""="","",IFERROR(INDEX('أوامر الشغل'!$F$6:$F$1005,MATCH(A29&amp;"",'أوامر الشغل'!$A$6:$A$1005,0))&amp;"","أمر غير موجود"))</f>
        <v/>
      </c>
    </row>
    <row r="30">
      <c r="A30" s="5" t="n"/>
      <c r="B30" s="5" t="n"/>
      <c r="C30" s="18" t="n"/>
      <c r="D30" s="17" t="n"/>
      <c r="E30" s="17" t="n"/>
      <c r="F30" s="15">
        <f>IF(A30&amp;""="","",ROUND(N(C30)*N(E30),2))</f>
        <v/>
      </c>
      <c r="G30" s="15">
        <f>IF(A30&amp;""="","",ROUND(N(C30)*N(D30),2))</f>
        <v/>
      </c>
      <c r="H30" s="15">
        <f>IF(A30&amp;""="","",ROUND(F30-G30,2))</f>
        <v/>
      </c>
      <c r="I30" s="6">
        <f>IF(A30&amp;""="","",IFERROR(INDEX('أوامر الشغل'!$F$6:$F$1005,MATCH(A30&amp;"",'أوامر الشغل'!$A$6:$A$1005,0))&amp;"","أمر غير موجود"))</f>
        <v/>
      </c>
    </row>
    <row r="31">
      <c r="A31" s="5" t="n"/>
      <c r="B31" s="5" t="n"/>
      <c r="C31" s="18" t="n"/>
      <c r="D31" s="17" t="n"/>
      <c r="E31" s="17" t="n"/>
      <c r="F31" s="15">
        <f>IF(A31&amp;""="","",ROUND(N(C31)*N(E31),2))</f>
        <v/>
      </c>
      <c r="G31" s="15">
        <f>IF(A31&amp;""="","",ROUND(N(C31)*N(D31),2))</f>
        <v/>
      </c>
      <c r="H31" s="15">
        <f>IF(A31&amp;""="","",ROUND(F31-G31,2))</f>
        <v/>
      </c>
      <c r="I31" s="6">
        <f>IF(A31&amp;""="","",IFERROR(INDEX('أوامر الشغل'!$F$6:$F$1005,MATCH(A31&amp;"",'أوامر الشغل'!$A$6:$A$1005,0))&amp;"","أمر غير موجود"))</f>
        <v/>
      </c>
    </row>
    <row r="32">
      <c r="A32" s="5" t="n"/>
      <c r="B32" s="5" t="n"/>
      <c r="C32" s="18" t="n"/>
      <c r="D32" s="17" t="n"/>
      <c r="E32" s="17" t="n"/>
      <c r="F32" s="15">
        <f>IF(A32&amp;""="","",ROUND(N(C32)*N(E32),2))</f>
        <v/>
      </c>
      <c r="G32" s="15">
        <f>IF(A32&amp;""="","",ROUND(N(C32)*N(D32),2))</f>
        <v/>
      </c>
      <c r="H32" s="15">
        <f>IF(A32&amp;""="","",ROUND(F32-G32,2))</f>
        <v/>
      </c>
      <c r="I32" s="6">
        <f>IF(A32&amp;""="","",IFERROR(INDEX('أوامر الشغل'!$F$6:$F$1005,MATCH(A32&amp;"",'أوامر الشغل'!$A$6:$A$1005,0))&amp;"","أمر غير موجود"))</f>
        <v/>
      </c>
    </row>
    <row r="33">
      <c r="A33" s="5" t="n"/>
      <c r="B33" s="5" t="n"/>
      <c r="C33" s="18" t="n"/>
      <c r="D33" s="17" t="n"/>
      <c r="E33" s="17" t="n"/>
      <c r="F33" s="15">
        <f>IF(A33&amp;""="","",ROUND(N(C33)*N(E33),2))</f>
        <v/>
      </c>
      <c r="G33" s="15">
        <f>IF(A33&amp;""="","",ROUND(N(C33)*N(D33),2))</f>
        <v/>
      </c>
      <c r="H33" s="15">
        <f>IF(A33&amp;""="","",ROUND(F33-G33,2))</f>
        <v/>
      </c>
      <c r="I33" s="6">
        <f>IF(A33&amp;""="","",IFERROR(INDEX('أوامر الشغل'!$F$6:$F$1005,MATCH(A33&amp;"",'أوامر الشغل'!$A$6:$A$1005,0))&amp;"","أمر غير موجود"))</f>
        <v/>
      </c>
    </row>
    <row r="34">
      <c r="A34" s="5" t="n"/>
      <c r="B34" s="5" t="n"/>
      <c r="C34" s="18" t="n"/>
      <c r="D34" s="17" t="n"/>
      <c r="E34" s="17" t="n"/>
      <c r="F34" s="15">
        <f>IF(A34&amp;""="","",ROUND(N(C34)*N(E34),2))</f>
        <v/>
      </c>
      <c r="G34" s="15">
        <f>IF(A34&amp;""="","",ROUND(N(C34)*N(D34),2))</f>
        <v/>
      </c>
      <c r="H34" s="15">
        <f>IF(A34&amp;""="","",ROUND(F34-G34,2))</f>
        <v/>
      </c>
      <c r="I34" s="6">
        <f>IF(A34&amp;""="","",IFERROR(INDEX('أوامر الشغل'!$F$6:$F$1005,MATCH(A34&amp;"",'أوامر الشغل'!$A$6:$A$1005,0))&amp;"","أمر غير موجود"))</f>
        <v/>
      </c>
    </row>
    <row r="35">
      <c r="A35" s="5" t="n"/>
      <c r="B35" s="5" t="n"/>
      <c r="C35" s="18" t="n"/>
      <c r="D35" s="17" t="n"/>
      <c r="E35" s="17" t="n"/>
      <c r="F35" s="15">
        <f>IF(A35&amp;""="","",ROUND(N(C35)*N(E35),2))</f>
        <v/>
      </c>
      <c r="G35" s="15">
        <f>IF(A35&amp;""="","",ROUND(N(C35)*N(D35),2))</f>
        <v/>
      </c>
      <c r="H35" s="15">
        <f>IF(A35&amp;""="","",ROUND(F35-G35,2))</f>
        <v/>
      </c>
      <c r="I35" s="6">
        <f>IF(A35&amp;""="","",IFERROR(INDEX('أوامر الشغل'!$F$6:$F$1005,MATCH(A35&amp;"",'أوامر الشغل'!$A$6:$A$1005,0))&amp;"","أمر غير موجود"))</f>
        <v/>
      </c>
    </row>
    <row r="36">
      <c r="A36" s="5" t="n"/>
      <c r="B36" s="5" t="n"/>
      <c r="C36" s="18" t="n"/>
      <c r="D36" s="17" t="n"/>
      <c r="E36" s="17" t="n"/>
      <c r="F36" s="15">
        <f>IF(A36&amp;""="","",ROUND(N(C36)*N(E36),2))</f>
        <v/>
      </c>
      <c r="G36" s="15">
        <f>IF(A36&amp;""="","",ROUND(N(C36)*N(D36),2))</f>
        <v/>
      </c>
      <c r="H36" s="15">
        <f>IF(A36&amp;""="","",ROUND(F36-G36,2))</f>
        <v/>
      </c>
      <c r="I36" s="6">
        <f>IF(A36&amp;""="","",IFERROR(INDEX('أوامر الشغل'!$F$6:$F$1005,MATCH(A36&amp;"",'أوامر الشغل'!$A$6:$A$1005,0))&amp;"","أمر غير موجود"))</f>
        <v/>
      </c>
    </row>
    <row r="37">
      <c r="A37" s="5" t="n"/>
      <c r="B37" s="5" t="n"/>
      <c r="C37" s="18" t="n"/>
      <c r="D37" s="17" t="n"/>
      <c r="E37" s="17" t="n"/>
      <c r="F37" s="15">
        <f>IF(A37&amp;""="","",ROUND(N(C37)*N(E37),2))</f>
        <v/>
      </c>
      <c r="G37" s="15">
        <f>IF(A37&amp;""="","",ROUND(N(C37)*N(D37),2))</f>
        <v/>
      </c>
      <c r="H37" s="15">
        <f>IF(A37&amp;""="","",ROUND(F37-G37,2))</f>
        <v/>
      </c>
      <c r="I37" s="6">
        <f>IF(A37&amp;""="","",IFERROR(INDEX('أوامر الشغل'!$F$6:$F$1005,MATCH(A37&amp;"",'أوامر الشغل'!$A$6:$A$1005,0))&amp;"","أمر غير موجود"))</f>
        <v/>
      </c>
    </row>
    <row r="38">
      <c r="A38" s="5" t="n"/>
      <c r="B38" s="5" t="n"/>
      <c r="C38" s="18" t="n"/>
      <c r="D38" s="17" t="n"/>
      <c r="E38" s="17" t="n"/>
      <c r="F38" s="15">
        <f>IF(A38&amp;""="","",ROUND(N(C38)*N(E38),2))</f>
        <v/>
      </c>
      <c r="G38" s="15">
        <f>IF(A38&amp;""="","",ROUND(N(C38)*N(D38),2))</f>
        <v/>
      </c>
      <c r="H38" s="15">
        <f>IF(A38&amp;""="","",ROUND(F38-G38,2))</f>
        <v/>
      </c>
      <c r="I38" s="6">
        <f>IF(A38&amp;""="","",IFERROR(INDEX('أوامر الشغل'!$F$6:$F$1005,MATCH(A38&amp;"",'أوامر الشغل'!$A$6:$A$1005,0))&amp;"","أمر غير موجود"))</f>
        <v/>
      </c>
    </row>
    <row r="39">
      <c r="A39" s="5" t="n"/>
      <c r="B39" s="5" t="n"/>
      <c r="C39" s="18" t="n"/>
      <c r="D39" s="17" t="n"/>
      <c r="E39" s="17" t="n"/>
      <c r="F39" s="15">
        <f>IF(A39&amp;""="","",ROUND(N(C39)*N(E39),2))</f>
        <v/>
      </c>
      <c r="G39" s="15">
        <f>IF(A39&amp;""="","",ROUND(N(C39)*N(D39),2))</f>
        <v/>
      </c>
      <c r="H39" s="15">
        <f>IF(A39&amp;""="","",ROUND(F39-G39,2))</f>
        <v/>
      </c>
      <c r="I39" s="6">
        <f>IF(A39&amp;""="","",IFERROR(INDEX('أوامر الشغل'!$F$6:$F$1005,MATCH(A39&amp;"",'أوامر الشغل'!$A$6:$A$1005,0))&amp;"","أمر غير موجود"))</f>
        <v/>
      </c>
    </row>
    <row r="40">
      <c r="A40" s="5" t="n"/>
      <c r="B40" s="5" t="n"/>
      <c r="C40" s="18" t="n"/>
      <c r="D40" s="17" t="n"/>
      <c r="E40" s="17" t="n"/>
      <c r="F40" s="15">
        <f>IF(A40&amp;""="","",ROUND(N(C40)*N(E40),2))</f>
        <v/>
      </c>
      <c r="G40" s="15">
        <f>IF(A40&amp;""="","",ROUND(N(C40)*N(D40),2))</f>
        <v/>
      </c>
      <c r="H40" s="15">
        <f>IF(A40&amp;""="","",ROUND(F40-G40,2))</f>
        <v/>
      </c>
      <c r="I40" s="6">
        <f>IF(A40&amp;""="","",IFERROR(INDEX('أوامر الشغل'!$F$6:$F$1005,MATCH(A40&amp;"",'أوامر الشغل'!$A$6:$A$1005,0))&amp;"","أمر غير موجود"))</f>
        <v/>
      </c>
    </row>
    <row r="41">
      <c r="A41" s="5" t="n"/>
      <c r="B41" s="5" t="n"/>
      <c r="C41" s="18" t="n"/>
      <c r="D41" s="17" t="n"/>
      <c r="E41" s="17" t="n"/>
      <c r="F41" s="15">
        <f>IF(A41&amp;""="","",ROUND(N(C41)*N(E41),2))</f>
        <v/>
      </c>
      <c r="G41" s="15">
        <f>IF(A41&amp;""="","",ROUND(N(C41)*N(D41),2))</f>
        <v/>
      </c>
      <c r="H41" s="15">
        <f>IF(A41&amp;""="","",ROUND(F41-G41,2))</f>
        <v/>
      </c>
      <c r="I41" s="6">
        <f>IF(A41&amp;""="","",IFERROR(INDEX('أوامر الشغل'!$F$6:$F$1005,MATCH(A41&amp;"",'أوامر الشغل'!$A$6:$A$1005,0))&amp;"","أمر غير موجود"))</f>
        <v/>
      </c>
    </row>
    <row r="42">
      <c r="A42" s="5" t="n"/>
      <c r="B42" s="5" t="n"/>
      <c r="C42" s="18" t="n"/>
      <c r="D42" s="17" t="n"/>
      <c r="E42" s="17" t="n"/>
      <c r="F42" s="15">
        <f>IF(A42&amp;""="","",ROUND(N(C42)*N(E42),2))</f>
        <v/>
      </c>
      <c r="G42" s="15">
        <f>IF(A42&amp;""="","",ROUND(N(C42)*N(D42),2))</f>
        <v/>
      </c>
      <c r="H42" s="15">
        <f>IF(A42&amp;""="","",ROUND(F42-G42,2))</f>
        <v/>
      </c>
      <c r="I42" s="6">
        <f>IF(A42&amp;""="","",IFERROR(INDEX('أوامر الشغل'!$F$6:$F$1005,MATCH(A42&amp;"",'أوامر الشغل'!$A$6:$A$1005,0))&amp;"","أمر غير موجود"))</f>
        <v/>
      </c>
    </row>
    <row r="43">
      <c r="A43" s="5" t="n"/>
      <c r="B43" s="5" t="n"/>
      <c r="C43" s="18" t="n"/>
      <c r="D43" s="17" t="n"/>
      <c r="E43" s="17" t="n"/>
      <c r="F43" s="15">
        <f>IF(A43&amp;""="","",ROUND(N(C43)*N(E43),2))</f>
        <v/>
      </c>
      <c r="G43" s="15">
        <f>IF(A43&amp;""="","",ROUND(N(C43)*N(D43),2))</f>
        <v/>
      </c>
      <c r="H43" s="15">
        <f>IF(A43&amp;""="","",ROUND(F43-G43,2))</f>
        <v/>
      </c>
      <c r="I43" s="6">
        <f>IF(A43&amp;""="","",IFERROR(INDEX('أوامر الشغل'!$F$6:$F$1005,MATCH(A43&amp;"",'أوامر الشغل'!$A$6:$A$1005,0))&amp;"","أمر غير موجود"))</f>
        <v/>
      </c>
    </row>
    <row r="44">
      <c r="A44" s="5" t="n"/>
      <c r="B44" s="5" t="n"/>
      <c r="C44" s="18" t="n"/>
      <c r="D44" s="17" t="n"/>
      <c r="E44" s="17" t="n"/>
      <c r="F44" s="15">
        <f>IF(A44&amp;""="","",ROUND(N(C44)*N(E44),2))</f>
        <v/>
      </c>
      <c r="G44" s="15">
        <f>IF(A44&amp;""="","",ROUND(N(C44)*N(D44),2))</f>
        <v/>
      </c>
      <c r="H44" s="15">
        <f>IF(A44&amp;""="","",ROUND(F44-G44,2))</f>
        <v/>
      </c>
      <c r="I44" s="6">
        <f>IF(A44&amp;""="","",IFERROR(INDEX('أوامر الشغل'!$F$6:$F$1005,MATCH(A44&amp;"",'أوامر الشغل'!$A$6:$A$1005,0))&amp;"","أمر غير موجود"))</f>
        <v/>
      </c>
    </row>
    <row r="45">
      <c r="A45" s="5" t="n"/>
      <c r="B45" s="5" t="n"/>
      <c r="C45" s="18" t="n"/>
      <c r="D45" s="17" t="n"/>
      <c r="E45" s="17" t="n"/>
      <c r="F45" s="15">
        <f>IF(A45&amp;""="","",ROUND(N(C45)*N(E45),2))</f>
        <v/>
      </c>
      <c r="G45" s="15">
        <f>IF(A45&amp;""="","",ROUND(N(C45)*N(D45),2))</f>
        <v/>
      </c>
      <c r="H45" s="15">
        <f>IF(A45&amp;""="","",ROUND(F45-G45,2))</f>
        <v/>
      </c>
      <c r="I45" s="6">
        <f>IF(A45&amp;""="","",IFERROR(INDEX('أوامر الشغل'!$F$6:$F$1005,MATCH(A45&amp;"",'أوامر الشغل'!$A$6:$A$1005,0))&amp;"","أمر غير موجود"))</f>
        <v/>
      </c>
    </row>
    <row r="46">
      <c r="A46" s="5" t="n"/>
      <c r="B46" s="5" t="n"/>
      <c r="C46" s="18" t="n"/>
      <c r="D46" s="17" t="n"/>
      <c r="E46" s="17" t="n"/>
      <c r="F46" s="15">
        <f>IF(A46&amp;""="","",ROUND(N(C46)*N(E46),2))</f>
        <v/>
      </c>
      <c r="G46" s="15">
        <f>IF(A46&amp;""="","",ROUND(N(C46)*N(D46),2))</f>
        <v/>
      </c>
      <c r="H46" s="15">
        <f>IF(A46&amp;""="","",ROUND(F46-G46,2))</f>
        <v/>
      </c>
      <c r="I46" s="6">
        <f>IF(A46&amp;""="","",IFERROR(INDEX('أوامر الشغل'!$F$6:$F$1005,MATCH(A46&amp;"",'أوامر الشغل'!$A$6:$A$1005,0))&amp;"","أمر غير موجود"))</f>
        <v/>
      </c>
    </row>
    <row r="47">
      <c r="A47" s="5" t="n"/>
      <c r="B47" s="5" t="n"/>
      <c r="C47" s="18" t="n"/>
      <c r="D47" s="17" t="n"/>
      <c r="E47" s="17" t="n"/>
      <c r="F47" s="15">
        <f>IF(A47&amp;""="","",ROUND(N(C47)*N(E47),2))</f>
        <v/>
      </c>
      <c r="G47" s="15">
        <f>IF(A47&amp;""="","",ROUND(N(C47)*N(D47),2))</f>
        <v/>
      </c>
      <c r="H47" s="15">
        <f>IF(A47&amp;""="","",ROUND(F47-G47,2))</f>
        <v/>
      </c>
      <c r="I47" s="6">
        <f>IF(A47&amp;""="","",IFERROR(INDEX('أوامر الشغل'!$F$6:$F$1005,MATCH(A47&amp;"",'أوامر الشغل'!$A$6:$A$1005,0))&amp;"","أمر غير موجود"))</f>
        <v/>
      </c>
    </row>
    <row r="48">
      <c r="A48" s="5" t="n"/>
      <c r="B48" s="5" t="n"/>
      <c r="C48" s="18" t="n"/>
      <c r="D48" s="17" t="n"/>
      <c r="E48" s="17" t="n"/>
      <c r="F48" s="15">
        <f>IF(A48&amp;""="","",ROUND(N(C48)*N(E48),2))</f>
        <v/>
      </c>
      <c r="G48" s="15">
        <f>IF(A48&amp;""="","",ROUND(N(C48)*N(D48),2))</f>
        <v/>
      </c>
      <c r="H48" s="15">
        <f>IF(A48&amp;""="","",ROUND(F48-G48,2))</f>
        <v/>
      </c>
      <c r="I48" s="6">
        <f>IF(A48&amp;""="","",IFERROR(INDEX('أوامر الشغل'!$F$6:$F$1005,MATCH(A48&amp;"",'أوامر الشغل'!$A$6:$A$1005,0))&amp;"","أمر غير موجود"))</f>
        <v/>
      </c>
    </row>
    <row r="49">
      <c r="A49" s="5" t="n"/>
      <c r="B49" s="5" t="n"/>
      <c r="C49" s="18" t="n"/>
      <c r="D49" s="17" t="n"/>
      <c r="E49" s="17" t="n"/>
      <c r="F49" s="15">
        <f>IF(A49&amp;""="","",ROUND(N(C49)*N(E49),2))</f>
        <v/>
      </c>
      <c r="G49" s="15">
        <f>IF(A49&amp;""="","",ROUND(N(C49)*N(D49),2))</f>
        <v/>
      </c>
      <c r="H49" s="15">
        <f>IF(A49&amp;""="","",ROUND(F49-G49,2))</f>
        <v/>
      </c>
      <c r="I49" s="6">
        <f>IF(A49&amp;""="","",IFERROR(INDEX('أوامر الشغل'!$F$6:$F$1005,MATCH(A49&amp;"",'أوامر الشغل'!$A$6:$A$1005,0))&amp;"","أمر غير موجود"))</f>
        <v/>
      </c>
    </row>
    <row r="50">
      <c r="A50" s="5" t="n"/>
      <c r="B50" s="5" t="n"/>
      <c r="C50" s="18" t="n"/>
      <c r="D50" s="17" t="n"/>
      <c r="E50" s="17" t="n"/>
      <c r="F50" s="15">
        <f>IF(A50&amp;""="","",ROUND(N(C50)*N(E50),2))</f>
        <v/>
      </c>
      <c r="G50" s="15">
        <f>IF(A50&amp;""="","",ROUND(N(C50)*N(D50),2))</f>
        <v/>
      </c>
      <c r="H50" s="15">
        <f>IF(A50&amp;""="","",ROUND(F50-G50,2))</f>
        <v/>
      </c>
      <c r="I50" s="6">
        <f>IF(A50&amp;""="","",IFERROR(INDEX('أوامر الشغل'!$F$6:$F$1005,MATCH(A50&amp;"",'أوامر الشغل'!$A$6:$A$1005,0))&amp;"","أمر غير موجود"))</f>
        <v/>
      </c>
    </row>
    <row r="51">
      <c r="A51" s="5" t="n"/>
      <c r="B51" s="5" t="n"/>
      <c r="C51" s="18" t="n"/>
      <c r="D51" s="17" t="n"/>
      <c r="E51" s="17" t="n"/>
      <c r="F51" s="15">
        <f>IF(A51&amp;""="","",ROUND(N(C51)*N(E51),2))</f>
        <v/>
      </c>
      <c r="G51" s="15">
        <f>IF(A51&amp;""="","",ROUND(N(C51)*N(D51),2))</f>
        <v/>
      </c>
      <c r="H51" s="15">
        <f>IF(A51&amp;""="","",ROUND(F51-G51,2))</f>
        <v/>
      </c>
      <c r="I51" s="6">
        <f>IF(A51&amp;""="","",IFERROR(INDEX('أوامر الشغل'!$F$6:$F$1005,MATCH(A51&amp;"",'أوامر الشغل'!$A$6:$A$1005,0))&amp;"","أمر غير موجود"))</f>
        <v/>
      </c>
    </row>
    <row r="52">
      <c r="A52" s="5" t="n"/>
      <c r="B52" s="5" t="n"/>
      <c r="C52" s="18" t="n"/>
      <c r="D52" s="17" t="n"/>
      <c r="E52" s="17" t="n"/>
      <c r="F52" s="15">
        <f>IF(A52&amp;""="","",ROUND(N(C52)*N(E52),2))</f>
        <v/>
      </c>
      <c r="G52" s="15">
        <f>IF(A52&amp;""="","",ROUND(N(C52)*N(D52),2))</f>
        <v/>
      </c>
      <c r="H52" s="15">
        <f>IF(A52&amp;""="","",ROUND(F52-G52,2))</f>
        <v/>
      </c>
      <c r="I52" s="6">
        <f>IF(A52&amp;""="","",IFERROR(INDEX('أوامر الشغل'!$F$6:$F$1005,MATCH(A52&amp;"",'أوامر الشغل'!$A$6:$A$1005,0))&amp;"","أمر غير موجود"))</f>
        <v/>
      </c>
    </row>
    <row r="53">
      <c r="A53" s="5" t="n"/>
      <c r="B53" s="5" t="n"/>
      <c r="C53" s="18" t="n"/>
      <c r="D53" s="17" t="n"/>
      <c r="E53" s="17" t="n"/>
      <c r="F53" s="15">
        <f>IF(A53&amp;""="","",ROUND(N(C53)*N(E53),2))</f>
        <v/>
      </c>
      <c r="G53" s="15">
        <f>IF(A53&amp;""="","",ROUND(N(C53)*N(D53),2))</f>
        <v/>
      </c>
      <c r="H53" s="15">
        <f>IF(A53&amp;""="","",ROUND(F53-G53,2))</f>
        <v/>
      </c>
      <c r="I53" s="6">
        <f>IF(A53&amp;""="","",IFERROR(INDEX('أوامر الشغل'!$F$6:$F$1005,MATCH(A53&amp;"",'أوامر الشغل'!$A$6:$A$1005,0))&amp;"","أمر غير موجود"))</f>
        <v/>
      </c>
    </row>
    <row r="54">
      <c r="A54" s="5" t="n"/>
      <c r="B54" s="5" t="n"/>
      <c r="C54" s="18" t="n"/>
      <c r="D54" s="17" t="n"/>
      <c r="E54" s="17" t="n"/>
      <c r="F54" s="15">
        <f>IF(A54&amp;""="","",ROUND(N(C54)*N(E54),2))</f>
        <v/>
      </c>
      <c r="G54" s="15">
        <f>IF(A54&amp;""="","",ROUND(N(C54)*N(D54),2))</f>
        <v/>
      </c>
      <c r="H54" s="15">
        <f>IF(A54&amp;""="","",ROUND(F54-G54,2))</f>
        <v/>
      </c>
      <c r="I54" s="6">
        <f>IF(A54&amp;""="","",IFERROR(INDEX('أوامر الشغل'!$F$6:$F$1005,MATCH(A54&amp;"",'أوامر الشغل'!$A$6:$A$1005,0))&amp;"","أمر غير موجود"))</f>
        <v/>
      </c>
    </row>
    <row r="55">
      <c r="A55" s="5" t="n"/>
      <c r="B55" s="5" t="n"/>
      <c r="C55" s="18" t="n"/>
      <c r="D55" s="17" t="n"/>
      <c r="E55" s="17" t="n"/>
      <c r="F55" s="15">
        <f>IF(A55&amp;""="","",ROUND(N(C55)*N(E55),2))</f>
        <v/>
      </c>
      <c r="G55" s="15">
        <f>IF(A55&amp;""="","",ROUND(N(C55)*N(D55),2))</f>
        <v/>
      </c>
      <c r="H55" s="15">
        <f>IF(A55&amp;""="","",ROUND(F55-G55,2))</f>
        <v/>
      </c>
      <c r="I55" s="6">
        <f>IF(A55&amp;""="","",IFERROR(INDEX('أوامر الشغل'!$F$6:$F$1005,MATCH(A55&amp;"",'أوامر الشغل'!$A$6:$A$1005,0))&amp;"","أمر غير موجود"))</f>
        <v/>
      </c>
    </row>
    <row r="56">
      <c r="A56" s="5" t="n"/>
      <c r="B56" s="5" t="n"/>
      <c r="C56" s="18" t="n"/>
      <c r="D56" s="17" t="n"/>
      <c r="E56" s="17" t="n"/>
      <c r="F56" s="15">
        <f>IF(A56&amp;""="","",ROUND(N(C56)*N(E56),2))</f>
        <v/>
      </c>
      <c r="G56" s="15">
        <f>IF(A56&amp;""="","",ROUND(N(C56)*N(D56),2))</f>
        <v/>
      </c>
      <c r="H56" s="15">
        <f>IF(A56&amp;""="","",ROUND(F56-G56,2))</f>
        <v/>
      </c>
      <c r="I56" s="6">
        <f>IF(A56&amp;""="","",IFERROR(INDEX('أوامر الشغل'!$F$6:$F$1005,MATCH(A56&amp;"",'أوامر الشغل'!$A$6:$A$1005,0))&amp;"","أمر غير موجود"))</f>
        <v/>
      </c>
    </row>
    <row r="57">
      <c r="A57" s="5" t="n"/>
      <c r="B57" s="5" t="n"/>
      <c r="C57" s="18" t="n"/>
      <c r="D57" s="17" t="n"/>
      <c r="E57" s="17" t="n"/>
      <c r="F57" s="15">
        <f>IF(A57&amp;""="","",ROUND(N(C57)*N(E57),2))</f>
        <v/>
      </c>
      <c r="G57" s="15">
        <f>IF(A57&amp;""="","",ROUND(N(C57)*N(D57),2))</f>
        <v/>
      </c>
      <c r="H57" s="15">
        <f>IF(A57&amp;""="","",ROUND(F57-G57,2))</f>
        <v/>
      </c>
      <c r="I57" s="6">
        <f>IF(A57&amp;""="","",IFERROR(INDEX('أوامر الشغل'!$F$6:$F$1005,MATCH(A57&amp;"",'أوامر الشغل'!$A$6:$A$1005,0))&amp;"","أمر غير موجود"))</f>
        <v/>
      </c>
    </row>
    <row r="58">
      <c r="A58" s="5" t="n"/>
      <c r="B58" s="5" t="n"/>
      <c r="C58" s="18" t="n"/>
      <c r="D58" s="17" t="n"/>
      <c r="E58" s="17" t="n"/>
      <c r="F58" s="15">
        <f>IF(A58&amp;""="","",ROUND(N(C58)*N(E58),2))</f>
        <v/>
      </c>
      <c r="G58" s="15">
        <f>IF(A58&amp;""="","",ROUND(N(C58)*N(D58),2))</f>
        <v/>
      </c>
      <c r="H58" s="15">
        <f>IF(A58&amp;""="","",ROUND(F58-G58,2))</f>
        <v/>
      </c>
      <c r="I58" s="6">
        <f>IF(A58&amp;""="","",IFERROR(INDEX('أوامر الشغل'!$F$6:$F$1005,MATCH(A58&amp;"",'أوامر الشغل'!$A$6:$A$1005,0))&amp;"","أمر غير موجود"))</f>
        <v/>
      </c>
    </row>
    <row r="59">
      <c r="A59" s="5" t="n"/>
      <c r="B59" s="5" t="n"/>
      <c r="C59" s="18" t="n"/>
      <c r="D59" s="17" t="n"/>
      <c r="E59" s="17" t="n"/>
      <c r="F59" s="15">
        <f>IF(A59&amp;""="","",ROUND(N(C59)*N(E59),2))</f>
        <v/>
      </c>
      <c r="G59" s="15">
        <f>IF(A59&amp;""="","",ROUND(N(C59)*N(D59),2))</f>
        <v/>
      </c>
      <c r="H59" s="15">
        <f>IF(A59&amp;""="","",ROUND(F59-G59,2))</f>
        <v/>
      </c>
      <c r="I59" s="6">
        <f>IF(A59&amp;""="","",IFERROR(INDEX('أوامر الشغل'!$F$6:$F$1005,MATCH(A59&amp;"",'أوامر الشغل'!$A$6:$A$1005,0))&amp;"","أمر غير موجود"))</f>
        <v/>
      </c>
    </row>
    <row r="60">
      <c r="A60" s="5" t="n"/>
      <c r="B60" s="5" t="n"/>
      <c r="C60" s="18" t="n"/>
      <c r="D60" s="17" t="n"/>
      <c r="E60" s="17" t="n"/>
      <c r="F60" s="15">
        <f>IF(A60&amp;""="","",ROUND(N(C60)*N(E60),2))</f>
        <v/>
      </c>
      <c r="G60" s="15">
        <f>IF(A60&amp;""="","",ROUND(N(C60)*N(D60),2))</f>
        <v/>
      </c>
      <c r="H60" s="15">
        <f>IF(A60&amp;""="","",ROUND(F60-G60,2))</f>
        <v/>
      </c>
      <c r="I60" s="6">
        <f>IF(A60&amp;""="","",IFERROR(INDEX('أوامر الشغل'!$F$6:$F$1005,MATCH(A60&amp;"",'أوامر الشغل'!$A$6:$A$1005,0))&amp;"","أمر غير موجود"))</f>
        <v/>
      </c>
    </row>
    <row r="61">
      <c r="A61" s="5" t="n"/>
      <c r="B61" s="5" t="n"/>
      <c r="C61" s="18" t="n"/>
      <c r="D61" s="17" t="n"/>
      <c r="E61" s="17" t="n"/>
      <c r="F61" s="15">
        <f>IF(A61&amp;""="","",ROUND(N(C61)*N(E61),2))</f>
        <v/>
      </c>
      <c r="G61" s="15">
        <f>IF(A61&amp;""="","",ROUND(N(C61)*N(D61),2))</f>
        <v/>
      </c>
      <c r="H61" s="15">
        <f>IF(A61&amp;""="","",ROUND(F61-G61,2))</f>
        <v/>
      </c>
      <c r="I61" s="6">
        <f>IF(A61&amp;""="","",IFERROR(INDEX('أوامر الشغل'!$F$6:$F$1005,MATCH(A61&amp;"",'أوامر الشغل'!$A$6:$A$1005,0))&amp;"","أمر غير موجود"))</f>
        <v/>
      </c>
    </row>
    <row r="62">
      <c r="A62" s="5" t="n"/>
      <c r="B62" s="5" t="n"/>
      <c r="C62" s="18" t="n"/>
      <c r="D62" s="17" t="n"/>
      <c r="E62" s="17" t="n"/>
      <c r="F62" s="15">
        <f>IF(A62&amp;""="","",ROUND(N(C62)*N(E62),2))</f>
        <v/>
      </c>
      <c r="G62" s="15">
        <f>IF(A62&amp;""="","",ROUND(N(C62)*N(D62),2))</f>
        <v/>
      </c>
      <c r="H62" s="15">
        <f>IF(A62&amp;""="","",ROUND(F62-G62,2))</f>
        <v/>
      </c>
      <c r="I62" s="6">
        <f>IF(A62&amp;""="","",IFERROR(INDEX('أوامر الشغل'!$F$6:$F$1005,MATCH(A62&amp;"",'أوامر الشغل'!$A$6:$A$1005,0))&amp;"","أمر غير موجود"))</f>
        <v/>
      </c>
    </row>
    <row r="63">
      <c r="A63" s="5" t="n"/>
      <c r="B63" s="5" t="n"/>
      <c r="C63" s="18" t="n"/>
      <c r="D63" s="17" t="n"/>
      <c r="E63" s="17" t="n"/>
      <c r="F63" s="15">
        <f>IF(A63&amp;""="","",ROUND(N(C63)*N(E63),2))</f>
        <v/>
      </c>
      <c r="G63" s="15">
        <f>IF(A63&amp;""="","",ROUND(N(C63)*N(D63),2))</f>
        <v/>
      </c>
      <c r="H63" s="15">
        <f>IF(A63&amp;""="","",ROUND(F63-G63,2))</f>
        <v/>
      </c>
      <c r="I63" s="6">
        <f>IF(A63&amp;""="","",IFERROR(INDEX('أوامر الشغل'!$F$6:$F$1005,MATCH(A63&amp;"",'أوامر الشغل'!$A$6:$A$1005,0))&amp;"","أمر غير موجود"))</f>
        <v/>
      </c>
    </row>
    <row r="64">
      <c r="A64" s="5" t="n"/>
      <c r="B64" s="5" t="n"/>
      <c r="C64" s="18" t="n"/>
      <c r="D64" s="17" t="n"/>
      <c r="E64" s="17" t="n"/>
      <c r="F64" s="15">
        <f>IF(A64&amp;""="","",ROUND(N(C64)*N(E64),2))</f>
        <v/>
      </c>
      <c r="G64" s="15">
        <f>IF(A64&amp;""="","",ROUND(N(C64)*N(D64),2))</f>
        <v/>
      </c>
      <c r="H64" s="15">
        <f>IF(A64&amp;""="","",ROUND(F64-G64,2))</f>
        <v/>
      </c>
      <c r="I64" s="6">
        <f>IF(A64&amp;""="","",IFERROR(INDEX('أوامر الشغل'!$F$6:$F$1005,MATCH(A64&amp;"",'أوامر الشغل'!$A$6:$A$1005,0))&amp;"","أمر غير موجود"))</f>
        <v/>
      </c>
    </row>
    <row r="65">
      <c r="A65" s="5" t="n"/>
      <c r="B65" s="5" t="n"/>
      <c r="C65" s="18" t="n"/>
      <c r="D65" s="17" t="n"/>
      <c r="E65" s="17" t="n"/>
      <c r="F65" s="15">
        <f>IF(A65&amp;""="","",ROUND(N(C65)*N(E65),2))</f>
        <v/>
      </c>
      <c r="G65" s="15">
        <f>IF(A65&amp;""="","",ROUND(N(C65)*N(D65),2))</f>
        <v/>
      </c>
      <c r="H65" s="15">
        <f>IF(A65&amp;""="","",ROUND(F65-G65,2))</f>
        <v/>
      </c>
      <c r="I65" s="6">
        <f>IF(A65&amp;""="","",IFERROR(INDEX('أوامر الشغل'!$F$6:$F$1005,MATCH(A65&amp;"",'أوامر الشغل'!$A$6:$A$1005,0))&amp;"","أمر غير موجود"))</f>
        <v/>
      </c>
    </row>
    <row r="66">
      <c r="A66" s="5" t="n"/>
      <c r="B66" s="5" t="n"/>
      <c r="C66" s="18" t="n"/>
      <c r="D66" s="17" t="n"/>
      <c r="E66" s="17" t="n"/>
      <c r="F66" s="15">
        <f>IF(A66&amp;""="","",ROUND(N(C66)*N(E66),2))</f>
        <v/>
      </c>
      <c r="G66" s="15">
        <f>IF(A66&amp;""="","",ROUND(N(C66)*N(D66),2))</f>
        <v/>
      </c>
      <c r="H66" s="15">
        <f>IF(A66&amp;""="","",ROUND(F66-G66,2))</f>
        <v/>
      </c>
      <c r="I66" s="6">
        <f>IF(A66&amp;""="","",IFERROR(INDEX('أوامر الشغل'!$F$6:$F$1005,MATCH(A66&amp;"",'أوامر الشغل'!$A$6:$A$1005,0))&amp;"","أمر غير موجود"))</f>
        <v/>
      </c>
    </row>
    <row r="67">
      <c r="A67" s="5" t="n"/>
      <c r="B67" s="5" t="n"/>
      <c r="C67" s="18" t="n"/>
      <c r="D67" s="17" t="n"/>
      <c r="E67" s="17" t="n"/>
      <c r="F67" s="15">
        <f>IF(A67&amp;""="","",ROUND(N(C67)*N(E67),2))</f>
        <v/>
      </c>
      <c r="G67" s="15">
        <f>IF(A67&amp;""="","",ROUND(N(C67)*N(D67),2))</f>
        <v/>
      </c>
      <c r="H67" s="15">
        <f>IF(A67&amp;""="","",ROUND(F67-G67,2))</f>
        <v/>
      </c>
      <c r="I67" s="6">
        <f>IF(A67&amp;""="","",IFERROR(INDEX('أوامر الشغل'!$F$6:$F$1005,MATCH(A67&amp;"",'أوامر الشغل'!$A$6:$A$1005,0))&amp;"","أمر غير موجود"))</f>
        <v/>
      </c>
    </row>
    <row r="68">
      <c r="A68" s="5" t="n"/>
      <c r="B68" s="5" t="n"/>
      <c r="C68" s="18" t="n"/>
      <c r="D68" s="17" t="n"/>
      <c r="E68" s="17" t="n"/>
      <c r="F68" s="15">
        <f>IF(A68&amp;""="","",ROUND(N(C68)*N(E68),2))</f>
        <v/>
      </c>
      <c r="G68" s="15">
        <f>IF(A68&amp;""="","",ROUND(N(C68)*N(D68),2))</f>
        <v/>
      </c>
      <c r="H68" s="15">
        <f>IF(A68&amp;""="","",ROUND(F68-G68,2))</f>
        <v/>
      </c>
      <c r="I68" s="6">
        <f>IF(A68&amp;""="","",IFERROR(INDEX('أوامر الشغل'!$F$6:$F$1005,MATCH(A68&amp;"",'أوامر الشغل'!$A$6:$A$1005,0))&amp;"","أمر غير موجود"))</f>
        <v/>
      </c>
    </row>
    <row r="69">
      <c r="A69" s="5" t="n"/>
      <c r="B69" s="5" t="n"/>
      <c r="C69" s="18" t="n"/>
      <c r="D69" s="17" t="n"/>
      <c r="E69" s="17" t="n"/>
      <c r="F69" s="15">
        <f>IF(A69&amp;""="","",ROUND(N(C69)*N(E69),2))</f>
        <v/>
      </c>
      <c r="G69" s="15">
        <f>IF(A69&amp;""="","",ROUND(N(C69)*N(D69),2))</f>
        <v/>
      </c>
      <c r="H69" s="15">
        <f>IF(A69&amp;""="","",ROUND(F69-G69,2))</f>
        <v/>
      </c>
      <c r="I69" s="6">
        <f>IF(A69&amp;""="","",IFERROR(INDEX('أوامر الشغل'!$F$6:$F$1005,MATCH(A69&amp;"",'أوامر الشغل'!$A$6:$A$1005,0))&amp;"","أمر غير موجود"))</f>
        <v/>
      </c>
    </row>
    <row r="70">
      <c r="A70" s="5" t="n"/>
      <c r="B70" s="5" t="n"/>
      <c r="C70" s="18" t="n"/>
      <c r="D70" s="17" t="n"/>
      <c r="E70" s="17" t="n"/>
      <c r="F70" s="15">
        <f>IF(A70&amp;""="","",ROUND(N(C70)*N(E70),2))</f>
        <v/>
      </c>
      <c r="G70" s="15">
        <f>IF(A70&amp;""="","",ROUND(N(C70)*N(D70),2))</f>
        <v/>
      </c>
      <c r="H70" s="15">
        <f>IF(A70&amp;""="","",ROUND(F70-G70,2))</f>
        <v/>
      </c>
      <c r="I70" s="6">
        <f>IF(A70&amp;""="","",IFERROR(INDEX('أوامر الشغل'!$F$6:$F$1005,MATCH(A70&amp;"",'أوامر الشغل'!$A$6:$A$1005,0))&amp;"","أمر غير موجود"))</f>
        <v/>
      </c>
    </row>
    <row r="71">
      <c r="A71" s="5" t="n"/>
      <c r="B71" s="5" t="n"/>
      <c r="C71" s="18" t="n"/>
      <c r="D71" s="17" t="n"/>
      <c r="E71" s="17" t="n"/>
      <c r="F71" s="15">
        <f>IF(A71&amp;""="","",ROUND(N(C71)*N(E71),2))</f>
        <v/>
      </c>
      <c r="G71" s="15">
        <f>IF(A71&amp;""="","",ROUND(N(C71)*N(D71),2))</f>
        <v/>
      </c>
      <c r="H71" s="15">
        <f>IF(A71&amp;""="","",ROUND(F71-G71,2))</f>
        <v/>
      </c>
      <c r="I71" s="6">
        <f>IF(A71&amp;""="","",IFERROR(INDEX('أوامر الشغل'!$F$6:$F$1005,MATCH(A71&amp;"",'أوامر الشغل'!$A$6:$A$1005,0))&amp;"","أمر غير موجود"))</f>
        <v/>
      </c>
    </row>
    <row r="72">
      <c r="A72" s="5" t="n"/>
      <c r="B72" s="5" t="n"/>
      <c r="C72" s="18" t="n"/>
      <c r="D72" s="17" t="n"/>
      <c r="E72" s="17" t="n"/>
      <c r="F72" s="15">
        <f>IF(A72&amp;""="","",ROUND(N(C72)*N(E72),2))</f>
        <v/>
      </c>
      <c r="G72" s="15">
        <f>IF(A72&amp;""="","",ROUND(N(C72)*N(D72),2))</f>
        <v/>
      </c>
      <c r="H72" s="15">
        <f>IF(A72&amp;""="","",ROUND(F72-G72,2))</f>
        <v/>
      </c>
      <c r="I72" s="6">
        <f>IF(A72&amp;""="","",IFERROR(INDEX('أوامر الشغل'!$F$6:$F$1005,MATCH(A72&amp;"",'أوامر الشغل'!$A$6:$A$1005,0))&amp;"","أمر غير موجود"))</f>
        <v/>
      </c>
    </row>
    <row r="73">
      <c r="A73" s="5" t="n"/>
      <c r="B73" s="5" t="n"/>
      <c r="C73" s="18" t="n"/>
      <c r="D73" s="17" t="n"/>
      <c r="E73" s="17" t="n"/>
      <c r="F73" s="15">
        <f>IF(A73&amp;""="","",ROUND(N(C73)*N(E73),2))</f>
        <v/>
      </c>
      <c r="G73" s="15">
        <f>IF(A73&amp;""="","",ROUND(N(C73)*N(D73),2))</f>
        <v/>
      </c>
      <c r="H73" s="15">
        <f>IF(A73&amp;""="","",ROUND(F73-G73,2))</f>
        <v/>
      </c>
      <c r="I73" s="6">
        <f>IF(A73&amp;""="","",IFERROR(INDEX('أوامر الشغل'!$F$6:$F$1005,MATCH(A73&amp;"",'أوامر الشغل'!$A$6:$A$1005,0))&amp;"","أمر غير موجود"))</f>
        <v/>
      </c>
    </row>
    <row r="74">
      <c r="A74" s="5" t="n"/>
      <c r="B74" s="5" t="n"/>
      <c r="C74" s="18" t="n"/>
      <c r="D74" s="17" t="n"/>
      <c r="E74" s="17" t="n"/>
      <c r="F74" s="15">
        <f>IF(A74&amp;""="","",ROUND(N(C74)*N(E74),2))</f>
        <v/>
      </c>
      <c r="G74" s="15">
        <f>IF(A74&amp;""="","",ROUND(N(C74)*N(D74),2))</f>
        <v/>
      </c>
      <c r="H74" s="15">
        <f>IF(A74&amp;""="","",ROUND(F74-G74,2))</f>
        <v/>
      </c>
      <c r="I74" s="6">
        <f>IF(A74&amp;""="","",IFERROR(INDEX('أوامر الشغل'!$F$6:$F$1005,MATCH(A74&amp;"",'أوامر الشغل'!$A$6:$A$1005,0))&amp;"","أمر غير موجود"))</f>
        <v/>
      </c>
    </row>
    <row r="75">
      <c r="A75" s="5" t="n"/>
      <c r="B75" s="5" t="n"/>
      <c r="C75" s="18" t="n"/>
      <c r="D75" s="17" t="n"/>
      <c r="E75" s="17" t="n"/>
      <c r="F75" s="15">
        <f>IF(A75&amp;""="","",ROUND(N(C75)*N(E75),2))</f>
        <v/>
      </c>
      <c r="G75" s="15">
        <f>IF(A75&amp;""="","",ROUND(N(C75)*N(D75),2))</f>
        <v/>
      </c>
      <c r="H75" s="15">
        <f>IF(A75&amp;""="","",ROUND(F75-G75,2))</f>
        <v/>
      </c>
      <c r="I75" s="6">
        <f>IF(A75&amp;""="","",IFERROR(INDEX('أوامر الشغل'!$F$6:$F$1005,MATCH(A75&amp;"",'أوامر الشغل'!$A$6:$A$1005,0))&amp;"","أمر غير موجود"))</f>
        <v/>
      </c>
    </row>
    <row r="76">
      <c r="A76" s="5" t="n"/>
      <c r="B76" s="5" t="n"/>
      <c r="C76" s="18" t="n"/>
      <c r="D76" s="17" t="n"/>
      <c r="E76" s="17" t="n"/>
      <c r="F76" s="15">
        <f>IF(A76&amp;""="","",ROUND(N(C76)*N(E76),2))</f>
        <v/>
      </c>
      <c r="G76" s="15">
        <f>IF(A76&amp;""="","",ROUND(N(C76)*N(D76),2))</f>
        <v/>
      </c>
      <c r="H76" s="15">
        <f>IF(A76&amp;""="","",ROUND(F76-G76,2))</f>
        <v/>
      </c>
      <c r="I76" s="6">
        <f>IF(A76&amp;""="","",IFERROR(INDEX('أوامر الشغل'!$F$6:$F$1005,MATCH(A76&amp;"",'أوامر الشغل'!$A$6:$A$1005,0))&amp;"","أمر غير موجود"))</f>
        <v/>
      </c>
    </row>
    <row r="77">
      <c r="A77" s="5" t="n"/>
      <c r="B77" s="5" t="n"/>
      <c r="C77" s="18" t="n"/>
      <c r="D77" s="17" t="n"/>
      <c r="E77" s="17" t="n"/>
      <c r="F77" s="15">
        <f>IF(A77&amp;""="","",ROUND(N(C77)*N(E77),2))</f>
        <v/>
      </c>
      <c r="G77" s="15">
        <f>IF(A77&amp;""="","",ROUND(N(C77)*N(D77),2))</f>
        <v/>
      </c>
      <c r="H77" s="15">
        <f>IF(A77&amp;""="","",ROUND(F77-G77,2))</f>
        <v/>
      </c>
      <c r="I77" s="6">
        <f>IF(A77&amp;""="","",IFERROR(INDEX('أوامر الشغل'!$F$6:$F$1005,MATCH(A77&amp;"",'أوامر الشغل'!$A$6:$A$1005,0))&amp;"","أمر غير موجود"))</f>
        <v/>
      </c>
    </row>
    <row r="78">
      <c r="A78" s="5" t="n"/>
      <c r="B78" s="5" t="n"/>
      <c r="C78" s="18" t="n"/>
      <c r="D78" s="17" t="n"/>
      <c r="E78" s="17" t="n"/>
      <c r="F78" s="15">
        <f>IF(A78&amp;""="","",ROUND(N(C78)*N(E78),2))</f>
        <v/>
      </c>
      <c r="G78" s="15">
        <f>IF(A78&amp;""="","",ROUND(N(C78)*N(D78),2))</f>
        <v/>
      </c>
      <c r="H78" s="15">
        <f>IF(A78&amp;""="","",ROUND(F78-G78,2))</f>
        <v/>
      </c>
      <c r="I78" s="6">
        <f>IF(A78&amp;""="","",IFERROR(INDEX('أوامر الشغل'!$F$6:$F$1005,MATCH(A78&amp;"",'أوامر الشغل'!$A$6:$A$1005,0))&amp;"","أمر غير موجود"))</f>
        <v/>
      </c>
    </row>
    <row r="79">
      <c r="A79" s="5" t="n"/>
      <c r="B79" s="5" t="n"/>
      <c r="C79" s="18" t="n"/>
      <c r="D79" s="17" t="n"/>
      <c r="E79" s="17" t="n"/>
      <c r="F79" s="15">
        <f>IF(A79&amp;""="","",ROUND(N(C79)*N(E79),2))</f>
        <v/>
      </c>
      <c r="G79" s="15">
        <f>IF(A79&amp;""="","",ROUND(N(C79)*N(D79),2))</f>
        <v/>
      </c>
      <c r="H79" s="15">
        <f>IF(A79&amp;""="","",ROUND(F79-G79,2))</f>
        <v/>
      </c>
      <c r="I79" s="6">
        <f>IF(A79&amp;""="","",IFERROR(INDEX('أوامر الشغل'!$F$6:$F$1005,MATCH(A79&amp;"",'أوامر الشغل'!$A$6:$A$1005,0))&amp;"","أمر غير موجود"))</f>
        <v/>
      </c>
    </row>
    <row r="80">
      <c r="A80" s="5" t="n"/>
      <c r="B80" s="5" t="n"/>
      <c r="C80" s="18" t="n"/>
      <c r="D80" s="17" t="n"/>
      <c r="E80" s="17" t="n"/>
      <c r="F80" s="15">
        <f>IF(A80&amp;""="","",ROUND(N(C80)*N(E80),2))</f>
        <v/>
      </c>
      <c r="G80" s="15">
        <f>IF(A80&amp;""="","",ROUND(N(C80)*N(D80),2))</f>
        <v/>
      </c>
      <c r="H80" s="15">
        <f>IF(A80&amp;""="","",ROUND(F80-G80,2))</f>
        <v/>
      </c>
      <c r="I80" s="6">
        <f>IF(A80&amp;""="","",IFERROR(INDEX('أوامر الشغل'!$F$6:$F$1005,MATCH(A80&amp;"",'أوامر الشغل'!$A$6:$A$1005,0))&amp;"","أمر غير موجود"))</f>
        <v/>
      </c>
    </row>
    <row r="81">
      <c r="A81" s="5" t="n"/>
      <c r="B81" s="5" t="n"/>
      <c r="C81" s="18" t="n"/>
      <c r="D81" s="17" t="n"/>
      <c r="E81" s="17" t="n"/>
      <c r="F81" s="15">
        <f>IF(A81&amp;""="","",ROUND(N(C81)*N(E81),2))</f>
        <v/>
      </c>
      <c r="G81" s="15">
        <f>IF(A81&amp;""="","",ROUND(N(C81)*N(D81),2))</f>
        <v/>
      </c>
      <c r="H81" s="15">
        <f>IF(A81&amp;""="","",ROUND(F81-G81,2))</f>
        <v/>
      </c>
      <c r="I81" s="6">
        <f>IF(A81&amp;""="","",IFERROR(INDEX('أوامر الشغل'!$F$6:$F$1005,MATCH(A81&amp;"",'أوامر الشغل'!$A$6:$A$1005,0))&amp;"","أمر غير موجود"))</f>
        <v/>
      </c>
    </row>
    <row r="82">
      <c r="A82" s="5" t="n"/>
      <c r="B82" s="5" t="n"/>
      <c r="C82" s="18" t="n"/>
      <c r="D82" s="17" t="n"/>
      <c r="E82" s="17" t="n"/>
      <c r="F82" s="15">
        <f>IF(A82&amp;""="","",ROUND(N(C82)*N(E82),2))</f>
        <v/>
      </c>
      <c r="G82" s="15">
        <f>IF(A82&amp;""="","",ROUND(N(C82)*N(D82),2))</f>
        <v/>
      </c>
      <c r="H82" s="15">
        <f>IF(A82&amp;""="","",ROUND(F82-G82,2))</f>
        <v/>
      </c>
      <c r="I82" s="6">
        <f>IF(A82&amp;""="","",IFERROR(INDEX('أوامر الشغل'!$F$6:$F$1005,MATCH(A82&amp;"",'أوامر الشغل'!$A$6:$A$1005,0))&amp;"","أمر غير موجود"))</f>
        <v/>
      </c>
    </row>
    <row r="83">
      <c r="A83" s="5" t="n"/>
      <c r="B83" s="5" t="n"/>
      <c r="C83" s="18" t="n"/>
      <c r="D83" s="17" t="n"/>
      <c r="E83" s="17" t="n"/>
      <c r="F83" s="15">
        <f>IF(A83&amp;""="","",ROUND(N(C83)*N(E83),2))</f>
        <v/>
      </c>
      <c r="G83" s="15">
        <f>IF(A83&amp;""="","",ROUND(N(C83)*N(D83),2))</f>
        <v/>
      </c>
      <c r="H83" s="15">
        <f>IF(A83&amp;""="","",ROUND(F83-G83,2))</f>
        <v/>
      </c>
      <c r="I83" s="6">
        <f>IF(A83&amp;""="","",IFERROR(INDEX('أوامر الشغل'!$F$6:$F$1005,MATCH(A83&amp;"",'أوامر الشغل'!$A$6:$A$1005,0))&amp;"","أمر غير موجود"))</f>
        <v/>
      </c>
    </row>
    <row r="84">
      <c r="A84" s="5" t="n"/>
      <c r="B84" s="5" t="n"/>
      <c r="C84" s="18" t="n"/>
      <c r="D84" s="17" t="n"/>
      <c r="E84" s="17" t="n"/>
      <c r="F84" s="15">
        <f>IF(A84&amp;""="","",ROUND(N(C84)*N(E84),2))</f>
        <v/>
      </c>
      <c r="G84" s="15">
        <f>IF(A84&amp;""="","",ROUND(N(C84)*N(D84),2))</f>
        <v/>
      </c>
      <c r="H84" s="15">
        <f>IF(A84&amp;""="","",ROUND(F84-G84,2))</f>
        <v/>
      </c>
      <c r="I84" s="6">
        <f>IF(A84&amp;""="","",IFERROR(INDEX('أوامر الشغل'!$F$6:$F$1005,MATCH(A84&amp;"",'أوامر الشغل'!$A$6:$A$1005,0))&amp;"","أمر غير موجود"))</f>
        <v/>
      </c>
    </row>
    <row r="85">
      <c r="A85" s="5" t="n"/>
      <c r="B85" s="5" t="n"/>
      <c r="C85" s="18" t="n"/>
      <c r="D85" s="17" t="n"/>
      <c r="E85" s="17" t="n"/>
      <c r="F85" s="15">
        <f>IF(A85&amp;""="","",ROUND(N(C85)*N(E85),2))</f>
        <v/>
      </c>
      <c r="G85" s="15">
        <f>IF(A85&amp;""="","",ROUND(N(C85)*N(D85),2))</f>
        <v/>
      </c>
      <c r="H85" s="15">
        <f>IF(A85&amp;""="","",ROUND(F85-G85,2))</f>
        <v/>
      </c>
      <c r="I85" s="6">
        <f>IF(A85&amp;""="","",IFERROR(INDEX('أوامر الشغل'!$F$6:$F$1005,MATCH(A85&amp;"",'أوامر الشغل'!$A$6:$A$1005,0))&amp;"","أمر غير موجود"))</f>
        <v/>
      </c>
    </row>
    <row r="86">
      <c r="A86" s="5" t="n"/>
      <c r="B86" s="5" t="n"/>
      <c r="C86" s="18" t="n"/>
      <c r="D86" s="17" t="n"/>
      <c r="E86" s="17" t="n"/>
      <c r="F86" s="15">
        <f>IF(A86&amp;""="","",ROUND(N(C86)*N(E86),2))</f>
        <v/>
      </c>
      <c r="G86" s="15">
        <f>IF(A86&amp;""="","",ROUND(N(C86)*N(D86),2))</f>
        <v/>
      </c>
      <c r="H86" s="15">
        <f>IF(A86&amp;""="","",ROUND(F86-G86,2))</f>
        <v/>
      </c>
      <c r="I86" s="6">
        <f>IF(A86&amp;""="","",IFERROR(INDEX('أوامر الشغل'!$F$6:$F$1005,MATCH(A86&amp;"",'أوامر الشغل'!$A$6:$A$1005,0))&amp;"","أمر غير موجود"))</f>
        <v/>
      </c>
    </row>
    <row r="87">
      <c r="A87" s="5" t="n"/>
      <c r="B87" s="5" t="n"/>
      <c r="C87" s="18" t="n"/>
      <c r="D87" s="17" t="n"/>
      <c r="E87" s="17" t="n"/>
      <c r="F87" s="15">
        <f>IF(A87&amp;""="","",ROUND(N(C87)*N(E87),2))</f>
        <v/>
      </c>
      <c r="G87" s="15">
        <f>IF(A87&amp;""="","",ROUND(N(C87)*N(D87),2))</f>
        <v/>
      </c>
      <c r="H87" s="15">
        <f>IF(A87&amp;""="","",ROUND(F87-G87,2))</f>
        <v/>
      </c>
      <c r="I87" s="6">
        <f>IF(A87&amp;""="","",IFERROR(INDEX('أوامر الشغل'!$F$6:$F$1005,MATCH(A87&amp;"",'أوامر الشغل'!$A$6:$A$1005,0))&amp;"","أمر غير موجود"))</f>
        <v/>
      </c>
    </row>
    <row r="88">
      <c r="A88" s="5" t="n"/>
      <c r="B88" s="5" t="n"/>
      <c r="C88" s="18" t="n"/>
      <c r="D88" s="17" t="n"/>
      <c r="E88" s="17" t="n"/>
      <c r="F88" s="15">
        <f>IF(A88&amp;""="","",ROUND(N(C88)*N(E88),2))</f>
        <v/>
      </c>
      <c r="G88" s="15">
        <f>IF(A88&amp;""="","",ROUND(N(C88)*N(D88),2))</f>
        <v/>
      </c>
      <c r="H88" s="15">
        <f>IF(A88&amp;""="","",ROUND(F88-G88,2))</f>
        <v/>
      </c>
      <c r="I88" s="6">
        <f>IF(A88&amp;""="","",IFERROR(INDEX('أوامر الشغل'!$F$6:$F$1005,MATCH(A88&amp;"",'أوامر الشغل'!$A$6:$A$1005,0))&amp;"","أمر غير موجود"))</f>
        <v/>
      </c>
    </row>
    <row r="89">
      <c r="A89" s="5" t="n"/>
      <c r="B89" s="5" t="n"/>
      <c r="C89" s="18" t="n"/>
      <c r="D89" s="17" t="n"/>
      <c r="E89" s="17" t="n"/>
      <c r="F89" s="15">
        <f>IF(A89&amp;""="","",ROUND(N(C89)*N(E89),2))</f>
        <v/>
      </c>
      <c r="G89" s="15">
        <f>IF(A89&amp;""="","",ROUND(N(C89)*N(D89),2))</f>
        <v/>
      </c>
      <c r="H89" s="15">
        <f>IF(A89&amp;""="","",ROUND(F89-G89,2))</f>
        <v/>
      </c>
      <c r="I89" s="6">
        <f>IF(A89&amp;""="","",IFERROR(INDEX('أوامر الشغل'!$F$6:$F$1005,MATCH(A89&amp;"",'أوامر الشغل'!$A$6:$A$1005,0))&amp;"","أمر غير موجود"))</f>
        <v/>
      </c>
    </row>
    <row r="90">
      <c r="A90" s="5" t="n"/>
      <c r="B90" s="5" t="n"/>
      <c r="C90" s="18" t="n"/>
      <c r="D90" s="17" t="n"/>
      <c r="E90" s="17" t="n"/>
      <c r="F90" s="15">
        <f>IF(A90&amp;""="","",ROUND(N(C90)*N(E90),2))</f>
        <v/>
      </c>
      <c r="G90" s="15">
        <f>IF(A90&amp;""="","",ROUND(N(C90)*N(D90),2))</f>
        <v/>
      </c>
      <c r="H90" s="15">
        <f>IF(A90&amp;""="","",ROUND(F90-G90,2))</f>
        <v/>
      </c>
      <c r="I90" s="6">
        <f>IF(A90&amp;""="","",IFERROR(INDEX('أوامر الشغل'!$F$6:$F$1005,MATCH(A90&amp;"",'أوامر الشغل'!$A$6:$A$1005,0))&amp;"","أمر غير موجود"))</f>
        <v/>
      </c>
    </row>
    <row r="91">
      <c r="A91" s="5" t="n"/>
      <c r="B91" s="5" t="n"/>
      <c r="C91" s="18" t="n"/>
      <c r="D91" s="17" t="n"/>
      <c r="E91" s="17" t="n"/>
      <c r="F91" s="15">
        <f>IF(A91&amp;""="","",ROUND(N(C91)*N(E91),2))</f>
        <v/>
      </c>
      <c r="G91" s="15">
        <f>IF(A91&amp;""="","",ROUND(N(C91)*N(D91),2))</f>
        <v/>
      </c>
      <c r="H91" s="15">
        <f>IF(A91&amp;""="","",ROUND(F91-G91,2))</f>
        <v/>
      </c>
      <c r="I91" s="6">
        <f>IF(A91&amp;""="","",IFERROR(INDEX('أوامر الشغل'!$F$6:$F$1005,MATCH(A91&amp;"",'أوامر الشغل'!$A$6:$A$1005,0))&amp;"","أمر غير موجود"))</f>
        <v/>
      </c>
    </row>
    <row r="92">
      <c r="A92" s="5" t="n"/>
      <c r="B92" s="5" t="n"/>
      <c r="C92" s="18" t="n"/>
      <c r="D92" s="17" t="n"/>
      <c r="E92" s="17" t="n"/>
      <c r="F92" s="15">
        <f>IF(A92&amp;""="","",ROUND(N(C92)*N(E92),2))</f>
        <v/>
      </c>
      <c r="G92" s="15">
        <f>IF(A92&amp;""="","",ROUND(N(C92)*N(D92),2))</f>
        <v/>
      </c>
      <c r="H92" s="15">
        <f>IF(A92&amp;""="","",ROUND(F92-G92,2))</f>
        <v/>
      </c>
      <c r="I92" s="6">
        <f>IF(A92&amp;""="","",IFERROR(INDEX('أوامر الشغل'!$F$6:$F$1005,MATCH(A92&amp;"",'أوامر الشغل'!$A$6:$A$1005,0))&amp;"","أمر غير موجود"))</f>
        <v/>
      </c>
    </row>
    <row r="93">
      <c r="A93" s="5" t="n"/>
      <c r="B93" s="5" t="n"/>
      <c r="C93" s="18" t="n"/>
      <c r="D93" s="17" t="n"/>
      <c r="E93" s="17" t="n"/>
      <c r="F93" s="15">
        <f>IF(A93&amp;""="","",ROUND(N(C93)*N(E93),2))</f>
        <v/>
      </c>
      <c r="G93" s="15">
        <f>IF(A93&amp;""="","",ROUND(N(C93)*N(D93),2))</f>
        <v/>
      </c>
      <c r="H93" s="15">
        <f>IF(A93&amp;""="","",ROUND(F93-G93,2))</f>
        <v/>
      </c>
      <c r="I93" s="6">
        <f>IF(A93&amp;""="","",IFERROR(INDEX('أوامر الشغل'!$F$6:$F$1005,MATCH(A93&amp;"",'أوامر الشغل'!$A$6:$A$1005,0))&amp;"","أمر غير موجود"))</f>
        <v/>
      </c>
    </row>
    <row r="94">
      <c r="A94" s="5" t="n"/>
      <c r="B94" s="5" t="n"/>
      <c r="C94" s="18" t="n"/>
      <c r="D94" s="17" t="n"/>
      <c r="E94" s="17" t="n"/>
      <c r="F94" s="15">
        <f>IF(A94&amp;""="","",ROUND(N(C94)*N(E94),2))</f>
        <v/>
      </c>
      <c r="G94" s="15">
        <f>IF(A94&amp;""="","",ROUND(N(C94)*N(D94),2))</f>
        <v/>
      </c>
      <c r="H94" s="15">
        <f>IF(A94&amp;""="","",ROUND(F94-G94,2))</f>
        <v/>
      </c>
      <c r="I94" s="6">
        <f>IF(A94&amp;""="","",IFERROR(INDEX('أوامر الشغل'!$F$6:$F$1005,MATCH(A94&amp;"",'أوامر الشغل'!$A$6:$A$1005,0))&amp;"","أمر غير موجود"))</f>
        <v/>
      </c>
    </row>
    <row r="95">
      <c r="A95" s="5" t="n"/>
      <c r="B95" s="5" t="n"/>
      <c r="C95" s="18" t="n"/>
      <c r="D95" s="17" t="n"/>
      <c r="E95" s="17" t="n"/>
      <c r="F95" s="15">
        <f>IF(A95&amp;""="","",ROUND(N(C95)*N(E95),2))</f>
        <v/>
      </c>
      <c r="G95" s="15">
        <f>IF(A95&amp;""="","",ROUND(N(C95)*N(D95),2))</f>
        <v/>
      </c>
      <c r="H95" s="15">
        <f>IF(A95&amp;""="","",ROUND(F95-G95,2))</f>
        <v/>
      </c>
      <c r="I95" s="6">
        <f>IF(A95&amp;""="","",IFERROR(INDEX('أوامر الشغل'!$F$6:$F$1005,MATCH(A95&amp;"",'أوامر الشغل'!$A$6:$A$1005,0))&amp;"","أمر غير موجود"))</f>
        <v/>
      </c>
    </row>
    <row r="96">
      <c r="A96" s="5" t="n"/>
      <c r="B96" s="5" t="n"/>
      <c r="C96" s="18" t="n"/>
      <c r="D96" s="17" t="n"/>
      <c r="E96" s="17" t="n"/>
      <c r="F96" s="15">
        <f>IF(A96&amp;""="","",ROUND(N(C96)*N(E96),2))</f>
        <v/>
      </c>
      <c r="G96" s="15">
        <f>IF(A96&amp;""="","",ROUND(N(C96)*N(D96),2))</f>
        <v/>
      </c>
      <c r="H96" s="15">
        <f>IF(A96&amp;""="","",ROUND(F96-G96,2))</f>
        <v/>
      </c>
      <c r="I96" s="6">
        <f>IF(A96&amp;""="","",IFERROR(INDEX('أوامر الشغل'!$F$6:$F$1005,MATCH(A96&amp;"",'أوامر الشغل'!$A$6:$A$1005,0))&amp;"","أمر غير موجود"))</f>
        <v/>
      </c>
    </row>
    <row r="97">
      <c r="A97" s="5" t="n"/>
      <c r="B97" s="5" t="n"/>
      <c r="C97" s="18" t="n"/>
      <c r="D97" s="17" t="n"/>
      <c r="E97" s="17" t="n"/>
      <c r="F97" s="15">
        <f>IF(A97&amp;""="","",ROUND(N(C97)*N(E97),2))</f>
        <v/>
      </c>
      <c r="G97" s="15">
        <f>IF(A97&amp;""="","",ROUND(N(C97)*N(D97),2))</f>
        <v/>
      </c>
      <c r="H97" s="15">
        <f>IF(A97&amp;""="","",ROUND(F97-G97,2))</f>
        <v/>
      </c>
      <c r="I97" s="6">
        <f>IF(A97&amp;""="","",IFERROR(INDEX('أوامر الشغل'!$F$6:$F$1005,MATCH(A97&amp;"",'أوامر الشغل'!$A$6:$A$1005,0))&amp;"","أمر غير موجود"))</f>
        <v/>
      </c>
    </row>
    <row r="98">
      <c r="A98" s="5" t="n"/>
      <c r="B98" s="5" t="n"/>
      <c r="C98" s="18" t="n"/>
      <c r="D98" s="17" t="n"/>
      <c r="E98" s="17" t="n"/>
      <c r="F98" s="15">
        <f>IF(A98&amp;""="","",ROUND(N(C98)*N(E98),2))</f>
        <v/>
      </c>
      <c r="G98" s="15">
        <f>IF(A98&amp;""="","",ROUND(N(C98)*N(D98),2))</f>
        <v/>
      </c>
      <c r="H98" s="15">
        <f>IF(A98&amp;""="","",ROUND(F98-G98,2))</f>
        <v/>
      </c>
      <c r="I98" s="6">
        <f>IF(A98&amp;""="","",IFERROR(INDEX('أوامر الشغل'!$F$6:$F$1005,MATCH(A98&amp;"",'أوامر الشغل'!$A$6:$A$1005,0))&amp;"","أمر غير موجود"))</f>
        <v/>
      </c>
    </row>
    <row r="99">
      <c r="A99" s="5" t="n"/>
      <c r="B99" s="5" t="n"/>
      <c r="C99" s="18" t="n"/>
      <c r="D99" s="17" t="n"/>
      <c r="E99" s="17" t="n"/>
      <c r="F99" s="15">
        <f>IF(A99&amp;""="","",ROUND(N(C99)*N(E99),2))</f>
        <v/>
      </c>
      <c r="G99" s="15">
        <f>IF(A99&amp;""="","",ROUND(N(C99)*N(D99),2))</f>
        <v/>
      </c>
      <c r="H99" s="15">
        <f>IF(A99&amp;""="","",ROUND(F99-G99,2))</f>
        <v/>
      </c>
      <c r="I99" s="6">
        <f>IF(A99&amp;""="","",IFERROR(INDEX('أوامر الشغل'!$F$6:$F$1005,MATCH(A99&amp;"",'أوامر الشغل'!$A$6:$A$1005,0))&amp;"","أمر غير موجود"))</f>
        <v/>
      </c>
    </row>
    <row r="100">
      <c r="A100" s="5" t="n"/>
      <c r="B100" s="5" t="n"/>
      <c r="C100" s="18" t="n"/>
      <c r="D100" s="17" t="n"/>
      <c r="E100" s="17" t="n"/>
      <c r="F100" s="15">
        <f>IF(A100&amp;""="","",ROUND(N(C100)*N(E100),2))</f>
        <v/>
      </c>
      <c r="G100" s="15">
        <f>IF(A100&amp;""="","",ROUND(N(C100)*N(D100),2))</f>
        <v/>
      </c>
      <c r="H100" s="15">
        <f>IF(A100&amp;""="","",ROUND(F100-G100,2))</f>
        <v/>
      </c>
      <c r="I100" s="6">
        <f>IF(A100&amp;""="","",IFERROR(INDEX('أوامر الشغل'!$F$6:$F$1005,MATCH(A100&amp;"",'أوامر الشغل'!$A$6:$A$1005,0))&amp;"","أمر غير موجود"))</f>
        <v/>
      </c>
    </row>
    <row r="101">
      <c r="A101" s="5" t="n"/>
      <c r="B101" s="5" t="n"/>
      <c r="C101" s="18" t="n"/>
      <c r="D101" s="17" t="n"/>
      <c r="E101" s="17" t="n"/>
      <c r="F101" s="15">
        <f>IF(A101&amp;""="","",ROUND(N(C101)*N(E101),2))</f>
        <v/>
      </c>
      <c r="G101" s="15">
        <f>IF(A101&amp;""="","",ROUND(N(C101)*N(D101),2))</f>
        <v/>
      </c>
      <c r="H101" s="15">
        <f>IF(A101&amp;""="","",ROUND(F101-G101,2))</f>
        <v/>
      </c>
      <c r="I101" s="6">
        <f>IF(A101&amp;""="","",IFERROR(INDEX('أوامر الشغل'!$F$6:$F$1005,MATCH(A101&amp;"",'أوامر الشغل'!$A$6:$A$1005,0))&amp;"","أمر غير موجود"))</f>
        <v/>
      </c>
    </row>
    <row r="102">
      <c r="A102" s="5" t="n"/>
      <c r="B102" s="5" t="n"/>
      <c r="C102" s="18" t="n"/>
      <c r="D102" s="17" t="n"/>
      <c r="E102" s="17" t="n"/>
      <c r="F102" s="15">
        <f>IF(A102&amp;""="","",ROUND(N(C102)*N(E102),2))</f>
        <v/>
      </c>
      <c r="G102" s="15">
        <f>IF(A102&amp;""="","",ROUND(N(C102)*N(D102),2))</f>
        <v/>
      </c>
      <c r="H102" s="15">
        <f>IF(A102&amp;""="","",ROUND(F102-G102,2))</f>
        <v/>
      </c>
      <c r="I102" s="6">
        <f>IF(A102&amp;""="","",IFERROR(INDEX('أوامر الشغل'!$F$6:$F$1005,MATCH(A102&amp;"",'أوامر الشغل'!$A$6:$A$1005,0))&amp;"","أمر غير موجود"))</f>
        <v/>
      </c>
    </row>
    <row r="103">
      <c r="A103" s="5" t="n"/>
      <c r="B103" s="5" t="n"/>
      <c r="C103" s="18" t="n"/>
      <c r="D103" s="17" t="n"/>
      <c r="E103" s="17" t="n"/>
      <c r="F103" s="15">
        <f>IF(A103&amp;""="","",ROUND(N(C103)*N(E103),2))</f>
        <v/>
      </c>
      <c r="G103" s="15">
        <f>IF(A103&amp;""="","",ROUND(N(C103)*N(D103),2))</f>
        <v/>
      </c>
      <c r="H103" s="15">
        <f>IF(A103&amp;""="","",ROUND(F103-G103,2))</f>
        <v/>
      </c>
      <c r="I103" s="6">
        <f>IF(A103&amp;""="","",IFERROR(INDEX('أوامر الشغل'!$F$6:$F$1005,MATCH(A103&amp;"",'أوامر الشغل'!$A$6:$A$1005,0))&amp;"","أمر غير موجود"))</f>
        <v/>
      </c>
    </row>
    <row r="104">
      <c r="A104" s="5" t="n"/>
      <c r="B104" s="5" t="n"/>
      <c r="C104" s="18" t="n"/>
      <c r="D104" s="17" t="n"/>
      <c r="E104" s="17" t="n"/>
      <c r="F104" s="15">
        <f>IF(A104&amp;""="","",ROUND(N(C104)*N(E104),2))</f>
        <v/>
      </c>
      <c r="G104" s="15">
        <f>IF(A104&amp;""="","",ROUND(N(C104)*N(D104),2))</f>
        <v/>
      </c>
      <c r="H104" s="15">
        <f>IF(A104&amp;""="","",ROUND(F104-G104,2))</f>
        <v/>
      </c>
      <c r="I104" s="6">
        <f>IF(A104&amp;""="","",IFERROR(INDEX('أوامر الشغل'!$F$6:$F$1005,MATCH(A104&amp;"",'أوامر الشغل'!$A$6:$A$1005,0))&amp;"","أمر غير موجود"))</f>
        <v/>
      </c>
    </row>
    <row r="105">
      <c r="A105" s="5" t="n"/>
      <c r="B105" s="5" t="n"/>
      <c r="C105" s="18" t="n"/>
      <c r="D105" s="17" t="n"/>
      <c r="E105" s="17" t="n"/>
      <c r="F105" s="15">
        <f>IF(A105&amp;""="","",ROUND(N(C105)*N(E105),2))</f>
        <v/>
      </c>
      <c r="G105" s="15">
        <f>IF(A105&amp;""="","",ROUND(N(C105)*N(D105),2))</f>
        <v/>
      </c>
      <c r="H105" s="15">
        <f>IF(A105&amp;""="","",ROUND(F105-G105,2))</f>
        <v/>
      </c>
      <c r="I105" s="6">
        <f>IF(A105&amp;""="","",IFERROR(INDEX('أوامر الشغل'!$F$6:$F$1005,MATCH(A105&amp;"",'أوامر الشغل'!$A$6:$A$1005,0))&amp;"","أمر غير موجود"))</f>
        <v/>
      </c>
    </row>
    <row r="106">
      <c r="A106" s="5" t="n"/>
      <c r="B106" s="5" t="n"/>
      <c r="C106" s="18" t="n"/>
      <c r="D106" s="17" t="n"/>
      <c r="E106" s="17" t="n"/>
      <c r="F106" s="15">
        <f>IF(A106&amp;""="","",ROUND(N(C106)*N(E106),2))</f>
        <v/>
      </c>
      <c r="G106" s="15">
        <f>IF(A106&amp;""="","",ROUND(N(C106)*N(D106),2))</f>
        <v/>
      </c>
      <c r="H106" s="15">
        <f>IF(A106&amp;""="","",ROUND(F106-G106,2))</f>
        <v/>
      </c>
      <c r="I106" s="6">
        <f>IF(A106&amp;""="","",IFERROR(INDEX('أوامر الشغل'!$F$6:$F$1005,MATCH(A106&amp;"",'أوامر الشغل'!$A$6:$A$1005,0))&amp;"","أمر غير موجود"))</f>
        <v/>
      </c>
    </row>
    <row r="107">
      <c r="A107" s="5" t="n"/>
      <c r="B107" s="5" t="n"/>
      <c r="C107" s="18" t="n"/>
      <c r="D107" s="17" t="n"/>
      <c r="E107" s="17" t="n"/>
      <c r="F107" s="15">
        <f>IF(A107&amp;""="","",ROUND(N(C107)*N(E107),2))</f>
        <v/>
      </c>
      <c r="G107" s="15">
        <f>IF(A107&amp;""="","",ROUND(N(C107)*N(D107),2))</f>
        <v/>
      </c>
      <c r="H107" s="15">
        <f>IF(A107&amp;""="","",ROUND(F107-G107,2))</f>
        <v/>
      </c>
      <c r="I107" s="6">
        <f>IF(A107&amp;""="","",IFERROR(INDEX('أوامر الشغل'!$F$6:$F$1005,MATCH(A107&amp;"",'أوامر الشغل'!$A$6:$A$1005,0))&amp;"","أمر غير موجود"))</f>
        <v/>
      </c>
    </row>
    <row r="108">
      <c r="A108" s="5" t="n"/>
      <c r="B108" s="5" t="n"/>
      <c r="C108" s="18" t="n"/>
      <c r="D108" s="17" t="n"/>
      <c r="E108" s="17" t="n"/>
      <c r="F108" s="15">
        <f>IF(A108&amp;""="","",ROUND(N(C108)*N(E108),2))</f>
        <v/>
      </c>
      <c r="G108" s="15">
        <f>IF(A108&amp;""="","",ROUND(N(C108)*N(D108),2))</f>
        <v/>
      </c>
      <c r="H108" s="15">
        <f>IF(A108&amp;""="","",ROUND(F108-G108,2))</f>
        <v/>
      </c>
      <c r="I108" s="6">
        <f>IF(A108&amp;""="","",IFERROR(INDEX('أوامر الشغل'!$F$6:$F$1005,MATCH(A108&amp;"",'أوامر الشغل'!$A$6:$A$1005,0))&amp;"","أمر غير موجود"))</f>
        <v/>
      </c>
    </row>
    <row r="109">
      <c r="A109" s="5" t="n"/>
      <c r="B109" s="5" t="n"/>
      <c r="C109" s="18" t="n"/>
      <c r="D109" s="17" t="n"/>
      <c r="E109" s="17" t="n"/>
      <c r="F109" s="15">
        <f>IF(A109&amp;""="","",ROUND(N(C109)*N(E109),2))</f>
        <v/>
      </c>
      <c r="G109" s="15">
        <f>IF(A109&amp;""="","",ROUND(N(C109)*N(D109),2))</f>
        <v/>
      </c>
      <c r="H109" s="15">
        <f>IF(A109&amp;""="","",ROUND(F109-G109,2))</f>
        <v/>
      </c>
      <c r="I109" s="6">
        <f>IF(A109&amp;""="","",IFERROR(INDEX('أوامر الشغل'!$F$6:$F$1005,MATCH(A109&amp;"",'أوامر الشغل'!$A$6:$A$1005,0))&amp;"","أمر غير موجود"))</f>
        <v/>
      </c>
    </row>
    <row r="110">
      <c r="A110" s="5" t="n"/>
      <c r="B110" s="5" t="n"/>
      <c r="C110" s="18" t="n"/>
      <c r="D110" s="17" t="n"/>
      <c r="E110" s="17" t="n"/>
      <c r="F110" s="15">
        <f>IF(A110&amp;""="","",ROUND(N(C110)*N(E110),2))</f>
        <v/>
      </c>
      <c r="G110" s="15">
        <f>IF(A110&amp;""="","",ROUND(N(C110)*N(D110),2))</f>
        <v/>
      </c>
      <c r="H110" s="15">
        <f>IF(A110&amp;""="","",ROUND(F110-G110,2))</f>
        <v/>
      </c>
      <c r="I110" s="6">
        <f>IF(A110&amp;""="","",IFERROR(INDEX('أوامر الشغل'!$F$6:$F$1005,MATCH(A110&amp;"",'أوامر الشغل'!$A$6:$A$1005,0))&amp;"","أمر غير موجود"))</f>
        <v/>
      </c>
    </row>
    <row r="111">
      <c r="A111" s="5" t="n"/>
      <c r="B111" s="5" t="n"/>
      <c r="C111" s="18" t="n"/>
      <c r="D111" s="17" t="n"/>
      <c r="E111" s="17" t="n"/>
      <c r="F111" s="15">
        <f>IF(A111&amp;""="","",ROUND(N(C111)*N(E111),2))</f>
        <v/>
      </c>
      <c r="G111" s="15">
        <f>IF(A111&amp;""="","",ROUND(N(C111)*N(D111),2))</f>
        <v/>
      </c>
      <c r="H111" s="15">
        <f>IF(A111&amp;""="","",ROUND(F111-G111,2))</f>
        <v/>
      </c>
      <c r="I111" s="6">
        <f>IF(A111&amp;""="","",IFERROR(INDEX('أوامر الشغل'!$F$6:$F$1005,MATCH(A111&amp;"",'أوامر الشغل'!$A$6:$A$1005,0))&amp;"","أمر غير موجود"))</f>
        <v/>
      </c>
    </row>
    <row r="112">
      <c r="A112" s="5" t="n"/>
      <c r="B112" s="5" t="n"/>
      <c r="C112" s="18" t="n"/>
      <c r="D112" s="17" t="n"/>
      <c r="E112" s="17" t="n"/>
      <c r="F112" s="15">
        <f>IF(A112&amp;""="","",ROUND(N(C112)*N(E112),2))</f>
        <v/>
      </c>
      <c r="G112" s="15">
        <f>IF(A112&amp;""="","",ROUND(N(C112)*N(D112),2))</f>
        <v/>
      </c>
      <c r="H112" s="15">
        <f>IF(A112&amp;""="","",ROUND(F112-G112,2))</f>
        <v/>
      </c>
      <c r="I112" s="6">
        <f>IF(A112&amp;""="","",IFERROR(INDEX('أوامر الشغل'!$F$6:$F$1005,MATCH(A112&amp;"",'أوامر الشغل'!$A$6:$A$1005,0))&amp;"","أمر غير موجود"))</f>
        <v/>
      </c>
    </row>
    <row r="113">
      <c r="A113" s="5" t="n"/>
      <c r="B113" s="5" t="n"/>
      <c r="C113" s="18" t="n"/>
      <c r="D113" s="17" t="n"/>
      <c r="E113" s="17" t="n"/>
      <c r="F113" s="15">
        <f>IF(A113&amp;""="","",ROUND(N(C113)*N(E113),2))</f>
        <v/>
      </c>
      <c r="G113" s="15">
        <f>IF(A113&amp;""="","",ROUND(N(C113)*N(D113),2))</f>
        <v/>
      </c>
      <c r="H113" s="15">
        <f>IF(A113&amp;""="","",ROUND(F113-G113,2))</f>
        <v/>
      </c>
      <c r="I113" s="6">
        <f>IF(A113&amp;""="","",IFERROR(INDEX('أوامر الشغل'!$F$6:$F$1005,MATCH(A113&amp;"",'أوامر الشغل'!$A$6:$A$1005,0))&amp;"","أمر غير موجود"))</f>
        <v/>
      </c>
    </row>
    <row r="114">
      <c r="A114" s="5" t="n"/>
      <c r="B114" s="5" t="n"/>
      <c r="C114" s="18" t="n"/>
      <c r="D114" s="17" t="n"/>
      <c r="E114" s="17" t="n"/>
      <c r="F114" s="15">
        <f>IF(A114&amp;""="","",ROUND(N(C114)*N(E114),2))</f>
        <v/>
      </c>
      <c r="G114" s="15">
        <f>IF(A114&amp;""="","",ROUND(N(C114)*N(D114),2))</f>
        <v/>
      </c>
      <c r="H114" s="15">
        <f>IF(A114&amp;""="","",ROUND(F114-G114,2))</f>
        <v/>
      </c>
      <c r="I114" s="6">
        <f>IF(A114&amp;""="","",IFERROR(INDEX('أوامر الشغل'!$F$6:$F$1005,MATCH(A114&amp;"",'أوامر الشغل'!$A$6:$A$1005,0))&amp;"","أمر غير موجود"))</f>
        <v/>
      </c>
    </row>
    <row r="115">
      <c r="A115" s="5" t="n"/>
      <c r="B115" s="5" t="n"/>
      <c r="C115" s="18" t="n"/>
      <c r="D115" s="17" t="n"/>
      <c r="E115" s="17" t="n"/>
      <c r="F115" s="15">
        <f>IF(A115&amp;""="","",ROUND(N(C115)*N(E115),2))</f>
        <v/>
      </c>
      <c r="G115" s="15">
        <f>IF(A115&amp;""="","",ROUND(N(C115)*N(D115),2))</f>
        <v/>
      </c>
      <c r="H115" s="15">
        <f>IF(A115&amp;""="","",ROUND(F115-G115,2))</f>
        <v/>
      </c>
      <c r="I115" s="6">
        <f>IF(A115&amp;""="","",IFERROR(INDEX('أوامر الشغل'!$F$6:$F$1005,MATCH(A115&amp;"",'أوامر الشغل'!$A$6:$A$1005,0))&amp;"","أمر غير موجود"))</f>
        <v/>
      </c>
    </row>
    <row r="116">
      <c r="A116" s="5" t="n"/>
      <c r="B116" s="5" t="n"/>
      <c r="C116" s="18" t="n"/>
      <c r="D116" s="17" t="n"/>
      <c r="E116" s="17" t="n"/>
      <c r="F116" s="15">
        <f>IF(A116&amp;""="","",ROUND(N(C116)*N(E116),2))</f>
        <v/>
      </c>
      <c r="G116" s="15">
        <f>IF(A116&amp;""="","",ROUND(N(C116)*N(D116),2))</f>
        <v/>
      </c>
      <c r="H116" s="15">
        <f>IF(A116&amp;""="","",ROUND(F116-G116,2))</f>
        <v/>
      </c>
      <c r="I116" s="6">
        <f>IF(A116&amp;""="","",IFERROR(INDEX('أوامر الشغل'!$F$6:$F$1005,MATCH(A116&amp;"",'أوامر الشغل'!$A$6:$A$1005,0))&amp;"","أمر غير موجود"))</f>
        <v/>
      </c>
    </row>
    <row r="117">
      <c r="A117" s="5" t="n"/>
      <c r="B117" s="5" t="n"/>
      <c r="C117" s="18" t="n"/>
      <c r="D117" s="17" t="n"/>
      <c r="E117" s="17" t="n"/>
      <c r="F117" s="15">
        <f>IF(A117&amp;""="","",ROUND(N(C117)*N(E117),2))</f>
        <v/>
      </c>
      <c r="G117" s="15">
        <f>IF(A117&amp;""="","",ROUND(N(C117)*N(D117),2))</f>
        <v/>
      </c>
      <c r="H117" s="15">
        <f>IF(A117&amp;""="","",ROUND(F117-G117,2))</f>
        <v/>
      </c>
      <c r="I117" s="6">
        <f>IF(A117&amp;""="","",IFERROR(INDEX('أوامر الشغل'!$F$6:$F$1005,MATCH(A117&amp;"",'أوامر الشغل'!$A$6:$A$1005,0))&amp;"","أمر غير موجود"))</f>
        <v/>
      </c>
    </row>
    <row r="118">
      <c r="A118" s="5" t="n"/>
      <c r="B118" s="5" t="n"/>
      <c r="C118" s="18" t="n"/>
      <c r="D118" s="17" t="n"/>
      <c r="E118" s="17" t="n"/>
      <c r="F118" s="15">
        <f>IF(A118&amp;""="","",ROUND(N(C118)*N(E118),2))</f>
        <v/>
      </c>
      <c r="G118" s="15">
        <f>IF(A118&amp;""="","",ROUND(N(C118)*N(D118),2))</f>
        <v/>
      </c>
      <c r="H118" s="15">
        <f>IF(A118&amp;""="","",ROUND(F118-G118,2))</f>
        <v/>
      </c>
      <c r="I118" s="6">
        <f>IF(A118&amp;""="","",IFERROR(INDEX('أوامر الشغل'!$F$6:$F$1005,MATCH(A118&amp;"",'أوامر الشغل'!$A$6:$A$1005,0))&amp;"","أمر غير موجود"))</f>
        <v/>
      </c>
    </row>
    <row r="119">
      <c r="A119" s="5" t="n"/>
      <c r="B119" s="5" t="n"/>
      <c r="C119" s="18" t="n"/>
      <c r="D119" s="17" t="n"/>
      <c r="E119" s="17" t="n"/>
      <c r="F119" s="15">
        <f>IF(A119&amp;""="","",ROUND(N(C119)*N(E119),2))</f>
        <v/>
      </c>
      <c r="G119" s="15">
        <f>IF(A119&amp;""="","",ROUND(N(C119)*N(D119),2))</f>
        <v/>
      </c>
      <c r="H119" s="15">
        <f>IF(A119&amp;""="","",ROUND(F119-G119,2))</f>
        <v/>
      </c>
      <c r="I119" s="6">
        <f>IF(A119&amp;""="","",IFERROR(INDEX('أوامر الشغل'!$F$6:$F$1005,MATCH(A119&amp;"",'أوامر الشغل'!$A$6:$A$1005,0))&amp;"","أمر غير موجود"))</f>
        <v/>
      </c>
    </row>
    <row r="120">
      <c r="A120" s="5" t="n"/>
      <c r="B120" s="5" t="n"/>
      <c r="C120" s="18" t="n"/>
      <c r="D120" s="17" t="n"/>
      <c r="E120" s="17" t="n"/>
      <c r="F120" s="15">
        <f>IF(A120&amp;""="","",ROUND(N(C120)*N(E120),2))</f>
        <v/>
      </c>
      <c r="G120" s="15">
        <f>IF(A120&amp;""="","",ROUND(N(C120)*N(D120),2))</f>
        <v/>
      </c>
      <c r="H120" s="15">
        <f>IF(A120&amp;""="","",ROUND(F120-G120,2))</f>
        <v/>
      </c>
      <c r="I120" s="6">
        <f>IF(A120&amp;""="","",IFERROR(INDEX('أوامر الشغل'!$F$6:$F$1005,MATCH(A120&amp;"",'أوامر الشغل'!$A$6:$A$1005,0))&amp;"","أمر غير موجود"))</f>
        <v/>
      </c>
    </row>
    <row r="121">
      <c r="A121" s="5" t="n"/>
      <c r="B121" s="5" t="n"/>
      <c r="C121" s="18" t="n"/>
      <c r="D121" s="17" t="n"/>
      <c r="E121" s="17" t="n"/>
      <c r="F121" s="15">
        <f>IF(A121&amp;""="","",ROUND(N(C121)*N(E121),2))</f>
        <v/>
      </c>
      <c r="G121" s="15">
        <f>IF(A121&amp;""="","",ROUND(N(C121)*N(D121),2))</f>
        <v/>
      </c>
      <c r="H121" s="15">
        <f>IF(A121&amp;""="","",ROUND(F121-G121,2))</f>
        <v/>
      </c>
      <c r="I121" s="6">
        <f>IF(A121&amp;""="","",IFERROR(INDEX('أوامر الشغل'!$F$6:$F$1005,MATCH(A121&amp;"",'أوامر الشغل'!$A$6:$A$1005,0))&amp;"","أمر غير موجود"))</f>
        <v/>
      </c>
    </row>
    <row r="122">
      <c r="A122" s="5" t="n"/>
      <c r="B122" s="5" t="n"/>
      <c r="C122" s="18" t="n"/>
      <c r="D122" s="17" t="n"/>
      <c r="E122" s="17" t="n"/>
      <c r="F122" s="15">
        <f>IF(A122&amp;""="","",ROUND(N(C122)*N(E122),2))</f>
        <v/>
      </c>
      <c r="G122" s="15">
        <f>IF(A122&amp;""="","",ROUND(N(C122)*N(D122),2))</f>
        <v/>
      </c>
      <c r="H122" s="15">
        <f>IF(A122&amp;""="","",ROUND(F122-G122,2))</f>
        <v/>
      </c>
      <c r="I122" s="6">
        <f>IF(A122&amp;""="","",IFERROR(INDEX('أوامر الشغل'!$F$6:$F$1005,MATCH(A122&amp;"",'أوامر الشغل'!$A$6:$A$1005,0))&amp;"","أمر غير موجود"))</f>
        <v/>
      </c>
    </row>
    <row r="123">
      <c r="A123" s="5" t="n"/>
      <c r="B123" s="5" t="n"/>
      <c r="C123" s="18" t="n"/>
      <c r="D123" s="17" t="n"/>
      <c r="E123" s="17" t="n"/>
      <c r="F123" s="15">
        <f>IF(A123&amp;""="","",ROUND(N(C123)*N(E123),2))</f>
        <v/>
      </c>
      <c r="G123" s="15">
        <f>IF(A123&amp;""="","",ROUND(N(C123)*N(D123),2))</f>
        <v/>
      </c>
      <c r="H123" s="15">
        <f>IF(A123&amp;""="","",ROUND(F123-G123,2))</f>
        <v/>
      </c>
      <c r="I123" s="6">
        <f>IF(A123&amp;""="","",IFERROR(INDEX('أوامر الشغل'!$F$6:$F$1005,MATCH(A123&amp;"",'أوامر الشغل'!$A$6:$A$1005,0))&amp;"","أمر غير موجود"))</f>
        <v/>
      </c>
    </row>
    <row r="124">
      <c r="A124" s="5" t="n"/>
      <c r="B124" s="5" t="n"/>
      <c r="C124" s="18" t="n"/>
      <c r="D124" s="17" t="n"/>
      <c r="E124" s="17" t="n"/>
      <c r="F124" s="15">
        <f>IF(A124&amp;""="","",ROUND(N(C124)*N(E124),2))</f>
        <v/>
      </c>
      <c r="G124" s="15">
        <f>IF(A124&amp;""="","",ROUND(N(C124)*N(D124),2))</f>
        <v/>
      </c>
      <c r="H124" s="15">
        <f>IF(A124&amp;""="","",ROUND(F124-G124,2))</f>
        <v/>
      </c>
      <c r="I124" s="6">
        <f>IF(A124&amp;""="","",IFERROR(INDEX('أوامر الشغل'!$F$6:$F$1005,MATCH(A124&amp;"",'أوامر الشغل'!$A$6:$A$1005,0))&amp;"","أمر غير موجود"))</f>
        <v/>
      </c>
    </row>
    <row r="125">
      <c r="A125" s="5" t="n"/>
      <c r="B125" s="5" t="n"/>
      <c r="C125" s="18" t="n"/>
      <c r="D125" s="17" t="n"/>
      <c r="E125" s="17" t="n"/>
      <c r="F125" s="15">
        <f>IF(A125&amp;""="","",ROUND(N(C125)*N(E125),2))</f>
        <v/>
      </c>
      <c r="G125" s="15">
        <f>IF(A125&amp;""="","",ROUND(N(C125)*N(D125),2))</f>
        <v/>
      </c>
      <c r="H125" s="15">
        <f>IF(A125&amp;""="","",ROUND(F125-G125,2))</f>
        <v/>
      </c>
      <c r="I125" s="6">
        <f>IF(A125&amp;""="","",IFERROR(INDEX('أوامر الشغل'!$F$6:$F$1005,MATCH(A125&amp;"",'أوامر الشغل'!$A$6:$A$1005,0))&amp;"","أمر غير موجود"))</f>
        <v/>
      </c>
    </row>
    <row r="126">
      <c r="A126" s="5" t="n"/>
      <c r="B126" s="5" t="n"/>
      <c r="C126" s="18" t="n"/>
      <c r="D126" s="17" t="n"/>
      <c r="E126" s="17" t="n"/>
      <c r="F126" s="15">
        <f>IF(A126&amp;""="","",ROUND(N(C126)*N(E126),2))</f>
        <v/>
      </c>
      <c r="G126" s="15">
        <f>IF(A126&amp;""="","",ROUND(N(C126)*N(D126),2))</f>
        <v/>
      </c>
      <c r="H126" s="15">
        <f>IF(A126&amp;""="","",ROUND(F126-G126,2))</f>
        <v/>
      </c>
      <c r="I126" s="6">
        <f>IF(A126&amp;""="","",IFERROR(INDEX('أوامر الشغل'!$F$6:$F$1005,MATCH(A126&amp;"",'أوامر الشغل'!$A$6:$A$1005,0))&amp;"","أمر غير موجود"))</f>
        <v/>
      </c>
    </row>
    <row r="127">
      <c r="A127" s="5" t="n"/>
      <c r="B127" s="5" t="n"/>
      <c r="C127" s="18" t="n"/>
      <c r="D127" s="17" t="n"/>
      <c r="E127" s="17" t="n"/>
      <c r="F127" s="15">
        <f>IF(A127&amp;""="","",ROUND(N(C127)*N(E127),2))</f>
        <v/>
      </c>
      <c r="G127" s="15">
        <f>IF(A127&amp;""="","",ROUND(N(C127)*N(D127),2))</f>
        <v/>
      </c>
      <c r="H127" s="15">
        <f>IF(A127&amp;""="","",ROUND(F127-G127,2))</f>
        <v/>
      </c>
      <c r="I127" s="6">
        <f>IF(A127&amp;""="","",IFERROR(INDEX('أوامر الشغل'!$F$6:$F$1005,MATCH(A127&amp;"",'أوامر الشغل'!$A$6:$A$1005,0))&amp;"","أمر غير موجود"))</f>
        <v/>
      </c>
    </row>
    <row r="128">
      <c r="A128" s="5" t="n"/>
      <c r="B128" s="5" t="n"/>
      <c r="C128" s="18" t="n"/>
      <c r="D128" s="17" t="n"/>
      <c r="E128" s="17" t="n"/>
      <c r="F128" s="15">
        <f>IF(A128&amp;""="","",ROUND(N(C128)*N(E128),2))</f>
        <v/>
      </c>
      <c r="G128" s="15">
        <f>IF(A128&amp;""="","",ROUND(N(C128)*N(D128),2))</f>
        <v/>
      </c>
      <c r="H128" s="15">
        <f>IF(A128&amp;""="","",ROUND(F128-G128,2))</f>
        <v/>
      </c>
      <c r="I128" s="6">
        <f>IF(A128&amp;""="","",IFERROR(INDEX('أوامر الشغل'!$F$6:$F$1005,MATCH(A128&amp;"",'أوامر الشغل'!$A$6:$A$1005,0))&amp;"","أمر غير موجود"))</f>
        <v/>
      </c>
    </row>
    <row r="129">
      <c r="A129" s="5" t="n"/>
      <c r="B129" s="5" t="n"/>
      <c r="C129" s="18" t="n"/>
      <c r="D129" s="17" t="n"/>
      <c r="E129" s="17" t="n"/>
      <c r="F129" s="15">
        <f>IF(A129&amp;""="","",ROUND(N(C129)*N(E129),2))</f>
        <v/>
      </c>
      <c r="G129" s="15">
        <f>IF(A129&amp;""="","",ROUND(N(C129)*N(D129),2))</f>
        <v/>
      </c>
      <c r="H129" s="15">
        <f>IF(A129&amp;""="","",ROUND(F129-G129,2))</f>
        <v/>
      </c>
      <c r="I129" s="6">
        <f>IF(A129&amp;""="","",IFERROR(INDEX('أوامر الشغل'!$F$6:$F$1005,MATCH(A129&amp;"",'أوامر الشغل'!$A$6:$A$1005,0))&amp;"","أمر غير موجود"))</f>
        <v/>
      </c>
    </row>
    <row r="130">
      <c r="A130" s="5" t="n"/>
      <c r="B130" s="5" t="n"/>
      <c r="C130" s="18" t="n"/>
      <c r="D130" s="17" t="n"/>
      <c r="E130" s="17" t="n"/>
      <c r="F130" s="15">
        <f>IF(A130&amp;""="","",ROUND(N(C130)*N(E130),2))</f>
        <v/>
      </c>
      <c r="G130" s="15">
        <f>IF(A130&amp;""="","",ROUND(N(C130)*N(D130),2))</f>
        <v/>
      </c>
      <c r="H130" s="15">
        <f>IF(A130&amp;""="","",ROUND(F130-G130,2))</f>
        <v/>
      </c>
      <c r="I130" s="6">
        <f>IF(A130&amp;""="","",IFERROR(INDEX('أوامر الشغل'!$F$6:$F$1005,MATCH(A130&amp;"",'أوامر الشغل'!$A$6:$A$1005,0))&amp;"","أمر غير موجود"))</f>
        <v/>
      </c>
    </row>
    <row r="131">
      <c r="A131" s="5" t="n"/>
      <c r="B131" s="5" t="n"/>
      <c r="C131" s="18" t="n"/>
      <c r="D131" s="17" t="n"/>
      <c r="E131" s="17" t="n"/>
      <c r="F131" s="15">
        <f>IF(A131&amp;""="","",ROUND(N(C131)*N(E131),2))</f>
        <v/>
      </c>
      <c r="G131" s="15">
        <f>IF(A131&amp;""="","",ROUND(N(C131)*N(D131),2))</f>
        <v/>
      </c>
      <c r="H131" s="15">
        <f>IF(A131&amp;""="","",ROUND(F131-G131,2))</f>
        <v/>
      </c>
      <c r="I131" s="6">
        <f>IF(A131&amp;""="","",IFERROR(INDEX('أوامر الشغل'!$F$6:$F$1005,MATCH(A131&amp;"",'أوامر الشغل'!$A$6:$A$1005,0))&amp;"","أمر غير موجود"))</f>
        <v/>
      </c>
    </row>
    <row r="132">
      <c r="A132" s="5" t="n"/>
      <c r="B132" s="5" t="n"/>
      <c r="C132" s="18" t="n"/>
      <c r="D132" s="17" t="n"/>
      <c r="E132" s="17" t="n"/>
      <c r="F132" s="15">
        <f>IF(A132&amp;""="","",ROUND(N(C132)*N(E132),2))</f>
        <v/>
      </c>
      <c r="G132" s="15">
        <f>IF(A132&amp;""="","",ROUND(N(C132)*N(D132),2))</f>
        <v/>
      </c>
      <c r="H132" s="15">
        <f>IF(A132&amp;""="","",ROUND(F132-G132,2))</f>
        <v/>
      </c>
      <c r="I132" s="6">
        <f>IF(A132&amp;""="","",IFERROR(INDEX('أوامر الشغل'!$F$6:$F$1005,MATCH(A132&amp;"",'أوامر الشغل'!$A$6:$A$1005,0))&amp;"","أمر غير موجود"))</f>
        <v/>
      </c>
    </row>
    <row r="133">
      <c r="A133" s="5" t="n"/>
      <c r="B133" s="5" t="n"/>
      <c r="C133" s="18" t="n"/>
      <c r="D133" s="17" t="n"/>
      <c r="E133" s="17" t="n"/>
      <c r="F133" s="15">
        <f>IF(A133&amp;""="","",ROUND(N(C133)*N(E133),2))</f>
        <v/>
      </c>
      <c r="G133" s="15">
        <f>IF(A133&amp;""="","",ROUND(N(C133)*N(D133),2))</f>
        <v/>
      </c>
      <c r="H133" s="15">
        <f>IF(A133&amp;""="","",ROUND(F133-G133,2))</f>
        <v/>
      </c>
      <c r="I133" s="6">
        <f>IF(A133&amp;""="","",IFERROR(INDEX('أوامر الشغل'!$F$6:$F$1005,MATCH(A133&amp;"",'أوامر الشغل'!$A$6:$A$1005,0))&amp;"","أمر غير موجود"))</f>
        <v/>
      </c>
    </row>
    <row r="134">
      <c r="A134" s="5" t="n"/>
      <c r="B134" s="5" t="n"/>
      <c r="C134" s="18" t="n"/>
      <c r="D134" s="17" t="n"/>
      <c r="E134" s="17" t="n"/>
      <c r="F134" s="15">
        <f>IF(A134&amp;""="","",ROUND(N(C134)*N(E134),2))</f>
        <v/>
      </c>
      <c r="G134" s="15">
        <f>IF(A134&amp;""="","",ROUND(N(C134)*N(D134),2))</f>
        <v/>
      </c>
      <c r="H134" s="15">
        <f>IF(A134&amp;""="","",ROUND(F134-G134,2))</f>
        <v/>
      </c>
      <c r="I134" s="6">
        <f>IF(A134&amp;""="","",IFERROR(INDEX('أوامر الشغل'!$F$6:$F$1005,MATCH(A134&amp;"",'أوامر الشغل'!$A$6:$A$1005,0))&amp;"","أمر غير موجود"))</f>
        <v/>
      </c>
    </row>
    <row r="135">
      <c r="A135" s="5" t="n"/>
      <c r="B135" s="5" t="n"/>
      <c r="C135" s="18" t="n"/>
      <c r="D135" s="17" t="n"/>
      <c r="E135" s="17" t="n"/>
      <c r="F135" s="15">
        <f>IF(A135&amp;""="","",ROUND(N(C135)*N(E135),2))</f>
        <v/>
      </c>
      <c r="G135" s="15">
        <f>IF(A135&amp;""="","",ROUND(N(C135)*N(D135),2))</f>
        <v/>
      </c>
      <c r="H135" s="15">
        <f>IF(A135&amp;""="","",ROUND(F135-G135,2))</f>
        <v/>
      </c>
      <c r="I135" s="6">
        <f>IF(A135&amp;""="","",IFERROR(INDEX('أوامر الشغل'!$F$6:$F$1005,MATCH(A135&amp;"",'أوامر الشغل'!$A$6:$A$1005,0))&amp;"","أمر غير موجود"))</f>
        <v/>
      </c>
    </row>
    <row r="136">
      <c r="A136" s="5" t="n"/>
      <c r="B136" s="5" t="n"/>
      <c r="C136" s="18" t="n"/>
      <c r="D136" s="17" t="n"/>
      <c r="E136" s="17" t="n"/>
      <c r="F136" s="15">
        <f>IF(A136&amp;""="","",ROUND(N(C136)*N(E136),2))</f>
        <v/>
      </c>
      <c r="G136" s="15">
        <f>IF(A136&amp;""="","",ROUND(N(C136)*N(D136),2))</f>
        <v/>
      </c>
      <c r="H136" s="15">
        <f>IF(A136&amp;""="","",ROUND(F136-G136,2))</f>
        <v/>
      </c>
      <c r="I136" s="6">
        <f>IF(A136&amp;""="","",IFERROR(INDEX('أوامر الشغل'!$F$6:$F$1005,MATCH(A136&amp;"",'أوامر الشغل'!$A$6:$A$1005,0))&amp;"","أمر غير موجود"))</f>
        <v/>
      </c>
    </row>
    <row r="137">
      <c r="A137" s="5" t="n"/>
      <c r="B137" s="5" t="n"/>
      <c r="C137" s="18" t="n"/>
      <c r="D137" s="17" t="n"/>
      <c r="E137" s="17" t="n"/>
      <c r="F137" s="15">
        <f>IF(A137&amp;""="","",ROUND(N(C137)*N(E137),2))</f>
        <v/>
      </c>
      <c r="G137" s="15">
        <f>IF(A137&amp;""="","",ROUND(N(C137)*N(D137),2))</f>
        <v/>
      </c>
      <c r="H137" s="15">
        <f>IF(A137&amp;""="","",ROUND(F137-G137,2))</f>
        <v/>
      </c>
      <c r="I137" s="6">
        <f>IF(A137&amp;""="","",IFERROR(INDEX('أوامر الشغل'!$F$6:$F$1005,MATCH(A137&amp;"",'أوامر الشغل'!$A$6:$A$1005,0))&amp;"","أمر غير موجود"))</f>
        <v/>
      </c>
    </row>
    <row r="138">
      <c r="A138" s="5" t="n"/>
      <c r="B138" s="5" t="n"/>
      <c r="C138" s="18" t="n"/>
      <c r="D138" s="17" t="n"/>
      <c r="E138" s="17" t="n"/>
      <c r="F138" s="15">
        <f>IF(A138&amp;""="","",ROUND(N(C138)*N(E138),2))</f>
        <v/>
      </c>
      <c r="G138" s="15">
        <f>IF(A138&amp;""="","",ROUND(N(C138)*N(D138),2))</f>
        <v/>
      </c>
      <c r="H138" s="15">
        <f>IF(A138&amp;""="","",ROUND(F138-G138,2))</f>
        <v/>
      </c>
      <c r="I138" s="6">
        <f>IF(A138&amp;""="","",IFERROR(INDEX('أوامر الشغل'!$F$6:$F$1005,MATCH(A138&amp;"",'أوامر الشغل'!$A$6:$A$1005,0))&amp;"","أمر غير موجود"))</f>
        <v/>
      </c>
    </row>
    <row r="139">
      <c r="A139" s="5" t="n"/>
      <c r="B139" s="5" t="n"/>
      <c r="C139" s="18" t="n"/>
      <c r="D139" s="17" t="n"/>
      <c r="E139" s="17" t="n"/>
      <c r="F139" s="15">
        <f>IF(A139&amp;""="","",ROUND(N(C139)*N(E139),2))</f>
        <v/>
      </c>
      <c r="G139" s="15">
        <f>IF(A139&amp;""="","",ROUND(N(C139)*N(D139),2))</f>
        <v/>
      </c>
      <c r="H139" s="15">
        <f>IF(A139&amp;""="","",ROUND(F139-G139,2))</f>
        <v/>
      </c>
      <c r="I139" s="6">
        <f>IF(A139&amp;""="","",IFERROR(INDEX('أوامر الشغل'!$F$6:$F$1005,MATCH(A139&amp;"",'أوامر الشغل'!$A$6:$A$1005,0))&amp;"","أمر غير موجود"))</f>
        <v/>
      </c>
    </row>
    <row r="140">
      <c r="A140" s="5" t="n"/>
      <c r="B140" s="5" t="n"/>
      <c r="C140" s="18" t="n"/>
      <c r="D140" s="17" t="n"/>
      <c r="E140" s="17" t="n"/>
      <c r="F140" s="15">
        <f>IF(A140&amp;""="","",ROUND(N(C140)*N(E140),2))</f>
        <v/>
      </c>
      <c r="G140" s="15">
        <f>IF(A140&amp;""="","",ROUND(N(C140)*N(D140),2))</f>
        <v/>
      </c>
      <c r="H140" s="15">
        <f>IF(A140&amp;""="","",ROUND(F140-G140,2))</f>
        <v/>
      </c>
      <c r="I140" s="6">
        <f>IF(A140&amp;""="","",IFERROR(INDEX('أوامر الشغل'!$F$6:$F$1005,MATCH(A140&amp;"",'أوامر الشغل'!$A$6:$A$1005,0))&amp;"","أمر غير موجود"))</f>
        <v/>
      </c>
    </row>
    <row r="141">
      <c r="A141" s="5" t="n"/>
      <c r="B141" s="5" t="n"/>
      <c r="C141" s="18" t="n"/>
      <c r="D141" s="17" t="n"/>
      <c r="E141" s="17" t="n"/>
      <c r="F141" s="15">
        <f>IF(A141&amp;""="","",ROUND(N(C141)*N(E141),2))</f>
        <v/>
      </c>
      <c r="G141" s="15">
        <f>IF(A141&amp;""="","",ROUND(N(C141)*N(D141),2))</f>
        <v/>
      </c>
      <c r="H141" s="15">
        <f>IF(A141&amp;""="","",ROUND(F141-G141,2))</f>
        <v/>
      </c>
      <c r="I141" s="6">
        <f>IF(A141&amp;""="","",IFERROR(INDEX('أوامر الشغل'!$F$6:$F$1005,MATCH(A141&amp;"",'أوامر الشغل'!$A$6:$A$1005,0))&amp;"","أمر غير موجود"))</f>
        <v/>
      </c>
    </row>
    <row r="142">
      <c r="A142" s="5" t="n"/>
      <c r="B142" s="5" t="n"/>
      <c r="C142" s="18" t="n"/>
      <c r="D142" s="17" t="n"/>
      <c r="E142" s="17" t="n"/>
      <c r="F142" s="15">
        <f>IF(A142&amp;""="","",ROUND(N(C142)*N(E142),2))</f>
        <v/>
      </c>
      <c r="G142" s="15">
        <f>IF(A142&amp;""="","",ROUND(N(C142)*N(D142),2))</f>
        <v/>
      </c>
      <c r="H142" s="15">
        <f>IF(A142&amp;""="","",ROUND(F142-G142,2))</f>
        <v/>
      </c>
      <c r="I142" s="6">
        <f>IF(A142&amp;""="","",IFERROR(INDEX('أوامر الشغل'!$F$6:$F$1005,MATCH(A142&amp;"",'أوامر الشغل'!$A$6:$A$1005,0))&amp;"","أمر غير موجود"))</f>
        <v/>
      </c>
    </row>
    <row r="143">
      <c r="A143" s="5" t="n"/>
      <c r="B143" s="5" t="n"/>
      <c r="C143" s="18" t="n"/>
      <c r="D143" s="17" t="n"/>
      <c r="E143" s="17" t="n"/>
      <c r="F143" s="15">
        <f>IF(A143&amp;""="","",ROUND(N(C143)*N(E143),2))</f>
        <v/>
      </c>
      <c r="G143" s="15">
        <f>IF(A143&amp;""="","",ROUND(N(C143)*N(D143),2))</f>
        <v/>
      </c>
      <c r="H143" s="15">
        <f>IF(A143&amp;""="","",ROUND(F143-G143,2))</f>
        <v/>
      </c>
      <c r="I143" s="6">
        <f>IF(A143&amp;""="","",IFERROR(INDEX('أوامر الشغل'!$F$6:$F$1005,MATCH(A143&amp;"",'أوامر الشغل'!$A$6:$A$1005,0))&amp;"","أمر غير موجود"))</f>
        <v/>
      </c>
    </row>
    <row r="144">
      <c r="A144" s="5" t="n"/>
      <c r="B144" s="5" t="n"/>
      <c r="C144" s="18" t="n"/>
      <c r="D144" s="17" t="n"/>
      <c r="E144" s="17" t="n"/>
      <c r="F144" s="15">
        <f>IF(A144&amp;""="","",ROUND(N(C144)*N(E144),2))</f>
        <v/>
      </c>
      <c r="G144" s="15">
        <f>IF(A144&amp;""="","",ROUND(N(C144)*N(D144),2))</f>
        <v/>
      </c>
      <c r="H144" s="15">
        <f>IF(A144&amp;""="","",ROUND(F144-G144,2))</f>
        <v/>
      </c>
      <c r="I144" s="6">
        <f>IF(A144&amp;""="","",IFERROR(INDEX('أوامر الشغل'!$F$6:$F$1005,MATCH(A144&amp;"",'أوامر الشغل'!$A$6:$A$1005,0))&amp;"","أمر غير موجود"))</f>
        <v/>
      </c>
    </row>
    <row r="145">
      <c r="A145" s="5" t="n"/>
      <c r="B145" s="5" t="n"/>
      <c r="C145" s="18" t="n"/>
      <c r="D145" s="17" t="n"/>
      <c r="E145" s="17" t="n"/>
      <c r="F145" s="15">
        <f>IF(A145&amp;""="","",ROUND(N(C145)*N(E145),2))</f>
        <v/>
      </c>
      <c r="G145" s="15">
        <f>IF(A145&amp;""="","",ROUND(N(C145)*N(D145),2))</f>
        <v/>
      </c>
      <c r="H145" s="15">
        <f>IF(A145&amp;""="","",ROUND(F145-G145,2))</f>
        <v/>
      </c>
      <c r="I145" s="6">
        <f>IF(A145&amp;""="","",IFERROR(INDEX('أوامر الشغل'!$F$6:$F$1005,MATCH(A145&amp;"",'أوامر الشغل'!$A$6:$A$1005,0))&amp;"","أمر غير موجود"))</f>
        <v/>
      </c>
    </row>
    <row r="146">
      <c r="A146" s="5" t="n"/>
      <c r="B146" s="5" t="n"/>
      <c r="C146" s="18" t="n"/>
      <c r="D146" s="17" t="n"/>
      <c r="E146" s="17" t="n"/>
      <c r="F146" s="15">
        <f>IF(A146&amp;""="","",ROUND(N(C146)*N(E146),2))</f>
        <v/>
      </c>
      <c r="G146" s="15">
        <f>IF(A146&amp;""="","",ROUND(N(C146)*N(D146),2))</f>
        <v/>
      </c>
      <c r="H146" s="15">
        <f>IF(A146&amp;""="","",ROUND(F146-G146,2))</f>
        <v/>
      </c>
      <c r="I146" s="6">
        <f>IF(A146&amp;""="","",IFERROR(INDEX('أوامر الشغل'!$F$6:$F$1005,MATCH(A146&amp;"",'أوامر الشغل'!$A$6:$A$1005,0))&amp;"","أمر غير موجود"))</f>
        <v/>
      </c>
    </row>
    <row r="147">
      <c r="A147" s="5" t="n"/>
      <c r="B147" s="5" t="n"/>
      <c r="C147" s="18" t="n"/>
      <c r="D147" s="17" t="n"/>
      <c r="E147" s="17" t="n"/>
      <c r="F147" s="15">
        <f>IF(A147&amp;""="","",ROUND(N(C147)*N(E147),2))</f>
        <v/>
      </c>
      <c r="G147" s="15">
        <f>IF(A147&amp;""="","",ROUND(N(C147)*N(D147),2))</f>
        <v/>
      </c>
      <c r="H147" s="15">
        <f>IF(A147&amp;""="","",ROUND(F147-G147,2))</f>
        <v/>
      </c>
      <c r="I147" s="6">
        <f>IF(A147&amp;""="","",IFERROR(INDEX('أوامر الشغل'!$F$6:$F$1005,MATCH(A147&amp;"",'أوامر الشغل'!$A$6:$A$1005,0))&amp;"","أمر غير موجود"))</f>
        <v/>
      </c>
    </row>
    <row r="148">
      <c r="A148" s="5" t="n"/>
      <c r="B148" s="5" t="n"/>
      <c r="C148" s="18" t="n"/>
      <c r="D148" s="17" t="n"/>
      <c r="E148" s="17" t="n"/>
      <c r="F148" s="15">
        <f>IF(A148&amp;""="","",ROUND(N(C148)*N(E148),2))</f>
        <v/>
      </c>
      <c r="G148" s="15">
        <f>IF(A148&amp;""="","",ROUND(N(C148)*N(D148),2))</f>
        <v/>
      </c>
      <c r="H148" s="15">
        <f>IF(A148&amp;""="","",ROUND(F148-G148,2))</f>
        <v/>
      </c>
      <c r="I148" s="6">
        <f>IF(A148&amp;""="","",IFERROR(INDEX('أوامر الشغل'!$F$6:$F$1005,MATCH(A148&amp;"",'أوامر الشغل'!$A$6:$A$1005,0))&amp;"","أمر غير موجود"))</f>
        <v/>
      </c>
    </row>
    <row r="149">
      <c r="A149" s="5" t="n"/>
      <c r="B149" s="5" t="n"/>
      <c r="C149" s="18" t="n"/>
      <c r="D149" s="17" t="n"/>
      <c r="E149" s="17" t="n"/>
      <c r="F149" s="15">
        <f>IF(A149&amp;""="","",ROUND(N(C149)*N(E149),2))</f>
        <v/>
      </c>
      <c r="G149" s="15">
        <f>IF(A149&amp;""="","",ROUND(N(C149)*N(D149),2))</f>
        <v/>
      </c>
      <c r="H149" s="15">
        <f>IF(A149&amp;""="","",ROUND(F149-G149,2))</f>
        <v/>
      </c>
      <c r="I149" s="6">
        <f>IF(A149&amp;""="","",IFERROR(INDEX('أوامر الشغل'!$F$6:$F$1005,MATCH(A149&amp;"",'أوامر الشغل'!$A$6:$A$1005,0))&amp;"","أمر غير موجود"))</f>
        <v/>
      </c>
    </row>
    <row r="150">
      <c r="A150" s="5" t="n"/>
      <c r="B150" s="5" t="n"/>
      <c r="C150" s="18" t="n"/>
      <c r="D150" s="17" t="n"/>
      <c r="E150" s="17" t="n"/>
      <c r="F150" s="15">
        <f>IF(A150&amp;""="","",ROUND(N(C150)*N(E150),2))</f>
        <v/>
      </c>
      <c r="G150" s="15">
        <f>IF(A150&amp;""="","",ROUND(N(C150)*N(D150),2))</f>
        <v/>
      </c>
      <c r="H150" s="15">
        <f>IF(A150&amp;""="","",ROUND(F150-G150,2))</f>
        <v/>
      </c>
      <c r="I150" s="6">
        <f>IF(A150&amp;""="","",IFERROR(INDEX('أوامر الشغل'!$F$6:$F$1005,MATCH(A150&amp;"",'أوامر الشغل'!$A$6:$A$1005,0))&amp;"","أمر غير موجود"))</f>
        <v/>
      </c>
    </row>
    <row r="151">
      <c r="A151" s="5" t="n"/>
      <c r="B151" s="5" t="n"/>
      <c r="C151" s="18" t="n"/>
      <c r="D151" s="17" t="n"/>
      <c r="E151" s="17" t="n"/>
      <c r="F151" s="15">
        <f>IF(A151&amp;""="","",ROUND(N(C151)*N(E151),2))</f>
        <v/>
      </c>
      <c r="G151" s="15">
        <f>IF(A151&amp;""="","",ROUND(N(C151)*N(D151),2))</f>
        <v/>
      </c>
      <c r="H151" s="15">
        <f>IF(A151&amp;""="","",ROUND(F151-G151,2))</f>
        <v/>
      </c>
      <c r="I151" s="6">
        <f>IF(A151&amp;""="","",IFERROR(INDEX('أوامر الشغل'!$F$6:$F$1005,MATCH(A151&amp;"",'أوامر الشغل'!$A$6:$A$1005,0))&amp;"","أمر غير موجود"))</f>
        <v/>
      </c>
    </row>
    <row r="152">
      <c r="A152" s="5" t="n"/>
      <c r="B152" s="5" t="n"/>
      <c r="C152" s="18" t="n"/>
      <c r="D152" s="17" t="n"/>
      <c r="E152" s="17" t="n"/>
      <c r="F152" s="15">
        <f>IF(A152&amp;""="","",ROUND(N(C152)*N(E152),2))</f>
        <v/>
      </c>
      <c r="G152" s="15">
        <f>IF(A152&amp;""="","",ROUND(N(C152)*N(D152),2))</f>
        <v/>
      </c>
      <c r="H152" s="15">
        <f>IF(A152&amp;""="","",ROUND(F152-G152,2))</f>
        <v/>
      </c>
      <c r="I152" s="6">
        <f>IF(A152&amp;""="","",IFERROR(INDEX('أوامر الشغل'!$F$6:$F$1005,MATCH(A152&amp;"",'أوامر الشغل'!$A$6:$A$1005,0))&amp;"","أمر غير موجود"))</f>
        <v/>
      </c>
    </row>
    <row r="153">
      <c r="A153" s="5" t="n"/>
      <c r="B153" s="5" t="n"/>
      <c r="C153" s="18" t="n"/>
      <c r="D153" s="17" t="n"/>
      <c r="E153" s="17" t="n"/>
      <c r="F153" s="15">
        <f>IF(A153&amp;""="","",ROUND(N(C153)*N(E153),2))</f>
        <v/>
      </c>
      <c r="G153" s="15">
        <f>IF(A153&amp;""="","",ROUND(N(C153)*N(D153),2))</f>
        <v/>
      </c>
      <c r="H153" s="15">
        <f>IF(A153&amp;""="","",ROUND(F153-G153,2))</f>
        <v/>
      </c>
      <c r="I153" s="6">
        <f>IF(A153&amp;""="","",IFERROR(INDEX('أوامر الشغل'!$F$6:$F$1005,MATCH(A153&amp;"",'أوامر الشغل'!$A$6:$A$1005,0))&amp;"","أمر غير موجود"))</f>
        <v/>
      </c>
    </row>
    <row r="154">
      <c r="A154" s="5" t="n"/>
      <c r="B154" s="5" t="n"/>
      <c r="C154" s="18" t="n"/>
      <c r="D154" s="17" t="n"/>
      <c r="E154" s="17" t="n"/>
      <c r="F154" s="15">
        <f>IF(A154&amp;""="","",ROUND(N(C154)*N(E154),2))</f>
        <v/>
      </c>
      <c r="G154" s="15">
        <f>IF(A154&amp;""="","",ROUND(N(C154)*N(D154),2))</f>
        <v/>
      </c>
      <c r="H154" s="15">
        <f>IF(A154&amp;""="","",ROUND(F154-G154,2))</f>
        <v/>
      </c>
      <c r="I154" s="6">
        <f>IF(A154&amp;""="","",IFERROR(INDEX('أوامر الشغل'!$F$6:$F$1005,MATCH(A154&amp;"",'أوامر الشغل'!$A$6:$A$1005,0))&amp;"","أمر غير موجود"))</f>
        <v/>
      </c>
    </row>
    <row r="155">
      <c r="A155" s="5" t="n"/>
      <c r="B155" s="5" t="n"/>
      <c r="C155" s="18" t="n"/>
      <c r="D155" s="17" t="n"/>
      <c r="E155" s="17" t="n"/>
      <c r="F155" s="15">
        <f>IF(A155&amp;""="","",ROUND(N(C155)*N(E155),2))</f>
        <v/>
      </c>
      <c r="G155" s="15">
        <f>IF(A155&amp;""="","",ROUND(N(C155)*N(D155),2))</f>
        <v/>
      </c>
      <c r="H155" s="15">
        <f>IF(A155&amp;""="","",ROUND(F155-G155,2))</f>
        <v/>
      </c>
      <c r="I155" s="6">
        <f>IF(A155&amp;""="","",IFERROR(INDEX('أوامر الشغل'!$F$6:$F$1005,MATCH(A155&amp;"",'أوامر الشغل'!$A$6:$A$1005,0))&amp;"","أمر غير موجود"))</f>
        <v/>
      </c>
    </row>
    <row r="156">
      <c r="A156" s="5" t="n"/>
      <c r="B156" s="5" t="n"/>
      <c r="C156" s="18" t="n"/>
      <c r="D156" s="17" t="n"/>
      <c r="E156" s="17" t="n"/>
      <c r="F156" s="15">
        <f>IF(A156&amp;""="","",ROUND(N(C156)*N(E156),2))</f>
        <v/>
      </c>
      <c r="G156" s="15">
        <f>IF(A156&amp;""="","",ROUND(N(C156)*N(D156),2))</f>
        <v/>
      </c>
      <c r="H156" s="15">
        <f>IF(A156&amp;""="","",ROUND(F156-G156,2))</f>
        <v/>
      </c>
      <c r="I156" s="6">
        <f>IF(A156&amp;""="","",IFERROR(INDEX('أوامر الشغل'!$F$6:$F$1005,MATCH(A156&amp;"",'أوامر الشغل'!$A$6:$A$1005,0))&amp;"","أمر غير موجود"))</f>
        <v/>
      </c>
    </row>
    <row r="157">
      <c r="A157" s="5" t="n"/>
      <c r="B157" s="5" t="n"/>
      <c r="C157" s="18" t="n"/>
      <c r="D157" s="17" t="n"/>
      <c r="E157" s="17" t="n"/>
      <c r="F157" s="15">
        <f>IF(A157&amp;""="","",ROUND(N(C157)*N(E157),2))</f>
        <v/>
      </c>
      <c r="G157" s="15">
        <f>IF(A157&amp;""="","",ROUND(N(C157)*N(D157),2))</f>
        <v/>
      </c>
      <c r="H157" s="15">
        <f>IF(A157&amp;""="","",ROUND(F157-G157,2))</f>
        <v/>
      </c>
      <c r="I157" s="6">
        <f>IF(A157&amp;""="","",IFERROR(INDEX('أوامر الشغل'!$F$6:$F$1005,MATCH(A157&amp;"",'أوامر الشغل'!$A$6:$A$1005,0))&amp;"","أمر غير موجود"))</f>
        <v/>
      </c>
    </row>
    <row r="158">
      <c r="A158" s="5" t="n"/>
      <c r="B158" s="5" t="n"/>
      <c r="C158" s="18" t="n"/>
      <c r="D158" s="17" t="n"/>
      <c r="E158" s="17" t="n"/>
      <c r="F158" s="15">
        <f>IF(A158&amp;""="","",ROUND(N(C158)*N(E158),2))</f>
        <v/>
      </c>
      <c r="G158" s="15">
        <f>IF(A158&amp;""="","",ROUND(N(C158)*N(D158),2))</f>
        <v/>
      </c>
      <c r="H158" s="15">
        <f>IF(A158&amp;""="","",ROUND(F158-G158,2))</f>
        <v/>
      </c>
      <c r="I158" s="6">
        <f>IF(A158&amp;""="","",IFERROR(INDEX('أوامر الشغل'!$F$6:$F$1005,MATCH(A158&amp;"",'أوامر الشغل'!$A$6:$A$1005,0))&amp;"","أمر غير موجود"))</f>
        <v/>
      </c>
    </row>
    <row r="159">
      <c r="A159" s="5" t="n"/>
      <c r="B159" s="5" t="n"/>
      <c r="C159" s="18" t="n"/>
      <c r="D159" s="17" t="n"/>
      <c r="E159" s="17" t="n"/>
      <c r="F159" s="15">
        <f>IF(A159&amp;""="","",ROUND(N(C159)*N(E159),2))</f>
        <v/>
      </c>
      <c r="G159" s="15">
        <f>IF(A159&amp;""="","",ROUND(N(C159)*N(D159),2))</f>
        <v/>
      </c>
      <c r="H159" s="15">
        <f>IF(A159&amp;""="","",ROUND(F159-G159,2))</f>
        <v/>
      </c>
      <c r="I159" s="6">
        <f>IF(A159&amp;""="","",IFERROR(INDEX('أوامر الشغل'!$F$6:$F$1005,MATCH(A159&amp;"",'أوامر الشغل'!$A$6:$A$1005,0))&amp;"","أمر غير موجود"))</f>
        <v/>
      </c>
    </row>
    <row r="160">
      <c r="A160" s="5" t="n"/>
      <c r="B160" s="5" t="n"/>
      <c r="C160" s="18" t="n"/>
      <c r="D160" s="17" t="n"/>
      <c r="E160" s="17" t="n"/>
      <c r="F160" s="15">
        <f>IF(A160&amp;""="","",ROUND(N(C160)*N(E160),2))</f>
        <v/>
      </c>
      <c r="G160" s="15">
        <f>IF(A160&amp;""="","",ROUND(N(C160)*N(D160),2))</f>
        <v/>
      </c>
      <c r="H160" s="15">
        <f>IF(A160&amp;""="","",ROUND(F160-G160,2))</f>
        <v/>
      </c>
      <c r="I160" s="6">
        <f>IF(A160&amp;""="","",IFERROR(INDEX('أوامر الشغل'!$F$6:$F$1005,MATCH(A160&amp;"",'أوامر الشغل'!$A$6:$A$1005,0))&amp;"","أمر غير موجود"))</f>
        <v/>
      </c>
    </row>
    <row r="161">
      <c r="A161" s="5" t="n"/>
      <c r="B161" s="5" t="n"/>
      <c r="C161" s="18" t="n"/>
      <c r="D161" s="17" t="n"/>
      <c r="E161" s="17" t="n"/>
      <c r="F161" s="15">
        <f>IF(A161&amp;""="","",ROUND(N(C161)*N(E161),2))</f>
        <v/>
      </c>
      <c r="G161" s="15">
        <f>IF(A161&amp;""="","",ROUND(N(C161)*N(D161),2))</f>
        <v/>
      </c>
      <c r="H161" s="15">
        <f>IF(A161&amp;""="","",ROUND(F161-G161,2))</f>
        <v/>
      </c>
      <c r="I161" s="6">
        <f>IF(A161&amp;""="","",IFERROR(INDEX('أوامر الشغل'!$F$6:$F$1005,MATCH(A161&amp;"",'أوامر الشغل'!$A$6:$A$1005,0))&amp;"","أمر غير موجود"))</f>
        <v/>
      </c>
    </row>
    <row r="162">
      <c r="A162" s="5" t="n"/>
      <c r="B162" s="5" t="n"/>
      <c r="C162" s="18" t="n"/>
      <c r="D162" s="17" t="n"/>
      <c r="E162" s="17" t="n"/>
      <c r="F162" s="15">
        <f>IF(A162&amp;""="","",ROUND(N(C162)*N(E162),2))</f>
        <v/>
      </c>
      <c r="G162" s="15">
        <f>IF(A162&amp;""="","",ROUND(N(C162)*N(D162),2))</f>
        <v/>
      </c>
      <c r="H162" s="15">
        <f>IF(A162&amp;""="","",ROUND(F162-G162,2))</f>
        <v/>
      </c>
      <c r="I162" s="6">
        <f>IF(A162&amp;""="","",IFERROR(INDEX('أوامر الشغل'!$F$6:$F$1005,MATCH(A162&amp;"",'أوامر الشغل'!$A$6:$A$1005,0))&amp;"","أمر غير موجود"))</f>
        <v/>
      </c>
    </row>
    <row r="163">
      <c r="A163" s="5" t="n"/>
      <c r="B163" s="5" t="n"/>
      <c r="C163" s="18" t="n"/>
      <c r="D163" s="17" t="n"/>
      <c r="E163" s="17" t="n"/>
      <c r="F163" s="15">
        <f>IF(A163&amp;""="","",ROUND(N(C163)*N(E163),2))</f>
        <v/>
      </c>
      <c r="G163" s="15">
        <f>IF(A163&amp;""="","",ROUND(N(C163)*N(D163),2))</f>
        <v/>
      </c>
      <c r="H163" s="15">
        <f>IF(A163&amp;""="","",ROUND(F163-G163,2))</f>
        <v/>
      </c>
      <c r="I163" s="6">
        <f>IF(A163&amp;""="","",IFERROR(INDEX('أوامر الشغل'!$F$6:$F$1005,MATCH(A163&amp;"",'أوامر الشغل'!$A$6:$A$1005,0))&amp;"","أمر غير موجود"))</f>
        <v/>
      </c>
    </row>
    <row r="164">
      <c r="A164" s="5" t="n"/>
      <c r="B164" s="5" t="n"/>
      <c r="C164" s="18" t="n"/>
      <c r="D164" s="17" t="n"/>
      <c r="E164" s="17" t="n"/>
      <c r="F164" s="15">
        <f>IF(A164&amp;""="","",ROUND(N(C164)*N(E164),2))</f>
        <v/>
      </c>
      <c r="G164" s="15">
        <f>IF(A164&amp;""="","",ROUND(N(C164)*N(D164),2))</f>
        <v/>
      </c>
      <c r="H164" s="15">
        <f>IF(A164&amp;""="","",ROUND(F164-G164,2))</f>
        <v/>
      </c>
      <c r="I164" s="6">
        <f>IF(A164&amp;""="","",IFERROR(INDEX('أوامر الشغل'!$F$6:$F$1005,MATCH(A164&amp;"",'أوامر الشغل'!$A$6:$A$1005,0))&amp;"","أمر غير موجود"))</f>
        <v/>
      </c>
    </row>
    <row r="165">
      <c r="A165" s="5" t="n"/>
      <c r="B165" s="5" t="n"/>
      <c r="C165" s="18" t="n"/>
      <c r="D165" s="17" t="n"/>
      <c r="E165" s="17" t="n"/>
      <c r="F165" s="15">
        <f>IF(A165&amp;""="","",ROUND(N(C165)*N(E165),2))</f>
        <v/>
      </c>
      <c r="G165" s="15">
        <f>IF(A165&amp;""="","",ROUND(N(C165)*N(D165),2))</f>
        <v/>
      </c>
      <c r="H165" s="15">
        <f>IF(A165&amp;""="","",ROUND(F165-G165,2))</f>
        <v/>
      </c>
      <c r="I165" s="6">
        <f>IF(A165&amp;""="","",IFERROR(INDEX('أوامر الشغل'!$F$6:$F$1005,MATCH(A165&amp;"",'أوامر الشغل'!$A$6:$A$1005,0))&amp;"","أمر غير موجود"))</f>
        <v/>
      </c>
    </row>
    <row r="166">
      <c r="A166" s="5" t="n"/>
      <c r="B166" s="5" t="n"/>
      <c r="C166" s="18" t="n"/>
      <c r="D166" s="17" t="n"/>
      <c r="E166" s="17" t="n"/>
      <c r="F166" s="15">
        <f>IF(A166&amp;""="","",ROUND(N(C166)*N(E166),2))</f>
        <v/>
      </c>
      <c r="G166" s="15">
        <f>IF(A166&amp;""="","",ROUND(N(C166)*N(D166),2))</f>
        <v/>
      </c>
      <c r="H166" s="15">
        <f>IF(A166&amp;""="","",ROUND(F166-G166,2))</f>
        <v/>
      </c>
      <c r="I166" s="6">
        <f>IF(A166&amp;""="","",IFERROR(INDEX('أوامر الشغل'!$F$6:$F$1005,MATCH(A166&amp;"",'أوامر الشغل'!$A$6:$A$1005,0))&amp;"","أمر غير موجود"))</f>
        <v/>
      </c>
    </row>
    <row r="167">
      <c r="A167" s="5" t="n"/>
      <c r="B167" s="5" t="n"/>
      <c r="C167" s="18" t="n"/>
      <c r="D167" s="17" t="n"/>
      <c r="E167" s="17" t="n"/>
      <c r="F167" s="15">
        <f>IF(A167&amp;""="","",ROUND(N(C167)*N(E167),2))</f>
        <v/>
      </c>
      <c r="G167" s="15">
        <f>IF(A167&amp;""="","",ROUND(N(C167)*N(D167),2))</f>
        <v/>
      </c>
      <c r="H167" s="15">
        <f>IF(A167&amp;""="","",ROUND(F167-G167,2))</f>
        <v/>
      </c>
      <c r="I167" s="6">
        <f>IF(A167&amp;""="","",IFERROR(INDEX('أوامر الشغل'!$F$6:$F$1005,MATCH(A167&amp;"",'أوامر الشغل'!$A$6:$A$1005,0))&amp;"","أمر غير موجود"))</f>
        <v/>
      </c>
    </row>
    <row r="168">
      <c r="A168" s="5" t="n"/>
      <c r="B168" s="5" t="n"/>
      <c r="C168" s="18" t="n"/>
      <c r="D168" s="17" t="n"/>
      <c r="E168" s="17" t="n"/>
      <c r="F168" s="15">
        <f>IF(A168&amp;""="","",ROUND(N(C168)*N(E168),2))</f>
        <v/>
      </c>
      <c r="G168" s="15">
        <f>IF(A168&amp;""="","",ROUND(N(C168)*N(D168),2))</f>
        <v/>
      </c>
      <c r="H168" s="15">
        <f>IF(A168&amp;""="","",ROUND(F168-G168,2))</f>
        <v/>
      </c>
      <c r="I168" s="6">
        <f>IF(A168&amp;""="","",IFERROR(INDEX('أوامر الشغل'!$F$6:$F$1005,MATCH(A168&amp;"",'أوامر الشغل'!$A$6:$A$1005,0))&amp;"","أمر غير موجود"))</f>
        <v/>
      </c>
    </row>
    <row r="169">
      <c r="A169" s="5" t="n"/>
      <c r="B169" s="5" t="n"/>
      <c r="C169" s="18" t="n"/>
      <c r="D169" s="17" t="n"/>
      <c r="E169" s="17" t="n"/>
      <c r="F169" s="15">
        <f>IF(A169&amp;""="","",ROUND(N(C169)*N(E169),2))</f>
        <v/>
      </c>
      <c r="G169" s="15">
        <f>IF(A169&amp;""="","",ROUND(N(C169)*N(D169),2))</f>
        <v/>
      </c>
      <c r="H169" s="15">
        <f>IF(A169&amp;""="","",ROUND(F169-G169,2))</f>
        <v/>
      </c>
      <c r="I169" s="6">
        <f>IF(A169&amp;""="","",IFERROR(INDEX('أوامر الشغل'!$F$6:$F$1005,MATCH(A169&amp;"",'أوامر الشغل'!$A$6:$A$1005,0))&amp;"","أمر غير موجود"))</f>
        <v/>
      </c>
    </row>
    <row r="170">
      <c r="A170" s="5" t="n"/>
      <c r="B170" s="5" t="n"/>
      <c r="C170" s="18" t="n"/>
      <c r="D170" s="17" t="n"/>
      <c r="E170" s="17" t="n"/>
      <c r="F170" s="15">
        <f>IF(A170&amp;""="","",ROUND(N(C170)*N(E170),2))</f>
        <v/>
      </c>
      <c r="G170" s="15">
        <f>IF(A170&amp;""="","",ROUND(N(C170)*N(D170),2))</f>
        <v/>
      </c>
      <c r="H170" s="15">
        <f>IF(A170&amp;""="","",ROUND(F170-G170,2))</f>
        <v/>
      </c>
      <c r="I170" s="6">
        <f>IF(A170&amp;""="","",IFERROR(INDEX('أوامر الشغل'!$F$6:$F$1005,MATCH(A170&amp;"",'أوامر الشغل'!$A$6:$A$1005,0))&amp;"","أمر غير موجود"))</f>
        <v/>
      </c>
    </row>
    <row r="171">
      <c r="A171" s="5" t="n"/>
      <c r="B171" s="5" t="n"/>
      <c r="C171" s="18" t="n"/>
      <c r="D171" s="17" t="n"/>
      <c r="E171" s="17" t="n"/>
      <c r="F171" s="15">
        <f>IF(A171&amp;""="","",ROUND(N(C171)*N(E171),2))</f>
        <v/>
      </c>
      <c r="G171" s="15">
        <f>IF(A171&amp;""="","",ROUND(N(C171)*N(D171),2))</f>
        <v/>
      </c>
      <c r="H171" s="15">
        <f>IF(A171&amp;""="","",ROUND(F171-G171,2))</f>
        <v/>
      </c>
      <c r="I171" s="6">
        <f>IF(A171&amp;""="","",IFERROR(INDEX('أوامر الشغل'!$F$6:$F$1005,MATCH(A171&amp;"",'أوامر الشغل'!$A$6:$A$1005,0))&amp;"","أمر غير موجود"))</f>
        <v/>
      </c>
    </row>
    <row r="172">
      <c r="A172" s="5" t="n"/>
      <c r="B172" s="5" t="n"/>
      <c r="C172" s="18" t="n"/>
      <c r="D172" s="17" t="n"/>
      <c r="E172" s="17" t="n"/>
      <c r="F172" s="15">
        <f>IF(A172&amp;""="","",ROUND(N(C172)*N(E172),2))</f>
        <v/>
      </c>
      <c r="G172" s="15">
        <f>IF(A172&amp;""="","",ROUND(N(C172)*N(D172),2))</f>
        <v/>
      </c>
      <c r="H172" s="15">
        <f>IF(A172&amp;""="","",ROUND(F172-G172,2))</f>
        <v/>
      </c>
      <c r="I172" s="6">
        <f>IF(A172&amp;""="","",IFERROR(INDEX('أوامر الشغل'!$F$6:$F$1005,MATCH(A172&amp;"",'أوامر الشغل'!$A$6:$A$1005,0))&amp;"","أمر غير موجود"))</f>
        <v/>
      </c>
    </row>
    <row r="173">
      <c r="A173" s="5" t="n"/>
      <c r="B173" s="5" t="n"/>
      <c r="C173" s="18" t="n"/>
      <c r="D173" s="17" t="n"/>
      <c r="E173" s="17" t="n"/>
      <c r="F173" s="15">
        <f>IF(A173&amp;""="","",ROUND(N(C173)*N(E173),2))</f>
        <v/>
      </c>
      <c r="G173" s="15">
        <f>IF(A173&amp;""="","",ROUND(N(C173)*N(D173),2))</f>
        <v/>
      </c>
      <c r="H173" s="15">
        <f>IF(A173&amp;""="","",ROUND(F173-G173,2))</f>
        <v/>
      </c>
      <c r="I173" s="6">
        <f>IF(A173&amp;""="","",IFERROR(INDEX('أوامر الشغل'!$F$6:$F$1005,MATCH(A173&amp;"",'أوامر الشغل'!$A$6:$A$1005,0))&amp;"","أمر غير موجود"))</f>
        <v/>
      </c>
    </row>
    <row r="174">
      <c r="A174" s="5" t="n"/>
      <c r="B174" s="5" t="n"/>
      <c r="C174" s="18" t="n"/>
      <c r="D174" s="17" t="n"/>
      <c r="E174" s="17" t="n"/>
      <c r="F174" s="15">
        <f>IF(A174&amp;""="","",ROUND(N(C174)*N(E174),2))</f>
        <v/>
      </c>
      <c r="G174" s="15">
        <f>IF(A174&amp;""="","",ROUND(N(C174)*N(D174),2))</f>
        <v/>
      </c>
      <c r="H174" s="15">
        <f>IF(A174&amp;""="","",ROUND(F174-G174,2))</f>
        <v/>
      </c>
      <c r="I174" s="6">
        <f>IF(A174&amp;""="","",IFERROR(INDEX('أوامر الشغل'!$F$6:$F$1005,MATCH(A174&amp;"",'أوامر الشغل'!$A$6:$A$1005,0))&amp;"","أمر غير موجود"))</f>
        <v/>
      </c>
    </row>
    <row r="175">
      <c r="A175" s="5" t="n"/>
      <c r="B175" s="5" t="n"/>
      <c r="C175" s="18" t="n"/>
      <c r="D175" s="17" t="n"/>
      <c r="E175" s="17" t="n"/>
      <c r="F175" s="15">
        <f>IF(A175&amp;""="","",ROUND(N(C175)*N(E175),2))</f>
        <v/>
      </c>
      <c r="G175" s="15">
        <f>IF(A175&amp;""="","",ROUND(N(C175)*N(D175),2))</f>
        <v/>
      </c>
      <c r="H175" s="15">
        <f>IF(A175&amp;""="","",ROUND(F175-G175,2))</f>
        <v/>
      </c>
      <c r="I175" s="6">
        <f>IF(A175&amp;""="","",IFERROR(INDEX('أوامر الشغل'!$F$6:$F$1005,MATCH(A175&amp;"",'أوامر الشغل'!$A$6:$A$1005,0))&amp;"","أمر غير موجود"))</f>
        <v/>
      </c>
    </row>
    <row r="176">
      <c r="A176" s="5" t="n"/>
      <c r="B176" s="5" t="n"/>
      <c r="C176" s="18" t="n"/>
      <c r="D176" s="17" t="n"/>
      <c r="E176" s="17" t="n"/>
      <c r="F176" s="15">
        <f>IF(A176&amp;""="","",ROUND(N(C176)*N(E176),2))</f>
        <v/>
      </c>
      <c r="G176" s="15">
        <f>IF(A176&amp;""="","",ROUND(N(C176)*N(D176),2))</f>
        <v/>
      </c>
      <c r="H176" s="15">
        <f>IF(A176&amp;""="","",ROUND(F176-G176,2))</f>
        <v/>
      </c>
      <c r="I176" s="6">
        <f>IF(A176&amp;""="","",IFERROR(INDEX('أوامر الشغل'!$F$6:$F$1005,MATCH(A176&amp;"",'أوامر الشغل'!$A$6:$A$1005,0))&amp;"","أمر غير موجود"))</f>
        <v/>
      </c>
    </row>
    <row r="177">
      <c r="A177" s="5" t="n"/>
      <c r="B177" s="5" t="n"/>
      <c r="C177" s="18" t="n"/>
      <c r="D177" s="17" t="n"/>
      <c r="E177" s="17" t="n"/>
      <c r="F177" s="15">
        <f>IF(A177&amp;""="","",ROUND(N(C177)*N(E177),2))</f>
        <v/>
      </c>
      <c r="G177" s="15">
        <f>IF(A177&amp;""="","",ROUND(N(C177)*N(D177),2))</f>
        <v/>
      </c>
      <c r="H177" s="15">
        <f>IF(A177&amp;""="","",ROUND(F177-G177,2))</f>
        <v/>
      </c>
      <c r="I177" s="6">
        <f>IF(A177&amp;""="","",IFERROR(INDEX('أوامر الشغل'!$F$6:$F$1005,MATCH(A177&amp;"",'أوامر الشغل'!$A$6:$A$1005,0))&amp;"","أمر غير موجود"))</f>
        <v/>
      </c>
    </row>
    <row r="178">
      <c r="A178" s="5" t="n"/>
      <c r="B178" s="5" t="n"/>
      <c r="C178" s="18" t="n"/>
      <c r="D178" s="17" t="n"/>
      <c r="E178" s="17" t="n"/>
      <c r="F178" s="15">
        <f>IF(A178&amp;""="","",ROUND(N(C178)*N(E178),2))</f>
        <v/>
      </c>
      <c r="G178" s="15">
        <f>IF(A178&amp;""="","",ROUND(N(C178)*N(D178),2))</f>
        <v/>
      </c>
      <c r="H178" s="15">
        <f>IF(A178&amp;""="","",ROUND(F178-G178,2))</f>
        <v/>
      </c>
      <c r="I178" s="6">
        <f>IF(A178&amp;""="","",IFERROR(INDEX('أوامر الشغل'!$F$6:$F$1005,MATCH(A178&amp;"",'أوامر الشغل'!$A$6:$A$1005,0))&amp;"","أمر غير موجود"))</f>
        <v/>
      </c>
    </row>
    <row r="179">
      <c r="A179" s="5" t="n"/>
      <c r="B179" s="5" t="n"/>
      <c r="C179" s="18" t="n"/>
      <c r="D179" s="17" t="n"/>
      <c r="E179" s="17" t="n"/>
      <c r="F179" s="15">
        <f>IF(A179&amp;""="","",ROUND(N(C179)*N(E179),2))</f>
        <v/>
      </c>
      <c r="G179" s="15">
        <f>IF(A179&amp;""="","",ROUND(N(C179)*N(D179),2))</f>
        <v/>
      </c>
      <c r="H179" s="15">
        <f>IF(A179&amp;""="","",ROUND(F179-G179,2))</f>
        <v/>
      </c>
      <c r="I179" s="6">
        <f>IF(A179&amp;""="","",IFERROR(INDEX('أوامر الشغل'!$F$6:$F$1005,MATCH(A179&amp;"",'أوامر الشغل'!$A$6:$A$1005,0))&amp;"","أمر غير موجود"))</f>
        <v/>
      </c>
    </row>
    <row r="180">
      <c r="A180" s="5" t="n"/>
      <c r="B180" s="5" t="n"/>
      <c r="C180" s="18" t="n"/>
      <c r="D180" s="17" t="n"/>
      <c r="E180" s="17" t="n"/>
      <c r="F180" s="15">
        <f>IF(A180&amp;""="","",ROUND(N(C180)*N(E180),2))</f>
        <v/>
      </c>
      <c r="G180" s="15">
        <f>IF(A180&amp;""="","",ROUND(N(C180)*N(D180),2))</f>
        <v/>
      </c>
      <c r="H180" s="15">
        <f>IF(A180&amp;""="","",ROUND(F180-G180,2))</f>
        <v/>
      </c>
      <c r="I180" s="6">
        <f>IF(A180&amp;""="","",IFERROR(INDEX('أوامر الشغل'!$F$6:$F$1005,MATCH(A180&amp;"",'أوامر الشغل'!$A$6:$A$1005,0))&amp;"","أمر غير موجود"))</f>
        <v/>
      </c>
    </row>
    <row r="181">
      <c r="A181" s="5" t="n"/>
      <c r="B181" s="5" t="n"/>
      <c r="C181" s="18" t="n"/>
      <c r="D181" s="17" t="n"/>
      <c r="E181" s="17" t="n"/>
      <c r="F181" s="15">
        <f>IF(A181&amp;""="","",ROUND(N(C181)*N(E181),2))</f>
        <v/>
      </c>
      <c r="G181" s="15">
        <f>IF(A181&amp;""="","",ROUND(N(C181)*N(D181),2))</f>
        <v/>
      </c>
      <c r="H181" s="15">
        <f>IF(A181&amp;""="","",ROUND(F181-G181,2))</f>
        <v/>
      </c>
      <c r="I181" s="6">
        <f>IF(A181&amp;""="","",IFERROR(INDEX('أوامر الشغل'!$F$6:$F$1005,MATCH(A181&amp;"",'أوامر الشغل'!$A$6:$A$1005,0))&amp;"","أمر غير موجود"))</f>
        <v/>
      </c>
    </row>
    <row r="182">
      <c r="A182" s="5" t="n"/>
      <c r="B182" s="5" t="n"/>
      <c r="C182" s="18" t="n"/>
      <c r="D182" s="17" t="n"/>
      <c r="E182" s="17" t="n"/>
      <c r="F182" s="15">
        <f>IF(A182&amp;""="","",ROUND(N(C182)*N(E182),2))</f>
        <v/>
      </c>
      <c r="G182" s="15">
        <f>IF(A182&amp;""="","",ROUND(N(C182)*N(D182),2))</f>
        <v/>
      </c>
      <c r="H182" s="15">
        <f>IF(A182&amp;""="","",ROUND(F182-G182,2))</f>
        <v/>
      </c>
      <c r="I182" s="6">
        <f>IF(A182&amp;""="","",IFERROR(INDEX('أوامر الشغل'!$F$6:$F$1005,MATCH(A182&amp;"",'أوامر الشغل'!$A$6:$A$1005,0))&amp;"","أمر غير موجود"))</f>
        <v/>
      </c>
    </row>
    <row r="183">
      <c r="A183" s="5" t="n"/>
      <c r="B183" s="5" t="n"/>
      <c r="C183" s="18" t="n"/>
      <c r="D183" s="17" t="n"/>
      <c r="E183" s="17" t="n"/>
      <c r="F183" s="15">
        <f>IF(A183&amp;""="","",ROUND(N(C183)*N(E183),2))</f>
        <v/>
      </c>
      <c r="G183" s="15">
        <f>IF(A183&amp;""="","",ROUND(N(C183)*N(D183),2))</f>
        <v/>
      </c>
      <c r="H183" s="15">
        <f>IF(A183&amp;""="","",ROUND(F183-G183,2))</f>
        <v/>
      </c>
      <c r="I183" s="6">
        <f>IF(A183&amp;""="","",IFERROR(INDEX('أوامر الشغل'!$F$6:$F$1005,MATCH(A183&amp;"",'أوامر الشغل'!$A$6:$A$1005,0))&amp;"","أمر غير موجود"))</f>
        <v/>
      </c>
    </row>
    <row r="184">
      <c r="A184" s="5" t="n"/>
      <c r="B184" s="5" t="n"/>
      <c r="C184" s="18" t="n"/>
      <c r="D184" s="17" t="n"/>
      <c r="E184" s="17" t="n"/>
      <c r="F184" s="15">
        <f>IF(A184&amp;""="","",ROUND(N(C184)*N(E184),2))</f>
        <v/>
      </c>
      <c r="G184" s="15">
        <f>IF(A184&amp;""="","",ROUND(N(C184)*N(D184),2))</f>
        <v/>
      </c>
      <c r="H184" s="15">
        <f>IF(A184&amp;""="","",ROUND(F184-G184,2))</f>
        <v/>
      </c>
      <c r="I184" s="6">
        <f>IF(A184&amp;""="","",IFERROR(INDEX('أوامر الشغل'!$F$6:$F$1005,MATCH(A184&amp;"",'أوامر الشغل'!$A$6:$A$1005,0))&amp;"","أمر غير موجود"))</f>
        <v/>
      </c>
    </row>
    <row r="185">
      <c r="A185" s="5" t="n"/>
      <c r="B185" s="5" t="n"/>
      <c r="C185" s="18" t="n"/>
      <c r="D185" s="17" t="n"/>
      <c r="E185" s="17" t="n"/>
      <c r="F185" s="15">
        <f>IF(A185&amp;""="","",ROUND(N(C185)*N(E185),2))</f>
        <v/>
      </c>
      <c r="G185" s="15">
        <f>IF(A185&amp;""="","",ROUND(N(C185)*N(D185),2))</f>
        <v/>
      </c>
      <c r="H185" s="15">
        <f>IF(A185&amp;""="","",ROUND(F185-G185,2))</f>
        <v/>
      </c>
      <c r="I185" s="6">
        <f>IF(A185&amp;""="","",IFERROR(INDEX('أوامر الشغل'!$F$6:$F$1005,MATCH(A185&amp;"",'أوامر الشغل'!$A$6:$A$1005,0))&amp;"","أمر غير موجود"))</f>
        <v/>
      </c>
    </row>
    <row r="186">
      <c r="A186" s="5" t="n"/>
      <c r="B186" s="5" t="n"/>
      <c r="C186" s="18" t="n"/>
      <c r="D186" s="17" t="n"/>
      <c r="E186" s="17" t="n"/>
      <c r="F186" s="15">
        <f>IF(A186&amp;""="","",ROUND(N(C186)*N(E186),2))</f>
        <v/>
      </c>
      <c r="G186" s="15">
        <f>IF(A186&amp;""="","",ROUND(N(C186)*N(D186),2))</f>
        <v/>
      </c>
      <c r="H186" s="15">
        <f>IF(A186&amp;""="","",ROUND(F186-G186,2))</f>
        <v/>
      </c>
      <c r="I186" s="6">
        <f>IF(A186&amp;""="","",IFERROR(INDEX('أوامر الشغل'!$F$6:$F$1005,MATCH(A186&amp;"",'أوامر الشغل'!$A$6:$A$1005,0))&amp;"","أمر غير موجود"))</f>
        <v/>
      </c>
    </row>
    <row r="187">
      <c r="A187" s="5" t="n"/>
      <c r="B187" s="5" t="n"/>
      <c r="C187" s="18" t="n"/>
      <c r="D187" s="17" t="n"/>
      <c r="E187" s="17" t="n"/>
      <c r="F187" s="15">
        <f>IF(A187&amp;""="","",ROUND(N(C187)*N(E187),2))</f>
        <v/>
      </c>
      <c r="G187" s="15">
        <f>IF(A187&amp;""="","",ROUND(N(C187)*N(D187),2))</f>
        <v/>
      </c>
      <c r="H187" s="15">
        <f>IF(A187&amp;""="","",ROUND(F187-G187,2))</f>
        <v/>
      </c>
      <c r="I187" s="6">
        <f>IF(A187&amp;""="","",IFERROR(INDEX('أوامر الشغل'!$F$6:$F$1005,MATCH(A187&amp;"",'أوامر الشغل'!$A$6:$A$1005,0))&amp;"","أمر غير موجود"))</f>
        <v/>
      </c>
    </row>
    <row r="188">
      <c r="A188" s="5" t="n"/>
      <c r="B188" s="5" t="n"/>
      <c r="C188" s="18" t="n"/>
      <c r="D188" s="17" t="n"/>
      <c r="E188" s="17" t="n"/>
      <c r="F188" s="15">
        <f>IF(A188&amp;""="","",ROUND(N(C188)*N(E188),2))</f>
        <v/>
      </c>
      <c r="G188" s="15">
        <f>IF(A188&amp;""="","",ROUND(N(C188)*N(D188),2))</f>
        <v/>
      </c>
      <c r="H188" s="15">
        <f>IF(A188&amp;""="","",ROUND(F188-G188,2))</f>
        <v/>
      </c>
      <c r="I188" s="6">
        <f>IF(A188&amp;""="","",IFERROR(INDEX('أوامر الشغل'!$F$6:$F$1005,MATCH(A188&amp;"",'أوامر الشغل'!$A$6:$A$1005,0))&amp;"","أمر غير موجود"))</f>
        <v/>
      </c>
    </row>
    <row r="189">
      <c r="A189" s="5" t="n"/>
      <c r="B189" s="5" t="n"/>
      <c r="C189" s="18" t="n"/>
      <c r="D189" s="17" t="n"/>
      <c r="E189" s="17" t="n"/>
      <c r="F189" s="15">
        <f>IF(A189&amp;""="","",ROUND(N(C189)*N(E189),2))</f>
        <v/>
      </c>
      <c r="G189" s="15">
        <f>IF(A189&amp;""="","",ROUND(N(C189)*N(D189),2))</f>
        <v/>
      </c>
      <c r="H189" s="15">
        <f>IF(A189&amp;""="","",ROUND(F189-G189,2))</f>
        <v/>
      </c>
      <c r="I189" s="6">
        <f>IF(A189&amp;""="","",IFERROR(INDEX('أوامر الشغل'!$F$6:$F$1005,MATCH(A189&amp;"",'أوامر الشغل'!$A$6:$A$1005,0))&amp;"","أمر غير موجود"))</f>
        <v/>
      </c>
    </row>
    <row r="190">
      <c r="A190" s="5" t="n"/>
      <c r="B190" s="5" t="n"/>
      <c r="C190" s="18" t="n"/>
      <c r="D190" s="17" t="n"/>
      <c r="E190" s="17" t="n"/>
      <c r="F190" s="15">
        <f>IF(A190&amp;""="","",ROUND(N(C190)*N(E190),2))</f>
        <v/>
      </c>
      <c r="G190" s="15">
        <f>IF(A190&amp;""="","",ROUND(N(C190)*N(D190),2))</f>
        <v/>
      </c>
      <c r="H190" s="15">
        <f>IF(A190&amp;""="","",ROUND(F190-G190,2))</f>
        <v/>
      </c>
      <c r="I190" s="6">
        <f>IF(A190&amp;""="","",IFERROR(INDEX('أوامر الشغل'!$F$6:$F$1005,MATCH(A190&amp;"",'أوامر الشغل'!$A$6:$A$1005,0))&amp;"","أمر غير موجود"))</f>
        <v/>
      </c>
    </row>
    <row r="191">
      <c r="A191" s="5" t="n"/>
      <c r="B191" s="5" t="n"/>
      <c r="C191" s="18" t="n"/>
      <c r="D191" s="17" t="n"/>
      <c r="E191" s="17" t="n"/>
      <c r="F191" s="15">
        <f>IF(A191&amp;""="","",ROUND(N(C191)*N(E191),2))</f>
        <v/>
      </c>
      <c r="G191" s="15">
        <f>IF(A191&amp;""="","",ROUND(N(C191)*N(D191),2))</f>
        <v/>
      </c>
      <c r="H191" s="15">
        <f>IF(A191&amp;""="","",ROUND(F191-G191,2))</f>
        <v/>
      </c>
      <c r="I191" s="6">
        <f>IF(A191&amp;""="","",IFERROR(INDEX('أوامر الشغل'!$F$6:$F$1005,MATCH(A191&amp;"",'أوامر الشغل'!$A$6:$A$1005,0))&amp;"","أمر غير موجود"))</f>
        <v/>
      </c>
    </row>
    <row r="192">
      <c r="A192" s="5" t="n"/>
      <c r="B192" s="5" t="n"/>
      <c r="C192" s="18" t="n"/>
      <c r="D192" s="17" t="n"/>
      <c r="E192" s="17" t="n"/>
      <c r="F192" s="15">
        <f>IF(A192&amp;""="","",ROUND(N(C192)*N(E192),2))</f>
        <v/>
      </c>
      <c r="G192" s="15">
        <f>IF(A192&amp;""="","",ROUND(N(C192)*N(D192),2))</f>
        <v/>
      </c>
      <c r="H192" s="15">
        <f>IF(A192&amp;""="","",ROUND(F192-G192,2))</f>
        <v/>
      </c>
      <c r="I192" s="6">
        <f>IF(A192&amp;""="","",IFERROR(INDEX('أوامر الشغل'!$F$6:$F$1005,MATCH(A192&amp;"",'أوامر الشغل'!$A$6:$A$1005,0))&amp;"","أمر غير موجود"))</f>
        <v/>
      </c>
    </row>
    <row r="193">
      <c r="A193" s="5" t="n"/>
      <c r="B193" s="5" t="n"/>
      <c r="C193" s="18" t="n"/>
      <c r="D193" s="17" t="n"/>
      <c r="E193" s="17" t="n"/>
      <c r="F193" s="15">
        <f>IF(A193&amp;""="","",ROUND(N(C193)*N(E193),2))</f>
        <v/>
      </c>
      <c r="G193" s="15">
        <f>IF(A193&amp;""="","",ROUND(N(C193)*N(D193),2))</f>
        <v/>
      </c>
      <c r="H193" s="15">
        <f>IF(A193&amp;""="","",ROUND(F193-G193,2))</f>
        <v/>
      </c>
      <c r="I193" s="6">
        <f>IF(A193&amp;""="","",IFERROR(INDEX('أوامر الشغل'!$F$6:$F$1005,MATCH(A193&amp;"",'أوامر الشغل'!$A$6:$A$1005,0))&amp;"","أمر غير موجود"))</f>
        <v/>
      </c>
    </row>
    <row r="194">
      <c r="A194" s="5" t="n"/>
      <c r="B194" s="5" t="n"/>
      <c r="C194" s="18" t="n"/>
      <c r="D194" s="17" t="n"/>
      <c r="E194" s="17" t="n"/>
      <c r="F194" s="15">
        <f>IF(A194&amp;""="","",ROUND(N(C194)*N(E194),2))</f>
        <v/>
      </c>
      <c r="G194" s="15">
        <f>IF(A194&amp;""="","",ROUND(N(C194)*N(D194),2))</f>
        <v/>
      </c>
      <c r="H194" s="15">
        <f>IF(A194&amp;""="","",ROUND(F194-G194,2))</f>
        <v/>
      </c>
      <c r="I194" s="6">
        <f>IF(A194&amp;""="","",IFERROR(INDEX('أوامر الشغل'!$F$6:$F$1005,MATCH(A194&amp;"",'أوامر الشغل'!$A$6:$A$1005,0))&amp;"","أمر غير موجود"))</f>
        <v/>
      </c>
    </row>
    <row r="195">
      <c r="A195" s="5" t="n"/>
      <c r="B195" s="5" t="n"/>
      <c r="C195" s="18" t="n"/>
      <c r="D195" s="17" t="n"/>
      <c r="E195" s="17" t="n"/>
      <c r="F195" s="15">
        <f>IF(A195&amp;""="","",ROUND(N(C195)*N(E195),2))</f>
        <v/>
      </c>
      <c r="G195" s="15">
        <f>IF(A195&amp;""="","",ROUND(N(C195)*N(D195),2))</f>
        <v/>
      </c>
      <c r="H195" s="15">
        <f>IF(A195&amp;""="","",ROUND(F195-G195,2))</f>
        <v/>
      </c>
      <c r="I195" s="6">
        <f>IF(A195&amp;""="","",IFERROR(INDEX('أوامر الشغل'!$F$6:$F$1005,MATCH(A195&amp;"",'أوامر الشغل'!$A$6:$A$1005,0))&amp;"","أمر غير موجود"))</f>
        <v/>
      </c>
    </row>
    <row r="196">
      <c r="A196" s="5" t="n"/>
      <c r="B196" s="5" t="n"/>
      <c r="C196" s="18" t="n"/>
      <c r="D196" s="17" t="n"/>
      <c r="E196" s="17" t="n"/>
      <c r="F196" s="15">
        <f>IF(A196&amp;""="","",ROUND(N(C196)*N(E196),2))</f>
        <v/>
      </c>
      <c r="G196" s="15">
        <f>IF(A196&amp;""="","",ROUND(N(C196)*N(D196),2))</f>
        <v/>
      </c>
      <c r="H196" s="15">
        <f>IF(A196&amp;""="","",ROUND(F196-G196,2))</f>
        <v/>
      </c>
      <c r="I196" s="6">
        <f>IF(A196&amp;""="","",IFERROR(INDEX('أوامر الشغل'!$F$6:$F$1005,MATCH(A196&amp;"",'أوامر الشغل'!$A$6:$A$1005,0))&amp;"","أمر غير موجود"))</f>
        <v/>
      </c>
    </row>
    <row r="197">
      <c r="A197" s="5" t="n"/>
      <c r="B197" s="5" t="n"/>
      <c r="C197" s="18" t="n"/>
      <c r="D197" s="17" t="n"/>
      <c r="E197" s="17" t="n"/>
      <c r="F197" s="15">
        <f>IF(A197&amp;""="","",ROUND(N(C197)*N(E197),2))</f>
        <v/>
      </c>
      <c r="G197" s="15">
        <f>IF(A197&amp;""="","",ROUND(N(C197)*N(D197),2))</f>
        <v/>
      </c>
      <c r="H197" s="15">
        <f>IF(A197&amp;""="","",ROUND(F197-G197,2))</f>
        <v/>
      </c>
      <c r="I197" s="6">
        <f>IF(A197&amp;""="","",IFERROR(INDEX('أوامر الشغل'!$F$6:$F$1005,MATCH(A197&amp;"",'أوامر الشغل'!$A$6:$A$1005,0))&amp;"","أمر غير موجود"))</f>
        <v/>
      </c>
    </row>
    <row r="198">
      <c r="A198" s="5" t="n"/>
      <c r="B198" s="5" t="n"/>
      <c r="C198" s="18" t="n"/>
      <c r="D198" s="17" t="n"/>
      <c r="E198" s="17" t="n"/>
      <c r="F198" s="15">
        <f>IF(A198&amp;""="","",ROUND(N(C198)*N(E198),2))</f>
        <v/>
      </c>
      <c r="G198" s="15">
        <f>IF(A198&amp;""="","",ROUND(N(C198)*N(D198),2))</f>
        <v/>
      </c>
      <c r="H198" s="15">
        <f>IF(A198&amp;""="","",ROUND(F198-G198,2))</f>
        <v/>
      </c>
      <c r="I198" s="6">
        <f>IF(A198&amp;""="","",IFERROR(INDEX('أوامر الشغل'!$F$6:$F$1005,MATCH(A198&amp;"",'أوامر الشغل'!$A$6:$A$1005,0))&amp;"","أمر غير موجود"))</f>
        <v/>
      </c>
    </row>
    <row r="199">
      <c r="A199" s="5" t="n"/>
      <c r="B199" s="5" t="n"/>
      <c r="C199" s="18" t="n"/>
      <c r="D199" s="17" t="n"/>
      <c r="E199" s="17" t="n"/>
      <c r="F199" s="15">
        <f>IF(A199&amp;""="","",ROUND(N(C199)*N(E199),2))</f>
        <v/>
      </c>
      <c r="G199" s="15">
        <f>IF(A199&amp;""="","",ROUND(N(C199)*N(D199),2))</f>
        <v/>
      </c>
      <c r="H199" s="15">
        <f>IF(A199&amp;""="","",ROUND(F199-G199,2))</f>
        <v/>
      </c>
      <c r="I199" s="6">
        <f>IF(A199&amp;""="","",IFERROR(INDEX('أوامر الشغل'!$F$6:$F$1005,MATCH(A199&amp;"",'أوامر الشغل'!$A$6:$A$1005,0))&amp;"","أمر غير موجود"))</f>
        <v/>
      </c>
    </row>
    <row r="200">
      <c r="A200" s="5" t="n"/>
      <c r="B200" s="5" t="n"/>
      <c r="C200" s="18" t="n"/>
      <c r="D200" s="17" t="n"/>
      <c r="E200" s="17" t="n"/>
      <c r="F200" s="15">
        <f>IF(A200&amp;""="","",ROUND(N(C200)*N(E200),2))</f>
        <v/>
      </c>
      <c r="G200" s="15">
        <f>IF(A200&amp;""="","",ROUND(N(C200)*N(D200),2))</f>
        <v/>
      </c>
      <c r="H200" s="15">
        <f>IF(A200&amp;""="","",ROUND(F200-G200,2))</f>
        <v/>
      </c>
      <c r="I200" s="6">
        <f>IF(A200&amp;""="","",IFERROR(INDEX('أوامر الشغل'!$F$6:$F$1005,MATCH(A200&amp;"",'أوامر الشغل'!$A$6:$A$1005,0))&amp;"","أمر غير موجود"))</f>
        <v/>
      </c>
    </row>
    <row r="201">
      <c r="A201" s="5" t="n"/>
      <c r="B201" s="5" t="n"/>
      <c r="C201" s="18" t="n"/>
      <c r="D201" s="17" t="n"/>
      <c r="E201" s="17" t="n"/>
      <c r="F201" s="15">
        <f>IF(A201&amp;""="","",ROUND(N(C201)*N(E201),2))</f>
        <v/>
      </c>
      <c r="G201" s="15">
        <f>IF(A201&amp;""="","",ROUND(N(C201)*N(D201),2))</f>
        <v/>
      </c>
      <c r="H201" s="15">
        <f>IF(A201&amp;""="","",ROUND(F201-G201,2))</f>
        <v/>
      </c>
      <c r="I201" s="6">
        <f>IF(A201&amp;""="","",IFERROR(INDEX('أوامر الشغل'!$F$6:$F$1005,MATCH(A201&amp;"",'أوامر الشغل'!$A$6:$A$1005,0))&amp;"","أمر غير موجود"))</f>
        <v/>
      </c>
    </row>
    <row r="202">
      <c r="A202" s="5" t="n"/>
      <c r="B202" s="5" t="n"/>
      <c r="C202" s="18" t="n"/>
      <c r="D202" s="17" t="n"/>
      <c r="E202" s="17" t="n"/>
      <c r="F202" s="15">
        <f>IF(A202&amp;""="","",ROUND(N(C202)*N(E202),2))</f>
        <v/>
      </c>
      <c r="G202" s="15">
        <f>IF(A202&amp;""="","",ROUND(N(C202)*N(D202),2))</f>
        <v/>
      </c>
      <c r="H202" s="15">
        <f>IF(A202&amp;""="","",ROUND(F202-G202,2))</f>
        <v/>
      </c>
      <c r="I202" s="6">
        <f>IF(A202&amp;""="","",IFERROR(INDEX('أوامر الشغل'!$F$6:$F$1005,MATCH(A202&amp;"",'أوامر الشغل'!$A$6:$A$1005,0))&amp;"","أمر غير موجود"))</f>
        <v/>
      </c>
    </row>
    <row r="203">
      <c r="A203" s="5" t="n"/>
      <c r="B203" s="5" t="n"/>
      <c r="C203" s="18" t="n"/>
      <c r="D203" s="17" t="n"/>
      <c r="E203" s="17" t="n"/>
      <c r="F203" s="15">
        <f>IF(A203&amp;""="","",ROUND(N(C203)*N(E203),2))</f>
        <v/>
      </c>
      <c r="G203" s="15">
        <f>IF(A203&amp;""="","",ROUND(N(C203)*N(D203),2))</f>
        <v/>
      </c>
      <c r="H203" s="15">
        <f>IF(A203&amp;""="","",ROUND(F203-G203,2))</f>
        <v/>
      </c>
      <c r="I203" s="6">
        <f>IF(A203&amp;""="","",IFERROR(INDEX('أوامر الشغل'!$F$6:$F$1005,MATCH(A203&amp;"",'أوامر الشغل'!$A$6:$A$1005,0))&amp;"","أمر غير موجود"))</f>
        <v/>
      </c>
    </row>
    <row r="204">
      <c r="A204" s="5" t="n"/>
      <c r="B204" s="5" t="n"/>
      <c r="C204" s="18" t="n"/>
      <c r="D204" s="17" t="n"/>
      <c r="E204" s="17" t="n"/>
      <c r="F204" s="15">
        <f>IF(A204&amp;""="","",ROUND(N(C204)*N(E204),2))</f>
        <v/>
      </c>
      <c r="G204" s="15">
        <f>IF(A204&amp;""="","",ROUND(N(C204)*N(D204),2))</f>
        <v/>
      </c>
      <c r="H204" s="15">
        <f>IF(A204&amp;""="","",ROUND(F204-G204,2))</f>
        <v/>
      </c>
      <c r="I204" s="6">
        <f>IF(A204&amp;""="","",IFERROR(INDEX('أوامر الشغل'!$F$6:$F$1005,MATCH(A204&amp;"",'أوامر الشغل'!$A$6:$A$1005,0))&amp;"","أمر غير موجود"))</f>
        <v/>
      </c>
    </row>
    <row r="205">
      <c r="A205" s="5" t="n"/>
      <c r="B205" s="5" t="n"/>
      <c r="C205" s="18" t="n"/>
      <c r="D205" s="17" t="n"/>
      <c r="E205" s="17" t="n"/>
      <c r="F205" s="15">
        <f>IF(A205&amp;""="","",ROUND(N(C205)*N(E205),2))</f>
        <v/>
      </c>
      <c r="G205" s="15">
        <f>IF(A205&amp;""="","",ROUND(N(C205)*N(D205),2))</f>
        <v/>
      </c>
      <c r="H205" s="15">
        <f>IF(A205&amp;""="","",ROUND(F205-G205,2))</f>
        <v/>
      </c>
      <c r="I205" s="6">
        <f>IF(A205&amp;""="","",IFERROR(INDEX('أوامر الشغل'!$F$6:$F$1005,MATCH(A205&amp;"",'أوامر الشغل'!$A$6:$A$1005,0))&amp;"","أمر غير موجود"))</f>
        <v/>
      </c>
    </row>
    <row r="206">
      <c r="A206" s="5" t="n"/>
      <c r="B206" s="5" t="n"/>
      <c r="C206" s="18" t="n"/>
      <c r="D206" s="17" t="n"/>
      <c r="E206" s="17" t="n"/>
      <c r="F206" s="15">
        <f>IF(A206&amp;""="","",ROUND(N(C206)*N(E206),2))</f>
        <v/>
      </c>
      <c r="G206" s="15">
        <f>IF(A206&amp;""="","",ROUND(N(C206)*N(D206),2))</f>
        <v/>
      </c>
      <c r="H206" s="15">
        <f>IF(A206&amp;""="","",ROUND(F206-G206,2))</f>
        <v/>
      </c>
      <c r="I206" s="6">
        <f>IF(A206&amp;""="","",IFERROR(INDEX('أوامر الشغل'!$F$6:$F$1005,MATCH(A206&amp;"",'أوامر الشغل'!$A$6:$A$1005,0))&amp;"","أمر غير موجود"))</f>
        <v/>
      </c>
    </row>
    <row r="207">
      <c r="A207" s="5" t="n"/>
      <c r="B207" s="5" t="n"/>
      <c r="C207" s="18" t="n"/>
      <c r="D207" s="17" t="n"/>
      <c r="E207" s="17" t="n"/>
      <c r="F207" s="15">
        <f>IF(A207&amp;""="","",ROUND(N(C207)*N(E207),2))</f>
        <v/>
      </c>
      <c r="G207" s="15">
        <f>IF(A207&amp;""="","",ROUND(N(C207)*N(D207),2))</f>
        <v/>
      </c>
      <c r="H207" s="15">
        <f>IF(A207&amp;""="","",ROUND(F207-G207,2))</f>
        <v/>
      </c>
      <c r="I207" s="6">
        <f>IF(A207&amp;""="","",IFERROR(INDEX('أوامر الشغل'!$F$6:$F$1005,MATCH(A207&amp;"",'أوامر الشغل'!$A$6:$A$1005,0))&amp;"","أمر غير موجود"))</f>
        <v/>
      </c>
    </row>
    <row r="208">
      <c r="A208" s="5" t="n"/>
      <c r="B208" s="5" t="n"/>
      <c r="C208" s="18" t="n"/>
      <c r="D208" s="17" t="n"/>
      <c r="E208" s="17" t="n"/>
      <c r="F208" s="15">
        <f>IF(A208&amp;""="","",ROUND(N(C208)*N(E208),2))</f>
        <v/>
      </c>
      <c r="G208" s="15">
        <f>IF(A208&amp;""="","",ROUND(N(C208)*N(D208),2))</f>
        <v/>
      </c>
      <c r="H208" s="15">
        <f>IF(A208&amp;""="","",ROUND(F208-G208,2))</f>
        <v/>
      </c>
      <c r="I208" s="6">
        <f>IF(A208&amp;""="","",IFERROR(INDEX('أوامر الشغل'!$F$6:$F$1005,MATCH(A208&amp;"",'أوامر الشغل'!$A$6:$A$1005,0))&amp;"","أمر غير موجود"))</f>
        <v/>
      </c>
    </row>
    <row r="209">
      <c r="A209" s="5" t="n"/>
      <c r="B209" s="5" t="n"/>
      <c r="C209" s="18" t="n"/>
      <c r="D209" s="17" t="n"/>
      <c r="E209" s="17" t="n"/>
      <c r="F209" s="15">
        <f>IF(A209&amp;""="","",ROUND(N(C209)*N(E209),2))</f>
        <v/>
      </c>
      <c r="G209" s="15">
        <f>IF(A209&amp;""="","",ROUND(N(C209)*N(D209),2))</f>
        <v/>
      </c>
      <c r="H209" s="15">
        <f>IF(A209&amp;""="","",ROUND(F209-G209,2))</f>
        <v/>
      </c>
      <c r="I209" s="6">
        <f>IF(A209&amp;""="","",IFERROR(INDEX('أوامر الشغل'!$F$6:$F$1005,MATCH(A209&amp;"",'أوامر الشغل'!$A$6:$A$1005,0))&amp;"","أمر غير موجود"))</f>
        <v/>
      </c>
    </row>
    <row r="210">
      <c r="A210" s="5" t="n"/>
      <c r="B210" s="5" t="n"/>
      <c r="C210" s="18" t="n"/>
      <c r="D210" s="17" t="n"/>
      <c r="E210" s="17" t="n"/>
      <c r="F210" s="15">
        <f>IF(A210&amp;""="","",ROUND(N(C210)*N(E210),2))</f>
        <v/>
      </c>
      <c r="G210" s="15">
        <f>IF(A210&amp;""="","",ROUND(N(C210)*N(D210),2))</f>
        <v/>
      </c>
      <c r="H210" s="15">
        <f>IF(A210&amp;""="","",ROUND(F210-G210,2))</f>
        <v/>
      </c>
      <c r="I210" s="6">
        <f>IF(A210&amp;""="","",IFERROR(INDEX('أوامر الشغل'!$F$6:$F$1005,MATCH(A210&amp;"",'أوامر الشغل'!$A$6:$A$1005,0))&amp;"","أمر غير موجود"))</f>
        <v/>
      </c>
    </row>
    <row r="211">
      <c r="A211" s="5" t="n"/>
      <c r="B211" s="5" t="n"/>
      <c r="C211" s="18" t="n"/>
      <c r="D211" s="17" t="n"/>
      <c r="E211" s="17" t="n"/>
      <c r="F211" s="15">
        <f>IF(A211&amp;""="","",ROUND(N(C211)*N(E211),2))</f>
        <v/>
      </c>
      <c r="G211" s="15">
        <f>IF(A211&amp;""="","",ROUND(N(C211)*N(D211),2))</f>
        <v/>
      </c>
      <c r="H211" s="15">
        <f>IF(A211&amp;""="","",ROUND(F211-G211,2))</f>
        <v/>
      </c>
      <c r="I211" s="6">
        <f>IF(A211&amp;""="","",IFERROR(INDEX('أوامر الشغل'!$F$6:$F$1005,MATCH(A211&amp;"",'أوامر الشغل'!$A$6:$A$1005,0))&amp;"","أمر غير موجود"))</f>
        <v/>
      </c>
    </row>
    <row r="212">
      <c r="A212" s="5" t="n"/>
      <c r="B212" s="5" t="n"/>
      <c r="C212" s="18" t="n"/>
      <c r="D212" s="17" t="n"/>
      <c r="E212" s="17" t="n"/>
      <c r="F212" s="15">
        <f>IF(A212&amp;""="","",ROUND(N(C212)*N(E212),2))</f>
        <v/>
      </c>
      <c r="G212" s="15">
        <f>IF(A212&amp;""="","",ROUND(N(C212)*N(D212),2))</f>
        <v/>
      </c>
      <c r="H212" s="15">
        <f>IF(A212&amp;""="","",ROUND(F212-G212,2))</f>
        <v/>
      </c>
      <c r="I212" s="6">
        <f>IF(A212&amp;""="","",IFERROR(INDEX('أوامر الشغل'!$F$6:$F$1005,MATCH(A212&amp;"",'أوامر الشغل'!$A$6:$A$1005,0))&amp;"","أمر غير موجود"))</f>
        <v/>
      </c>
    </row>
    <row r="213">
      <c r="A213" s="5" t="n"/>
      <c r="B213" s="5" t="n"/>
      <c r="C213" s="18" t="n"/>
      <c r="D213" s="17" t="n"/>
      <c r="E213" s="17" t="n"/>
      <c r="F213" s="15">
        <f>IF(A213&amp;""="","",ROUND(N(C213)*N(E213),2))</f>
        <v/>
      </c>
      <c r="G213" s="15">
        <f>IF(A213&amp;""="","",ROUND(N(C213)*N(D213),2))</f>
        <v/>
      </c>
      <c r="H213" s="15">
        <f>IF(A213&amp;""="","",ROUND(F213-G213,2))</f>
        <v/>
      </c>
      <c r="I213" s="6">
        <f>IF(A213&amp;""="","",IFERROR(INDEX('أوامر الشغل'!$F$6:$F$1005,MATCH(A213&amp;"",'أوامر الشغل'!$A$6:$A$1005,0))&amp;"","أمر غير موجود"))</f>
        <v/>
      </c>
    </row>
    <row r="214">
      <c r="A214" s="5" t="n"/>
      <c r="B214" s="5" t="n"/>
      <c r="C214" s="18" t="n"/>
      <c r="D214" s="17" t="n"/>
      <c r="E214" s="17" t="n"/>
      <c r="F214" s="15">
        <f>IF(A214&amp;""="","",ROUND(N(C214)*N(E214),2))</f>
        <v/>
      </c>
      <c r="G214" s="15">
        <f>IF(A214&amp;""="","",ROUND(N(C214)*N(D214),2))</f>
        <v/>
      </c>
      <c r="H214" s="15">
        <f>IF(A214&amp;""="","",ROUND(F214-G214,2))</f>
        <v/>
      </c>
      <c r="I214" s="6">
        <f>IF(A214&amp;""="","",IFERROR(INDEX('أوامر الشغل'!$F$6:$F$1005,MATCH(A214&amp;"",'أوامر الشغل'!$A$6:$A$1005,0))&amp;"","أمر غير موجود"))</f>
        <v/>
      </c>
    </row>
    <row r="215">
      <c r="A215" s="5" t="n"/>
      <c r="B215" s="5" t="n"/>
      <c r="C215" s="18" t="n"/>
      <c r="D215" s="17" t="n"/>
      <c r="E215" s="17" t="n"/>
      <c r="F215" s="15">
        <f>IF(A215&amp;""="","",ROUND(N(C215)*N(E215),2))</f>
        <v/>
      </c>
      <c r="G215" s="15">
        <f>IF(A215&amp;""="","",ROUND(N(C215)*N(D215),2))</f>
        <v/>
      </c>
      <c r="H215" s="15">
        <f>IF(A215&amp;""="","",ROUND(F215-G215,2))</f>
        <v/>
      </c>
      <c r="I215" s="6">
        <f>IF(A215&amp;""="","",IFERROR(INDEX('أوامر الشغل'!$F$6:$F$1005,MATCH(A215&amp;"",'أوامر الشغل'!$A$6:$A$1005,0))&amp;"","أمر غير موجود"))</f>
        <v/>
      </c>
    </row>
    <row r="216">
      <c r="A216" s="5" t="n"/>
      <c r="B216" s="5" t="n"/>
      <c r="C216" s="18" t="n"/>
      <c r="D216" s="17" t="n"/>
      <c r="E216" s="17" t="n"/>
      <c r="F216" s="15">
        <f>IF(A216&amp;""="","",ROUND(N(C216)*N(E216),2))</f>
        <v/>
      </c>
      <c r="G216" s="15">
        <f>IF(A216&amp;""="","",ROUND(N(C216)*N(D216),2))</f>
        <v/>
      </c>
      <c r="H216" s="15">
        <f>IF(A216&amp;""="","",ROUND(F216-G216,2))</f>
        <v/>
      </c>
      <c r="I216" s="6">
        <f>IF(A216&amp;""="","",IFERROR(INDEX('أوامر الشغل'!$F$6:$F$1005,MATCH(A216&amp;"",'أوامر الشغل'!$A$6:$A$1005,0))&amp;"","أمر غير موجود"))</f>
        <v/>
      </c>
    </row>
    <row r="217">
      <c r="A217" s="5" t="n"/>
      <c r="B217" s="5" t="n"/>
      <c r="C217" s="18" t="n"/>
      <c r="D217" s="17" t="n"/>
      <c r="E217" s="17" t="n"/>
      <c r="F217" s="15">
        <f>IF(A217&amp;""="","",ROUND(N(C217)*N(E217),2))</f>
        <v/>
      </c>
      <c r="G217" s="15">
        <f>IF(A217&amp;""="","",ROUND(N(C217)*N(D217),2))</f>
        <v/>
      </c>
      <c r="H217" s="15">
        <f>IF(A217&amp;""="","",ROUND(F217-G217,2))</f>
        <v/>
      </c>
      <c r="I217" s="6">
        <f>IF(A217&amp;""="","",IFERROR(INDEX('أوامر الشغل'!$F$6:$F$1005,MATCH(A217&amp;"",'أوامر الشغل'!$A$6:$A$1005,0))&amp;"","أمر غير موجود"))</f>
        <v/>
      </c>
    </row>
    <row r="218">
      <c r="A218" s="5" t="n"/>
      <c r="B218" s="5" t="n"/>
      <c r="C218" s="18" t="n"/>
      <c r="D218" s="17" t="n"/>
      <c r="E218" s="17" t="n"/>
      <c r="F218" s="15">
        <f>IF(A218&amp;""="","",ROUND(N(C218)*N(E218),2))</f>
        <v/>
      </c>
      <c r="G218" s="15">
        <f>IF(A218&amp;""="","",ROUND(N(C218)*N(D218),2))</f>
        <v/>
      </c>
      <c r="H218" s="15">
        <f>IF(A218&amp;""="","",ROUND(F218-G218,2))</f>
        <v/>
      </c>
      <c r="I218" s="6">
        <f>IF(A218&amp;""="","",IFERROR(INDEX('أوامر الشغل'!$F$6:$F$1005,MATCH(A218&amp;"",'أوامر الشغل'!$A$6:$A$1005,0))&amp;"","أمر غير موجود"))</f>
        <v/>
      </c>
    </row>
    <row r="219">
      <c r="A219" s="5" t="n"/>
      <c r="B219" s="5" t="n"/>
      <c r="C219" s="18" t="n"/>
      <c r="D219" s="17" t="n"/>
      <c r="E219" s="17" t="n"/>
      <c r="F219" s="15">
        <f>IF(A219&amp;""="","",ROUND(N(C219)*N(E219),2))</f>
        <v/>
      </c>
      <c r="G219" s="15">
        <f>IF(A219&amp;""="","",ROUND(N(C219)*N(D219),2))</f>
        <v/>
      </c>
      <c r="H219" s="15">
        <f>IF(A219&amp;""="","",ROUND(F219-G219,2))</f>
        <v/>
      </c>
      <c r="I219" s="6">
        <f>IF(A219&amp;""="","",IFERROR(INDEX('أوامر الشغل'!$F$6:$F$1005,MATCH(A219&amp;"",'أوامر الشغل'!$A$6:$A$1005,0))&amp;"","أمر غير موجود"))</f>
        <v/>
      </c>
    </row>
    <row r="220">
      <c r="A220" s="5" t="n"/>
      <c r="B220" s="5" t="n"/>
      <c r="C220" s="18" t="n"/>
      <c r="D220" s="17" t="n"/>
      <c r="E220" s="17" t="n"/>
      <c r="F220" s="15">
        <f>IF(A220&amp;""="","",ROUND(N(C220)*N(E220),2))</f>
        <v/>
      </c>
      <c r="G220" s="15">
        <f>IF(A220&amp;""="","",ROUND(N(C220)*N(D220),2))</f>
        <v/>
      </c>
      <c r="H220" s="15">
        <f>IF(A220&amp;""="","",ROUND(F220-G220,2))</f>
        <v/>
      </c>
      <c r="I220" s="6">
        <f>IF(A220&amp;""="","",IFERROR(INDEX('أوامر الشغل'!$F$6:$F$1005,MATCH(A220&amp;"",'أوامر الشغل'!$A$6:$A$1005,0))&amp;"","أمر غير موجود"))</f>
        <v/>
      </c>
    </row>
    <row r="221">
      <c r="A221" s="5" t="n"/>
      <c r="B221" s="5" t="n"/>
      <c r="C221" s="18" t="n"/>
      <c r="D221" s="17" t="n"/>
      <c r="E221" s="17" t="n"/>
      <c r="F221" s="15">
        <f>IF(A221&amp;""="","",ROUND(N(C221)*N(E221),2))</f>
        <v/>
      </c>
      <c r="G221" s="15">
        <f>IF(A221&amp;""="","",ROUND(N(C221)*N(D221),2))</f>
        <v/>
      </c>
      <c r="H221" s="15">
        <f>IF(A221&amp;""="","",ROUND(F221-G221,2))</f>
        <v/>
      </c>
      <c r="I221" s="6">
        <f>IF(A221&amp;""="","",IFERROR(INDEX('أوامر الشغل'!$F$6:$F$1005,MATCH(A221&amp;"",'أوامر الشغل'!$A$6:$A$1005,0))&amp;"","أمر غير موجود"))</f>
        <v/>
      </c>
    </row>
    <row r="222">
      <c r="A222" s="5" t="n"/>
      <c r="B222" s="5" t="n"/>
      <c r="C222" s="18" t="n"/>
      <c r="D222" s="17" t="n"/>
      <c r="E222" s="17" t="n"/>
      <c r="F222" s="15">
        <f>IF(A222&amp;""="","",ROUND(N(C222)*N(E222),2))</f>
        <v/>
      </c>
      <c r="G222" s="15">
        <f>IF(A222&amp;""="","",ROUND(N(C222)*N(D222),2))</f>
        <v/>
      </c>
      <c r="H222" s="15">
        <f>IF(A222&amp;""="","",ROUND(F222-G222,2))</f>
        <v/>
      </c>
      <c r="I222" s="6">
        <f>IF(A222&amp;""="","",IFERROR(INDEX('أوامر الشغل'!$F$6:$F$1005,MATCH(A222&amp;"",'أوامر الشغل'!$A$6:$A$1005,0))&amp;"","أمر غير موجود"))</f>
        <v/>
      </c>
    </row>
    <row r="223">
      <c r="A223" s="5" t="n"/>
      <c r="B223" s="5" t="n"/>
      <c r="C223" s="18" t="n"/>
      <c r="D223" s="17" t="n"/>
      <c r="E223" s="17" t="n"/>
      <c r="F223" s="15">
        <f>IF(A223&amp;""="","",ROUND(N(C223)*N(E223),2))</f>
        <v/>
      </c>
      <c r="G223" s="15">
        <f>IF(A223&amp;""="","",ROUND(N(C223)*N(D223),2))</f>
        <v/>
      </c>
      <c r="H223" s="15">
        <f>IF(A223&amp;""="","",ROUND(F223-G223,2))</f>
        <v/>
      </c>
      <c r="I223" s="6">
        <f>IF(A223&amp;""="","",IFERROR(INDEX('أوامر الشغل'!$F$6:$F$1005,MATCH(A223&amp;"",'أوامر الشغل'!$A$6:$A$1005,0))&amp;"","أمر غير موجود"))</f>
        <v/>
      </c>
    </row>
    <row r="224">
      <c r="A224" s="5" t="n"/>
      <c r="B224" s="5" t="n"/>
      <c r="C224" s="18" t="n"/>
      <c r="D224" s="17" t="n"/>
      <c r="E224" s="17" t="n"/>
      <c r="F224" s="15">
        <f>IF(A224&amp;""="","",ROUND(N(C224)*N(E224),2))</f>
        <v/>
      </c>
      <c r="G224" s="15">
        <f>IF(A224&amp;""="","",ROUND(N(C224)*N(D224),2))</f>
        <v/>
      </c>
      <c r="H224" s="15">
        <f>IF(A224&amp;""="","",ROUND(F224-G224,2))</f>
        <v/>
      </c>
      <c r="I224" s="6">
        <f>IF(A224&amp;""="","",IFERROR(INDEX('أوامر الشغل'!$F$6:$F$1005,MATCH(A224&amp;"",'أوامر الشغل'!$A$6:$A$1005,0))&amp;"","أمر غير موجود"))</f>
        <v/>
      </c>
    </row>
    <row r="225">
      <c r="A225" s="5" t="n"/>
      <c r="B225" s="5" t="n"/>
      <c r="C225" s="18" t="n"/>
      <c r="D225" s="17" t="n"/>
      <c r="E225" s="17" t="n"/>
      <c r="F225" s="15">
        <f>IF(A225&amp;""="","",ROUND(N(C225)*N(E225),2))</f>
        <v/>
      </c>
      <c r="G225" s="15">
        <f>IF(A225&amp;""="","",ROUND(N(C225)*N(D225),2))</f>
        <v/>
      </c>
      <c r="H225" s="15">
        <f>IF(A225&amp;""="","",ROUND(F225-G225,2))</f>
        <v/>
      </c>
      <c r="I225" s="6">
        <f>IF(A225&amp;""="","",IFERROR(INDEX('أوامر الشغل'!$F$6:$F$1005,MATCH(A225&amp;"",'أوامر الشغل'!$A$6:$A$1005,0))&amp;"","أمر غير موجود"))</f>
        <v/>
      </c>
    </row>
    <row r="226">
      <c r="A226" s="5" t="n"/>
      <c r="B226" s="5" t="n"/>
      <c r="C226" s="18" t="n"/>
      <c r="D226" s="17" t="n"/>
      <c r="E226" s="17" t="n"/>
      <c r="F226" s="15">
        <f>IF(A226&amp;""="","",ROUND(N(C226)*N(E226),2))</f>
        <v/>
      </c>
      <c r="G226" s="15">
        <f>IF(A226&amp;""="","",ROUND(N(C226)*N(D226),2))</f>
        <v/>
      </c>
      <c r="H226" s="15">
        <f>IF(A226&amp;""="","",ROUND(F226-G226,2))</f>
        <v/>
      </c>
      <c r="I226" s="6">
        <f>IF(A226&amp;""="","",IFERROR(INDEX('أوامر الشغل'!$F$6:$F$1005,MATCH(A226&amp;"",'أوامر الشغل'!$A$6:$A$1005,0))&amp;"","أمر غير موجود"))</f>
        <v/>
      </c>
    </row>
    <row r="227">
      <c r="A227" s="5" t="n"/>
      <c r="B227" s="5" t="n"/>
      <c r="C227" s="18" t="n"/>
      <c r="D227" s="17" t="n"/>
      <c r="E227" s="17" t="n"/>
      <c r="F227" s="15">
        <f>IF(A227&amp;""="","",ROUND(N(C227)*N(E227),2))</f>
        <v/>
      </c>
      <c r="G227" s="15">
        <f>IF(A227&amp;""="","",ROUND(N(C227)*N(D227),2))</f>
        <v/>
      </c>
      <c r="H227" s="15">
        <f>IF(A227&amp;""="","",ROUND(F227-G227,2))</f>
        <v/>
      </c>
      <c r="I227" s="6">
        <f>IF(A227&amp;""="","",IFERROR(INDEX('أوامر الشغل'!$F$6:$F$1005,MATCH(A227&amp;"",'أوامر الشغل'!$A$6:$A$1005,0))&amp;"","أمر غير موجود"))</f>
        <v/>
      </c>
    </row>
    <row r="228">
      <c r="A228" s="5" t="n"/>
      <c r="B228" s="5" t="n"/>
      <c r="C228" s="18" t="n"/>
      <c r="D228" s="17" t="n"/>
      <c r="E228" s="17" t="n"/>
      <c r="F228" s="15">
        <f>IF(A228&amp;""="","",ROUND(N(C228)*N(E228),2))</f>
        <v/>
      </c>
      <c r="G228" s="15">
        <f>IF(A228&amp;""="","",ROUND(N(C228)*N(D228),2))</f>
        <v/>
      </c>
      <c r="H228" s="15">
        <f>IF(A228&amp;""="","",ROUND(F228-G228,2))</f>
        <v/>
      </c>
      <c r="I228" s="6">
        <f>IF(A228&amp;""="","",IFERROR(INDEX('أوامر الشغل'!$F$6:$F$1005,MATCH(A228&amp;"",'أوامر الشغل'!$A$6:$A$1005,0))&amp;"","أمر غير موجود"))</f>
        <v/>
      </c>
    </row>
    <row r="229">
      <c r="A229" s="5" t="n"/>
      <c r="B229" s="5" t="n"/>
      <c r="C229" s="18" t="n"/>
      <c r="D229" s="17" t="n"/>
      <c r="E229" s="17" t="n"/>
      <c r="F229" s="15">
        <f>IF(A229&amp;""="","",ROUND(N(C229)*N(E229),2))</f>
        <v/>
      </c>
      <c r="G229" s="15">
        <f>IF(A229&amp;""="","",ROUND(N(C229)*N(D229),2))</f>
        <v/>
      </c>
      <c r="H229" s="15">
        <f>IF(A229&amp;""="","",ROUND(F229-G229,2))</f>
        <v/>
      </c>
      <c r="I229" s="6">
        <f>IF(A229&amp;""="","",IFERROR(INDEX('أوامر الشغل'!$F$6:$F$1005,MATCH(A229&amp;"",'أوامر الشغل'!$A$6:$A$1005,0))&amp;"","أمر غير موجود"))</f>
        <v/>
      </c>
    </row>
    <row r="230">
      <c r="A230" s="5" t="n"/>
      <c r="B230" s="5" t="n"/>
      <c r="C230" s="18" t="n"/>
      <c r="D230" s="17" t="n"/>
      <c r="E230" s="17" t="n"/>
      <c r="F230" s="15">
        <f>IF(A230&amp;""="","",ROUND(N(C230)*N(E230),2))</f>
        <v/>
      </c>
      <c r="G230" s="15">
        <f>IF(A230&amp;""="","",ROUND(N(C230)*N(D230),2))</f>
        <v/>
      </c>
      <c r="H230" s="15">
        <f>IF(A230&amp;""="","",ROUND(F230-G230,2))</f>
        <v/>
      </c>
      <c r="I230" s="6">
        <f>IF(A230&amp;""="","",IFERROR(INDEX('أوامر الشغل'!$F$6:$F$1005,MATCH(A230&amp;"",'أوامر الشغل'!$A$6:$A$1005,0))&amp;"","أمر غير موجود"))</f>
        <v/>
      </c>
    </row>
    <row r="231">
      <c r="A231" s="5" t="n"/>
      <c r="B231" s="5" t="n"/>
      <c r="C231" s="18" t="n"/>
      <c r="D231" s="17" t="n"/>
      <c r="E231" s="17" t="n"/>
      <c r="F231" s="15">
        <f>IF(A231&amp;""="","",ROUND(N(C231)*N(E231),2))</f>
        <v/>
      </c>
      <c r="G231" s="15">
        <f>IF(A231&amp;""="","",ROUND(N(C231)*N(D231),2))</f>
        <v/>
      </c>
      <c r="H231" s="15">
        <f>IF(A231&amp;""="","",ROUND(F231-G231,2))</f>
        <v/>
      </c>
      <c r="I231" s="6">
        <f>IF(A231&amp;""="","",IFERROR(INDEX('أوامر الشغل'!$F$6:$F$1005,MATCH(A231&amp;"",'أوامر الشغل'!$A$6:$A$1005,0))&amp;"","أمر غير موجود"))</f>
        <v/>
      </c>
    </row>
    <row r="232">
      <c r="A232" s="5" t="n"/>
      <c r="B232" s="5" t="n"/>
      <c r="C232" s="18" t="n"/>
      <c r="D232" s="17" t="n"/>
      <c r="E232" s="17" t="n"/>
      <c r="F232" s="15">
        <f>IF(A232&amp;""="","",ROUND(N(C232)*N(E232),2))</f>
        <v/>
      </c>
      <c r="G232" s="15">
        <f>IF(A232&amp;""="","",ROUND(N(C232)*N(D232),2))</f>
        <v/>
      </c>
      <c r="H232" s="15">
        <f>IF(A232&amp;""="","",ROUND(F232-G232,2))</f>
        <v/>
      </c>
      <c r="I232" s="6">
        <f>IF(A232&amp;""="","",IFERROR(INDEX('أوامر الشغل'!$F$6:$F$1005,MATCH(A232&amp;"",'أوامر الشغل'!$A$6:$A$1005,0))&amp;"","أمر غير موجود"))</f>
        <v/>
      </c>
    </row>
    <row r="233">
      <c r="A233" s="5" t="n"/>
      <c r="B233" s="5" t="n"/>
      <c r="C233" s="18" t="n"/>
      <c r="D233" s="17" t="n"/>
      <c r="E233" s="17" t="n"/>
      <c r="F233" s="15">
        <f>IF(A233&amp;""="","",ROUND(N(C233)*N(E233),2))</f>
        <v/>
      </c>
      <c r="G233" s="15">
        <f>IF(A233&amp;""="","",ROUND(N(C233)*N(D233),2))</f>
        <v/>
      </c>
      <c r="H233" s="15">
        <f>IF(A233&amp;""="","",ROUND(F233-G233,2))</f>
        <v/>
      </c>
      <c r="I233" s="6">
        <f>IF(A233&amp;""="","",IFERROR(INDEX('أوامر الشغل'!$F$6:$F$1005,MATCH(A233&amp;"",'أوامر الشغل'!$A$6:$A$1005,0))&amp;"","أمر غير موجود"))</f>
        <v/>
      </c>
    </row>
    <row r="234">
      <c r="A234" s="5" t="n"/>
      <c r="B234" s="5" t="n"/>
      <c r="C234" s="18" t="n"/>
      <c r="D234" s="17" t="n"/>
      <c r="E234" s="17" t="n"/>
      <c r="F234" s="15">
        <f>IF(A234&amp;""="","",ROUND(N(C234)*N(E234),2))</f>
        <v/>
      </c>
      <c r="G234" s="15">
        <f>IF(A234&amp;""="","",ROUND(N(C234)*N(D234),2))</f>
        <v/>
      </c>
      <c r="H234" s="15">
        <f>IF(A234&amp;""="","",ROUND(F234-G234,2))</f>
        <v/>
      </c>
      <c r="I234" s="6">
        <f>IF(A234&amp;""="","",IFERROR(INDEX('أوامر الشغل'!$F$6:$F$1005,MATCH(A234&amp;"",'أوامر الشغل'!$A$6:$A$1005,0))&amp;"","أمر غير موجود"))</f>
        <v/>
      </c>
    </row>
    <row r="235">
      <c r="A235" s="5" t="n"/>
      <c r="B235" s="5" t="n"/>
      <c r="C235" s="18" t="n"/>
      <c r="D235" s="17" t="n"/>
      <c r="E235" s="17" t="n"/>
      <c r="F235" s="15">
        <f>IF(A235&amp;""="","",ROUND(N(C235)*N(E235),2))</f>
        <v/>
      </c>
      <c r="G235" s="15">
        <f>IF(A235&amp;""="","",ROUND(N(C235)*N(D235),2))</f>
        <v/>
      </c>
      <c r="H235" s="15">
        <f>IF(A235&amp;""="","",ROUND(F235-G235,2))</f>
        <v/>
      </c>
      <c r="I235" s="6">
        <f>IF(A235&amp;""="","",IFERROR(INDEX('أوامر الشغل'!$F$6:$F$1005,MATCH(A235&amp;"",'أوامر الشغل'!$A$6:$A$1005,0))&amp;"","أمر غير موجود"))</f>
        <v/>
      </c>
    </row>
    <row r="236">
      <c r="A236" s="5" t="n"/>
      <c r="B236" s="5" t="n"/>
      <c r="C236" s="18" t="n"/>
      <c r="D236" s="17" t="n"/>
      <c r="E236" s="17" t="n"/>
      <c r="F236" s="15">
        <f>IF(A236&amp;""="","",ROUND(N(C236)*N(E236),2))</f>
        <v/>
      </c>
      <c r="G236" s="15">
        <f>IF(A236&amp;""="","",ROUND(N(C236)*N(D236),2))</f>
        <v/>
      </c>
      <c r="H236" s="15">
        <f>IF(A236&amp;""="","",ROUND(F236-G236,2))</f>
        <v/>
      </c>
      <c r="I236" s="6">
        <f>IF(A236&amp;""="","",IFERROR(INDEX('أوامر الشغل'!$F$6:$F$1005,MATCH(A236&amp;"",'أوامر الشغل'!$A$6:$A$1005,0))&amp;"","أمر غير موجود"))</f>
        <v/>
      </c>
    </row>
    <row r="237">
      <c r="A237" s="5" t="n"/>
      <c r="B237" s="5" t="n"/>
      <c r="C237" s="18" t="n"/>
      <c r="D237" s="17" t="n"/>
      <c r="E237" s="17" t="n"/>
      <c r="F237" s="15">
        <f>IF(A237&amp;""="","",ROUND(N(C237)*N(E237),2))</f>
        <v/>
      </c>
      <c r="G237" s="15">
        <f>IF(A237&amp;""="","",ROUND(N(C237)*N(D237),2))</f>
        <v/>
      </c>
      <c r="H237" s="15">
        <f>IF(A237&amp;""="","",ROUND(F237-G237,2))</f>
        <v/>
      </c>
      <c r="I237" s="6">
        <f>IF(A237&amp;""="","",IFERROR(INDEX('أوامر الشغل'!$F$6:$F$1005,MATCH(A237&amp;"",'أوامر الشغل'!$A$6:$A$1005,0))&amp;"","أمر غير موجود"))</f>
        <v/>
      </c>
    </row>
    <row r="238">
      <c r="A238" s="5" t="n"/>
      <c r="B238" s="5" t="n"/>
      <c r="C238" s="18" t="n"/>
      <c r="D238" s="17" t="n"/>
      <c r="E238" s="17" t="n"/>
      <c r="F238" s="15">
        <f>IF(A238&amp;""="","",ROUND(N(C238)*N(E238),2))</f>
        <v/>
      </c>
      <c r="G238" s="15">
        <f>IF(A238&amp;""="","",ROUND(N(C238)*N(D238),2))</f>
        <v/>
      </c>
      <c r="H238" s="15">
        <f>IF(A238&amp;""="","",ROUND(F238-G238,2))</f>
        <v/>
      </c>
      <c r="I238" s="6">
        <f>IF(A238&amp;""="","",IFERROR(INDEX('أوامر الشغل'!$F$6:$F$1005,MATCH(A238&amp;"",'أوامر الشغل'!$A$6:$A$1005,0))&amp;"","أمر غير موجود"))</f>
        <v/>
      </c>
    </row>
    <row r="239">
      <c r="A239" s="5" t="n"/>
      <c r="B239" s="5" t="n"/>
      <c r="C239" s="18" t="n"/>
      <c r="D239" s="17" t="n"/>
      <c r="E239" s="17" t="n"/>
      <c r="F239" s="15">
        <f>IF(A239&amp;""="","",ROUND(N(C239)*N(E239),2))</f>
        <v/>
      </c>
      <c r="G239" s="15">
        <f>IF(A239&amp;""="","",ROUND(N(C239)*N(D239),2))</f>
        <v/>
      </c>
      <c r="H239" s="15">
        <f>IF(A239&amp;""="","",ROUND(F239-G239,2))</f>
        <v/>
      </c>
      <c r="I239" s="6">
        <f>IF(A239&amp;""="","",IFERROR(INDEX('أوامر الشغل'!$F$6:$F$1005,MATCH(A239&amp;"",'أوامر الشغل'!$A$6:$A$1005,0))&amp;"","أمر غير موجود"))</f>
        <v/>
      </c>
    </row>
    <row r="240">
      <c r="A240" s="5" t="n"/>
      <c r="B240" s="5" t="n"/>
      <c r="C240" s="18" t="n"/>
      <c r="D240" s="17" t="n"/>
      <c r="E240" s="17" t="n"/>
      <c r="F240" s="15">
        <f>IF(A240&amp;""="","",ROUND(N(C240)*N(E240),2))</f>
        <v/>
      </c>
      <c r="G240" s="15">
        <f>IF(A240&amp;""="","",ROUND(N(C240)*N(D240),2))</f>
        <v/>
      </c>
      <c r="H240" s="15">
        <f>IF(A240&amp;""="","",ROUND(F240-G240,2))</f>
        <v/>
      </c>
      <c r="I240" s="6">
        <f>IF(A240&amp;""="","",IFERROR(INDEX('أوامر الشغل'!$F$6:$F$1005,MATCH(A240&amp;"",'أوامر الشغل'!$A$6:$A$1005,0))&amp;"","أمر غير موجود"))</f>
        <v/>
      </c>
    </row>
    <row r="241">
      <c r="A241" s="5" t="n"/>
      <c r="B241" s="5" t="n"/>
      <c r="C241" s="18" t="n"/>
      <c r="D241" s="17" t="n"/>
      <c r="E241" s="17" t="n"/>
      <c r="F241" s="15">
        <f>IF(A241&amp;""="","",ROUND(N(C241)*N(E241),2))</f>
        <v/>
      </c>
      <c r="G241" s="15">
        <f>IF(A241&amp;""="","",ROUND(N(C241)*N(D241),2))</f>
        <v/>
      </c>
      <c r="H241" s="15">
        <f>IF(A241&amp;""="","",ROUND(F241-G241,2))</f>
        <v/>
      </c>
      <c r="I241" s="6">
        <f>IF(A241&amp;""="","",IFERROR(INDEX('أوامر الشغل'!$F$6:$F$1005,MATCH(A241&amp;"",'أوامر الشغل'!$A$6:$A$1005,0))&amp;"","أمر غير موجود"))</f>
        <v/>
      </c>
    </row>
    <row r="242">
      <c r="A242" s="5" t="n"/>
      <c r="B242" s="5" t="n"/>
      <c r="C242" s="18" t="n"/>
      <c r="D242" s="17" t="n"/>
      <c r="E242" s="17" t="n"/>
      <c r="F242" s="15">
        <f>IF(A242&amp;""="","",ROUND(N(C242)*N(E242),2))</f>
        <v/>
      </c>
      <c r="G242" s="15">
        <f>IF(A242&amp;""="","",ROUND(N(C242)*N(D242),2))</f>
        <v/>
      </c>
      <c r="H242" s="15">
        <f>IF(A242&amp;""="","",ROUND(F242-G242,2))</f>
        <v/>
      </c>
      <c r="I242" s="6">
        <f>IF(A242&amp;""="","",IFERROR(INDEX('أوامر الشغل'!$F$6:$F$1005,MATCH(A242&amp;"",'أوامر الشغل'!$A$6:$A$1005,0))&amp;"","أمر غير موجود"))</f>
        <v/>
      </c>
    </row>
    <row r="243">
      <c r="A243" s="5" t="n"/>
      <c r="B243" s="5" t="n"/>
      <c r="C243" s="18" t="n"/>
      <c r="D243" s="17" t="n"/>
      <c r="E243" s="17" t="n"/>
      <c r="F243" s="15">
        <f>IF(A243&amp;""="","",ROUND(N(C243)*N(E243),2))</f>
        <v/>
      </c>
      <c r="G243" s="15">
        <f>IF(A243&amp;""="","",ROUND(N(C243)*N(D243),2))</f>
        <v/>
      </c>
      <c r="H243" s="15">
        <f>IF(A243&amp;""="","",ROUND(F243-G243,2))</f>
        <v/>
      </c>
      <c r="I243" s="6">
        <f>IF(A243&amp;""="","",IFERROR(INDEX('أوامر الشغل'!$F$6:$F$1005,MATCH(A243&amp;"",'أوامر الشغل'!$A$6:$A$1005,0))&amp;"","أمر غير موجود"))</f>
        <v/>
      </c>
    </row>
    <row r="244">
      <c r="A244" s="5" t="n"/>
      <c r="B244" s="5" t="n"/>
      <c r="C244" s="18" t="n"/>
      <c r="D244" s="17" t="n"/>
      <c r="E244" s="17" t="n"/>
      <c r="F244" s="15">
        <f>IF(A244&amp;""="","",ROUND(N(C244)*N(E244),2))</f>
        <v/>
      </c>
      <c r="G244" s="15">
        <f>IF(A244&amp;""="","",ROUND(N(C244)*N(D244),2))</f>
        <v/>
      </c>
      <c r="H244" s="15">
        <f>IF(A244&amp;""="","",ROUND(F244-G244,2))</f>
        <v/>
      </c>
      <c r="I244" s="6">
        <f>IF(A244&amp;""="","",IFERROR(INDEX('أوامر الشغل'!$F$6:$F$1005,MATCH(A244&amp;"",'أوامر الشغل'!$A$6:$A$1005,0))&amp;"","أمر غير موجود"))</f>
        <v/>
      </c>
    </row>
    <row r="245">
      <c r="A245" s="5" t="n"/>
      <c r="B245" s="5" t="n"/>
      <c r="C245" s="18" t="n"/>
      <c r="D245" s="17" t="n"/>
      <c r="E245" s="17" t="n"/>
      <c r="F245" s="15">
        <f>IF(A245&amp;""="","",ROUND(N(C245)*N(E245),2))</f>
        <v/>
      </c>
      <c r="G245" s="15">
        <f>IF(A245&amp;""="","",ROUND(N(C245)*N(D245),2))</f>
        <v/>
      </c>
      <c r="H245" s="15">
        <f>IF(A245&amp;""="","",ROUND(F245-G245,2))</f>
        <v/>
      </c>
      <c r="I245" s="6">
        <f>IF(A245&amp;""="","",IFERROR(INDEX('أوامر الشغل'!$F$6:$F$1005,MATCH(A245&amp;"",'أوامر الشغل'!$A$6:$A$1005,0))&amp;"","أمر غير موجود"))</f>
        <v/>
      </c>
    </row>
    <row r="246">
      <c r="A246" s="5" t="n"/>
      <c r="B246" s="5" t="n"/>
      <c r="C246" s="18" t="n"/>
      <c r="D246" s="17" t="n"/>
      <c r="E246" s="17" t="n"/>
      <c r="F246" s="15">
        <f>IF(A246&amp;""="","",ROUND(N(C246)*N(E246),2))</f>
        <v/>
      </c>
      <c r="G246" s="15">
        <f>IF(A246&amp;""="","",ROUND(N(C246)*N(D246),2))</f>
        <v/>
      </c>
      <c r="H246" s="15">
        <f>IF(A246&amp;""="","",ROUND(F246-G246,2))</f>
        <v/>
      </c>
      <c r="I246" s="6">
        <f>IF(A246&amp;""="","",IFERROR(INDEX('أوامر الشغل'!$F$6:$F$1005,MATCH(A246&amp;"",'أوامر الشغل'!$A$6:$A$1005,0))&amp;"","أمر غير موجود"))</f>
        <v/>
      </c>
    </row>
    <row r="247">
      <c r="A247" s="5" t="n"/>
      <c r="B247" s="5" t="n"/>
      <c r="C247" s="18" t="n"/>
      <c r="D247" s="17" t="n"/>
      <c r="E247" s="17" t="n"/>
      <c r="F247" s="15">
        <f>IF(A247&amp;""="","",ROUND(N(C247)*N(E247),2))</f>
        <v/>
      </c>
      <c r="G247" s="15">
        <f>IF(A247&amp;""="","",ROUND(N(C247)*N(D247),2))</f>
        <v/>
      </c>
      <c r="H247" s="15">
        <f>IF(A247&amp;""="","",ROUND(F247-G247,2))</f>
        <v/>
      </c>
      <c r="I247" s="6">
        <f>IF(A247&amp;""="","",IFERROR(INDEX('أوامر الشغل'!$F$6:$F$1005,MATCH(A247&amp;"",'أوامر الشغل'!$A$6:$A$1005,0))&amp;"","أمر غير موجود"))</f>
        <v/>
      </c>
    </row>
    <row r="248">
      <c r="A248" s="5" t="n"/>
      <c r="B248" s="5" t="n"/>
      <c r="C248" s="18" t="n"/>
      <c r="D248" s="17" t="n"/>
      <c r="E248" s="17" t="n"/>
      <c r="F248" s="15">
        <f>IF(A248&amp;""="","",ROUND(N(C248)*N(E248),2))</f>
        <v/>
      </c>
      <c r="G248" s="15">
        <f>IF(A248&amp;""="","",ROUND(N(C248)*N(D248),2))</f>
        <v/>
      </c>
      <c r="H248" s="15">
        <f>IF(A248&amp;""="","",ROUND(F248-G248,2))</f>
        <v/>
      </c>
      <c r="I248" s="6">
        <f>IF(A248&amp;""="","",IFERROR(INDEX('أوامر الشغل'!$F$6:$F$1005,MATCH(A248&amp;"",'أوامر الشغل'!$A$6:$A$1005,0))&amp;"","أمر غير موجود"))</f>
        <v/>
      </c>
    </row>
    <row r="249">
      <c r="A249" s="5" t="n"/>
      <c r="B249" s="5" t="n"/>
      <c r="C249" s="18" t="n"/>
      <c r="D249" s="17" t="n"/>
      <c r="E249" s="17" t="n"/>
      <c r="F249" s="15">
        <f>IF(A249&amp;""="","",ROUND(N(C249)*N(E249),2))</f>
        <v/>
      </c>
      <c r="G249" s="15">
        <f>IF(A249&amp;""="","",ROUND(N(C249)*N(D249),2))</f>
        <v/>
      </c>
      <c r="H249" s="15">
        <f>IF(A249&amp;""="","",ROUND(F249-G249,2))</f>
        <v/>
      </c>
      <c r="I249" s="6">
        <f>IF(A249&amp;""="","",IFERROR(INDEX('أوامر الشغل'!$F$6:$F$1005,MATCH(A249&amp;"",'أوامر الشغل'!$A$6:$A$1005,0))&amp;"","أمر غير موجود"))</f>
        <v/>
      </c>
    </row>
    <row r="250">
      <c r="A250" s="5" t="n"/>
      <c r="B250" s="5" t="n"/>
      <c r="C250" s="18" t="n"/>
      <c r="D250" s="17" t="n"/>
      <c r="E250" s="17" t="n"/>
      <c r="F250" s="15">
        <f>IF(A250&amp;""="","",ROUND(N(C250)*N(E250),2))</f>
        <v/>
      </c>
      <c r="G250" s="15">
        <f>IF(A250&amp;""="","",ROUND(N(C250)*N(D250),2))</f>
        <v/>
      </c>
      <c r="H250" s="15">
        <f>IF(A250&amp;""="","",ROUND(F250-G250,2))</f>
        <v/>
      </c>
      <c r="I250" s="6">
        <f>IF(A250&amp;""="","",IFERROR(INDEX('أوامر الشغل'!$F$6:$F$1005,MATCH(A250&amp;"",'أوامر الشغل'!$A$6:$A$1005,0))&amp;"","أمر غير موجود"))</f>
        <v/>
      </c>
    </row>
    <row r="251">
      <c r="A251" s="5" t="n"/>
      <c r="B251" s="5" t="n"/>
      <c r="C251" s="18" t="n"/>
      <c r="D251" s="17" t="n"/>
      <c r="E251" s="17" t="n"/>
      <c r="F251" s="15">
        <f>IF(A251&amp;""="","",ROUND(N(C251)*N(E251),2))</f>
        <v/>
      </c>
      <c r="G251" s="15">
        <f>IF(A251&amp;""="","",ROUND(N(C251)*N(D251),2))</f>
        <v/>
      </c>
      <c r="H251" s="15">
        <f>IF(A251&amp;""="","",ROUND(F251-G251,2))</f>
        <v/>
      </c>
      <c r="I251" s="6">
        <f>IF(A251&amp;""="","",IFERROR(INDEX('أوامر الشغل'!$F$6:$F$1005,MATCH(A251&amp;"",'أوامر الشغل'!$A$6:$A$1005,0))&amp;"","أمر غير موجود"))</f>
        <v/>
      </c>
    </row>
    <row r="252">
      <c r="A252" s="5" t="n"/>
      <c r="B252" s="5" t="n"/>
      <c r="C252" s="18" t="n"/>
      <c r="D252" s="17" t="n"/>
      <c r="E252" s="17" t="n"/>
      <c r="F252" s="15">
        <f>IF(A252&amp;""="","",ROUND(N(C252)*N(E252),2))</f>
        <v/>
      </c>
      <c r="G252" s="15">
        <f>IF(A252&amp;""="","",ROUND(N(C252)*N(D252),2))</f>
        <v/>
      </c>
      <c r="H252" s="15">
        <f>IF(A252&amp;""="","",ROUND(F252-G252,2))</f>
        <v/>
      </c>
      <c r="I252" s="6">
        <f>IF(A252&amp;""="","",IFERROR(INDEX('أوامر الشغل'!$F$6:$F$1005,MATCH(A252&amp;"",'أوامر الشغل'!$A$6:$A$1005,0))&amp;"","أمر غير موجود"))</f>
        <v/>
      </c>
    </row>
    <row r="253">
      <c r="A253" s="5" t="n"/>
      <c r="B253" s="5" t="n"/>
      <c r="C253" s="18" t="n"/>
      <c r="D253" s="17" t="n"/>
      <c r="E253" s="17" t="n"/>
      <c r="F253" s="15">
        <f>IF(A253&amp;""="","",ROUND(N(C253)*N(E253),2))</f>
        <v/>
      </c>
      <c r="G253" s="15">
        <f>IF(A253&amp;""="","",ROUND(N(C253)*N(D253),2))</f>
        <v/>
      </c>
      <c r="H253" s="15">
        <f>IF(A253&amp;""="","",ROUND(F253-G253,2))</f>
        <v/>
      </c>
      <c r="I253" s="6">
        <f>IF(A253&amp;""="","",IFERROR(INDEX('أوامر الشغل'!$F$6:$F$1005,MATCH(A253&amp;"",'أوامر الشغل'!$A$6:$A$1005,0))&amp;"","أمر غير موجود"))</f>
        <v/>
      </c>
    </row>
    <row r="254">
      <c r="A254" s="5" t="n"/>
      <c r="B254" s="5" t="n"/>
      <c r="C254" s="18" t="n"/>
      <c r="D254" s="17" t="n"/>
      <c r="E254" s="17" t="n"/>
      <c r="F254" s="15">
        <f>IF(A254&amp;""="","",ROUND(N(C254)*N(E254),2))</f>
        <v/>
      </c>
      <c r="G254" s="15">
        <f>IF(A254&amp;""="","",ROUND(N(C254)*N(D254),2))</f>
        <v/>
      </c>
      <c r="H254" s="15">
        <f>IF(A254&amp;""="","",ROUND(F254-G254,2))</f>
        <v/>
      </c>
      <c r="I254" s="6">
        <f>IF(A254&amp;""="","",IFERROR(INDEX('أوامر الشغل'!$F$6:$F$1005,MATCH(A254&amp;"",'أوامر الشغل'!$A$6:$A$1005,0))&amp;"","أمر غير موجود"))</f>
        <v/>
      </c>
    </row>
    <row r="255">
      <c r="A255" s="5" t="n"/>
      <c r="B255" s="5" t="n"/>
      <c r="C255" s="18" t="n"/>
      <c r="D255" s="17" t="n"/>
      <c r="E255" s="17" t="n"/>
      <c r="F255" s="15">
        <f>IF(A255&amp;""="","",ROUND(N(C255)*N(E255),2))</f>
        <v/>
      </c>
      <c r="G255" s="15">
        <f>IF(A255&amp;""="","",ROUND(N(C255)*N(D255),2))</f>
        <v/>
      </c>
      <c r="H255" s="15">
        <f>IF(A255&amp;""="","",ROUND(F255-G255,2))</f>
        <v/>
      </c>
      <c r="I255" s="6">
        <f>IF(A255&amp;""="","",IFERROR(INDEX('أوامر الشغل'!$F$6:$F$1005,MATCH(A255&amp;"",'أوامر الشغل'!$A$6:$A$1005,0))&amp;"","أمر غير موجود"))</f>
        <v/>
      </c>
    </row>
    <row r="256">
      <c r="A256" s="5" t="n"/>
      <c r="B256" s="5" t="n"/>
      <c r="C256" s="18" t="n"/>
      <c r="D256" s="17" t="n"/>
      <c r="E256" s="17" t="n"/>
      <c r="F256" s="15">
        <f>IF(A256&amp;""="","",ROUND(N(C256)*N(E256),2))</f>
        <v/>
      </c>
      <c r="G256" s="15">
        <f>IF(A256&amp;""="","",ROUND(N(C256)*N(D256),2))</f>
        <v/>
      </c>
      <c r="H256" s="15">
        <f>IF(A256&amp;""="","",ROUND(F256-G256,2))</f>
        <v/>
      </c>
      <c r="I256" s="6">
        <f>IF(A256&amp;""="","",IFERROR(INDEX('أوامر الشغل'!$F$6:$F$1005,MATCH(A256&amp;"",'أوامر الشغل'!$A$6:$A$1005,0))&amp;"","أمر غير موجود"))</f>
        <v/>
      </c>
    </row>
    <row r="257">
      <c r="A257" s="5" t="n"/>
      <c r="B257" s="5" t="n"/>
      <c r="C257" s="18" t="n"/>
      <c r="D257" s="17" t="n"/>
      <c r="E257" s="17" t="n"/>
      <c r="F257" s="15">
        <f>IF(A257&amp;""="","",ROUND(N(C257)*N(E257),2))</f>
        <v/>
      </c>
      <c r="G257" s="15">
        <f>IF(A257&amp;""="","",ROUND(N(C257)*N(D257),2))</f>
        <v/>
      </c>
      <c r="H257" s="15">
        <f>IF(A257&amp;""="","",ROUND(F257-G257,2))</f>
        <v/>
      </c>
      <c r="I257" s="6">
        <f>IF(A257&amp;""="","",IFERROR(INDEX('أوامر الشغل'!$F$6:$F$1005,MATCH(A257&amp;"",'أوامر الشغل'!$A$6:$A$1005,0))&amp;"","أمر غير موجود"))</f>
        <v/>
      </c>
    </row>
    <row r="258">
      <c r="A258" s="5" t="n"/>
      <c r="B258" s="5" t="n"/>
      <c r="C258" s="18" t="n"/>
      <c r="D258" s="17" t="n"/>
      <c r="E258" s="17" t="n"/>
      <c r="F258" s="15">
        <f>IF(A258&amp;""="","",ROUND(N(C258)*N(E258),2))</f>
        <v/>
      </c>
      <c r="G258" s="15">
        <f>IF(A258&amp;""="","",ROUND(N(C258)*N(D258),2))</f>
        <v/>
      </c>
      <c r="H258" s="15">
        <f>IF(A258&amp;""="","",ROUND(F258-G258,2))</f>
        <v/>
      </c>
      <c r="I258" s="6">
        <f>IF(A258&amp;""="","",IFERROR(INDEX('أوامر الشغل'!$F$6:$F$1005,MATCH(A258&amp;"",'أوامر الشغل'!$A$6:$A$1005,0))&amp;"","أمر غير موجود"))</f>
        <v/>
      </c>
    </row>
    <row r="259">
      <c r="A259" s="5" t="n"/>
      <c r="B259" s="5" t="n"/>
      <c r="C259" s="18" t="n"/>
      <c r="D259" s="17" t="n"/>
      <c r="E259" s="17" t="n"/>
      <c r="F259" s="15">
        <f>IF(A259&amp;""="","",ROUND(N(C259)*N(E259),2))</f>
        <v/>
      </c>
      <c r="G259" s="15">
        <f>IF(A259&amp;""="","",ROUND(N(C259)*N(D259),2))</f>
        <v/>
      </c>
      <c r="H259" s="15">
        <f>IF(A259&amp;""="","",ROUND(F259-G259,2))</f>
        <v/>
      </c>
      <c r="I259" s="6">
        <f>IF(A259&amp;""="","",IFERROR(INDEX('أوامر الشغل'!$F$6:$F$1005,MATCH(A259&amp;"",'أوامر الشغل'!$A$6:$A$1005,0))&amp;"","أمر غير موجود"))</f>
        <v/>
      </c>
    </row>
    <row r="260">
      <c r="A260" s="5" t="n"/>
      <c r="B260" s="5" t="n"/>
      <c r="C260" s="18" t="n"/>
      <c r="D260" s="17" t="n"/>
      <c r="E260" s="17" t="n"/>
      <c r="F260" s="15">
        <f>IF(A260&amp;""="","",ROUND(N(C260)*N(E260),2))</f>
        <v/>
      </c>
      <c r="G260" s="15">
        <f>IF(A260&amp;""="","",ROUND(N(C260)*N(D260),2))</f>
        <v/>
      </c>
      <c r="H260" s="15">
        <f>IF(A260&amp;""="","",ROUND(F260-G260,2))</f>
        <v/>
      </c>
      <c r="I260" s="6">
        <f>IF(A260&amp;""="","",IFERROR(INDEX('أوامر الشغل'!$F$6:$F$1005,MATCH(A260&amp;"",'أوامر الشغل'!$A$6:$A$1005,0))&amp;"","أمر غير موجود"))</f>
        <v/>
      </c>
    </row>
    <row r="261">
      <c r="A261" s="5" t="n"/>
      <c r="B261" s="5" t="n"/>
      <c r="C261" s="18" t="n"/>
      <c r="D261" s="17" t="n"/>
      <c r="E261" s="17" t="n"/>
      <c r="F261" s="15">
        <f>IF(A261&amp;""="","",ROUND(N(C261)*N(E261),2))</f>
        <v/>
      </c>
      <c r="G261" s="15">
        <f>IF(A261&amp;""="","",ROUND(N(C261)*N(D261),2))</f>
        <v/>
      </c>
      <c r="H261" s="15">
        <f>IF(A261&amp;""="","",ROUND(F261-G261,2))</f>
        <v/>
      </c>
      <c r="I261" s="6">
        <f>IF(A261&amp;""="","",IFERROR(INDEX('أوامر الشغل'!$F$6:$F$1005,MATCH(A261&amp;"",'أوامر الشغل'!$A$6:$A$1005,0))&amp;"","أمر غير موجود"))</f>
        <v/>
      </c>
    </row>
    <row r="262">
      <c r="A262" s="5" t="n"/>
      <c r="B262" s="5" t="n"/>
      <c r="C262" s="18" t="n"/>
      <c r="D262" s="17" t="n"/>
      <c r="E262" s="17" t="n"/>
      <c r="F262" s="15">
        <f>IF(A262&amp;""="","",ROUND(N(C262)*N(E262),2))</f>
        <v/>
      </c>
      <c r="G262" s="15">
        <f>IF(A262&amp;""="","",ROUND(N(C262)*N(D262),2))</f>
        <v/>
      </c>
      <c r="H262" s="15">
        <f>IF(A262&amp;""="","",ROUND(F262-G262,2))</f>
        <v/>
      </c>
      <c r="I262" s="6">
        <f>IF(A262&amp;""="","",IFERROR(INDEX('أوامر الشغل'!$F$6:$F$1005,MATCH(A262&amp;"",'أوامر الشغل'!$A$6:$A$1005,0))&amp;"","أمر غير موجود"))</f>
        <v/>
      </c>
    </row>
    <row r="263">
      <c r="A263" s="5" t="n"/>
      <c r="B263" s="5" t="n"/>
      <c r="C263" s="18" t="n"/>
      <c r="D263" s="17" t="n"/>
      <c r="E263" s="17" t="n"/>
      <c r="F263" s="15">
        <f>IF(A263&amp;""="","",ROUND(N(C263)*N(E263),2))</f>
        <v/>
      </c>
      <c r="G263" s="15">
        <f>IF(A263&amp;""="","",ROUND(N(C263)*N(D263),2))</f>
        <v/>
      </c>
      <c r="H263" s="15">
        <f>IF(A263&amp;""="","",ROUND(F263-G263,2))</f>
        <v/>
      </c>
      <c r="I263" s="6">
        <f>IF(A263&amp;""="","",IFERROR(INDEX('أوامر الشغل'!$F$6:$F$1005,MATCH(A263&amp;"",'أوامر الشغل'!$A$6:$A$1005,0))&amp;"","أمر غير موجود"))</f>
        <v/>
      </c>
    </row>
    <row r="264">
      <c r="A264" s="5" t="n"/>
      <c r="B264" s="5" t="n"/>
      <c r="C264" s="18" t="n"/>
      <c r="D264" s="17" t="n"/>
      <c r="E264" s="17" t="n"/>
      <c r="F264" s="15">
        <f>IF(A264&amp;""="","",ROUND(N(C264)*N(E264),2))</f>
        <v/>
      </c>
      <c r="G264" s="15">
        <f>IF(A264&amp;""="","",ROUND(N(C264)*N(D264),2))</f>
        <v/>
      </c>
      <c r="H264" s="15">
        <f>IF(A264&amp;""="","",ROUND(F264-G264,2))</f>
        <v/>
      </c>
      <c r="I264" s="6">
        <f>IF(A264&amp;""="","",IFERROR(INDEX('أوامر الشغل'!$F$6:$F$1005,MATCH(A264&amp;"",'أوامر الشغل'!$A$6:$A$1005,0))&amp;"","أمر غير موجود"))</f>
        <v/>
      </c>
    </row>
    <row r="265">
      <c r="A265" s="5" t="n"/>
      <c r="B265" s="5" t="n"/>
      <c r="C265" s="18" t="n"/>
      <c r="D265" s="17" t="n"/>
      <c r="E265" s="17" t="n"/>
      <c r="F265" s="15">
        <f>IF(A265&amp;""="","",ROUND(N(C265)*N(E265),2))</f>
        <v/>
      </c>
      <c r="G265" s="15">
        <f>IF(A265&amp;""="","",ROUND(N(C265)*N(D265),2))</f>
        <v/>
      </c>
      <c r="H265" s="15">
        <f>IF(A265&amp;""="","",ROUND(F265-G265,2))</f>
        <v/>
      </c>
      <c r="I265" s="6">
        <f>IF(A265&amp;""="","",IFERROR(INDEX('أوامر الشغل'!$F$6:$F$1005,MATCH(A265&amp;"",'أوامر الشغل'!$A$6:$A$1005,0))&amp;"","أمر غير موجود"))</f>
        <v/>
      </c>
    </row>
    <row r="266">
      <c r="A266" s="5" t="n"/>
      <c r="B266" s="5" t="n"/>
      <c r="C266" s="18" t="n"/>
      <c r="D266" s="17" t="n"/>
      <c r="E266" s="17" t="n"/>
      <c r="F266" s="15">
        <f>IF(A266&amp;""="","",ROUND(N(C266)*N(E266),2))</f>
        <v/>
      </c>
      <c r="G266" s="15">
        <f>IF(A266&amp;""="","",ROUND(N(C266)*N(D266),2))</f>
        <v/>
      </c>
      <c r="H266" s="15">
        <f>IF(A266&amp;""="","",ROUND(F266-G266,2))</f>
        <v/>
      </c>
      <c r="I266" s="6">
        <f>IF(A266&amp;""="","",IFERROR(INDEX('أوامر الشغل'!$F$6:$F$1005,MATCH(A266&amp;"",'أوامر الشغل'!$A$6:$A$1005,0))&amp;"","أمر غير موجود"))</f>
        <v/>
      </c>
    </row>
    <row r="267">
      <c r="A267" s="5" t="n"/>
      <c r="B267" s="5" t="n"/>
      <c r="C267" s="18" t="n"/>
      <c r="D267" s="17" t="n"/>
      <c r="E267" s="17" t="n"/>
      <c r="F267" s="15">
        <f>IF(A267&amp;""="","",ROUND(N(C267)*N(E267),2))</f>
        <v/>
      </c>
      <c r="G267" s="15">
        <f>IF(A267&amp;""="","",ROUND(N(C267)*N(D267),2))</f>
        <v/>
      </c>
      <c r="H267" s="15">
        <f>IF(A267&amp;""="","",ROUND(F267-G267,2))</f>
        <v/>
      </c>
      <c r="I267" s="6">
        <f>IF(A267&amp;""="","",IFERROR(INDEX('أوامر الشغل'!$F$6:$F$1005,MATCH(A267&amp;"",'أوامر الشغل'!$A$6:$A$1005,0))&amp;"","أمر غير موجود"))</f>
        <v/>
      </c>
    </row>
    <row r="268">
      <c r="A268" s="5" t="n"/>
      <c r="B268" s="5" t="n"/>
      <c r="C268" s="18" t="n"/>
      <c r="D268" s="17" t="n"/>
      <c r="E268" s="17" t="n"/>
      <c r="F268" s="15">
        <f>IF(A268&amp;""="","",ROUND(N(C268)*N(E268),2))</f>
        <v/>
      </c>
      <c r="G268" s="15">
        <f>IF(A268&amp;""="","",ROUND(N(C268)*N(D268),2))</f>
        <v/>
      </c>
      <c r="H268" s="15">
        <f>IF(A268&amp;""="","",ROUND(F268-G268,2))</f>
        <v/>
      </c>
      <c r="I268" s="6">
        <f>IF(A268&amp;""="","",IFERROR(INDEX('أوامر الشغل'!$F$6:$F$1005,MATCH(A268&amp;"",'أوامر الشغل'!$A$6:$A$1005,0))&amp;"","أمر غير موجود"))</f>
        <v/>
      </c>
    </row>
    <row r="269">
      <c r="A269" s="5" t="n"/>
      <c r="B269" s="5" t="n"/>
      <c r="C269" s="18" t="n"/>
      <c r="D269" s="17" t="n"/>
      <c r="E269" s="17" t="n"/>
      <c r="F269" s="15">
        <f>IF(A269&amp;""="","",ROUND(N(C269)*N(E269),2))</f>
        <v/>
      </c>
      <c r="G269" s="15">
        <f>IF(A269&amp;""="","",ROUND(N(C269)*N(D269),2))</f>
        <v/>
      </c>
      <c r="H269" s="15">
        <f>IF(A269&amp;""="","",ROUND(F269-G269,2))</f>
        <v/>
      </c>
      <c r="I269" s="6">
        <f>IF(A269&amp;""="","",IFERROR(INDEX('أوامر الشغل'!$F$6:$F$1005,MATCH(A269&amp;"",'أوامر الشغل'!$A$6:$A$1005,0))&amp;"","أمر غير موجود"))</f>
        <v/>
      </c>
    </row>
    <row r="270">
      <c r="A270" s="5" t="n"/>
      <c r="B270" s="5" t="n"/>
      <c r="C270" s="18" t="n"/>
      <c r="D270" s="17" t="n"/>
      <c r="E270" s="17" t="n"/>
      <c r="F270" s="15">
        <f>IF(A270&amp;""="","",ROUND(N(C270)*N(E270),2))</f>
        <v/>
      </c>
      <c r="G270" s="15">
        <f>IF(A270&amp;""="","",ROUND(N(C270)*N(D270),2))</f>
        <v/>
      </c>
      <c r="H270" s="15">
        <f>IF(A270&amp;""="","",ROUND(F270-G270,2))</f>
        <v/>
      </c>
      <c r="I270" s="6">
        <f>IF(A270&amp;""="","",IFERROR(INDEX('أوامر الشغل'!$F$6:$F$1005,MATCH(A270&amp;"",'أوامر الشغل'!$A$6:$A$1005,0))&amp;"","أمر غير موجود"))</f>
        <v/>
      </c>
    </row>
    <row r="271">
      <c r="A271" s="5" t="n"/>
      <c r="B271" s="5" t="n"/>
      <c r="C271" s="18" t="n"/>
      <c r="D271" s="17" t="n"/>
      <c r="E271" s="17" t="n"/>
      <c r="F271" s="15">
        <f>IF(A271&amp;""="","",ROUND(N(C271)*N(E271),2))</f>
        <v/>
      </c>
      <c r="G271" s="15">
        <f>IF(A271&amp;""="","",ROUND(N(C271)*N(D271),2))</f>
        <v/>
      </c>
      <c r="H271" s="15">
        <f>IF(A271&amp;""="","",ROUND(F271-G271,2))</f>
        <v/>
      </c>
      <c r="I271" s="6">
        <f>IF(A271&amp;""="","",IFERROR(INDEX('أوامر الشغل'!$F$6:$F$1005,MATCH(A271&amp;"",'أوامر الشغل'!$A$6:$A$1005,0))&amp;"","أمر غير موجود"))</f>
        <v/>
      </c>
    </row>
    <row r="272">
      <c r="A272" s="5" t="n"/>
      <c r="B272" s="5" t="n"/>
      <c r="C272" s="18" t="n"/>
      <c r="D272" s="17" t="n"/>
      <c r="E272" s="17" t="n"/>
      <c r="F272" s="15">
        <f>IF(A272&amp;""="","",ROUND(N(C272)*N(E272),2))</f>
        <v/>
      </c>
      <c r="G272" s="15">
        <f>IF(A272&amp;""="","",ROUND(N(C272)*N(D272),2))</f>
        <v/>
      </c>
      <c r="H272" s="15">
        <f>IF(A272&amp;""="","",ROUND(F272-G272,2))</f>
        <v/>
      </c>
      <c r="I272" s="6">
        <f>IF(A272&amp;""="","",IFERROR(INDEX('أوامر الشغل'!$F$6:$F$1005,MATCH(A272&amp;"",'أوامر الشغل'!$A$6:$A$1005,0))&amp;"","أمر غير موجود"))</f>
        <v/>
      </c>
    </row>
    <row r="273">
      <c r="A273" s="5" t="n"/>
      <c r="B273" s="5" t="n"/>
      <c r="C273" s="18" t="n"/>
      <c r="D273" s="17" t="n"/>
      <c r="E273" s="17" t="n"/>
      <c r="F273" s="15">
        <f>IF(A273&amp;""="","",ROUND(N(C273)*N(E273),2))</f>
        <v/>
      </c>
      <c r="G273" s="15">
        <f>IF(A273&amp;""="","",ROUND(N(C273)*N(D273),2))</f>
        <v/>
      </c>
      <c r="H273" s="15">
        <f>IF(A273&amp;""="","",ROUND(F273-G273,2))</f>
        <v/>
      </c>
      <c r="I273" s="6">
        <f>IF(A273&amp;""="","",IFERROR(INDEX('أوامر الشغل'!$F$6:$F$1005,MATCH(A273&amp;"",'أوامر الشغل'!$A$6:$A$1005,0))&amp;"","أمر غير موجود"))</f>
        <v/>
      </c>
    </row>
    <row r="274">
      <c r="A274" s="5" t="n"/>
      <c r="B274" s="5" t="n"/>
      <c r="C274" s="18" t="n"/>
      <c r="D274" s="17" t="n"/>
      <c r="E274" s="17" t="n"/>
      <c r="F274" s="15">
        <f>IF(A274&amp;""="","",ROUND(N(C274)*N(E274),2))</f>
        <v/>
      </c>
      <c r="G274" s="15">
        <f>IF(A274&amp;""="","",ROUND(N(C274)*N(D274),2))</f>
        <v/>
      </c>
      <c r="H274" s="15">
        <f>IF(A274&amp;""="","",ROUND(F274-G274,2))</f>
        <v/>
      </c>
      <c r="I274" s="6">
        <f>IF(A274&amp;""="","",IFERROR(INDEX('أوامر الشغل'!$F$6:$F$1005,MATCH(A274&amp;"",'أوامر الشغل'!$A$6:$A$1005,0))&amp;"","أمر غير موجود"))</f>
        <v/>
      </c>
    </row>
    <row r="275">
      <c r="A275" s="5" t="n"/>
      <c r="B275" s="5" t="n"/>
      <c r="C275" s="18" t="n"/>
      <c r="D275" s="17" t="n"/>
      <c r="E275" s="17" t="n"/>
      <c r="F275" s="15">
        <f>IF(A275&amp;""="","",ROUND(N(C275)*N(E275),2))</f>
        <v/>
      </c>
      <c r="G275" s="15">
        <f>IF(A275&amp;""="","",ROUND(N(C275)*N(D275),2))</f>
        <v/>
      </c>
      <c r="H275" s="15">
        <f>IF(A275&amp;""="","",ROUND(F275-G275,2))</f>
        <v/>
      </c>
      <c r="I275" s="6">
        <f>IF(A275&amp;""="","",IFERROR(INDEX('أوامر الشغل'!$F$6:$F$1005,MATCH(A275&amp;"",'أوامر الشغل'!$A$6:$A$1005,0))&amp;"","أمر غير موجود"))</f>
        <v/>
      </c>
    </row>
    <row r="276">
      <c r="A276" s="5" t="n"/>
      <c r="B276" s="5" t="n"/>
      <c r="C276" s="18" t="n"/>
      <c r="D276" s="17" t="n"/>
      <c r="E276" s="17" t="n"/>
      <c r="F276" s="15">
        <f>IF(A276&amp;""="","",ROUND(N(C276)*N(E276),2))</f>
        <v/>
      </c>
      <c r="G276" s="15">
        <f>IF(A276&amp;""="","",ROUND(N(C276)*N(D276),2))</f>
        <v/>
      </c>
      <c r="H276" s="15">
        <f>IF(A276&amp;""="","",ROUND(F276-G276,2))</f>
        <v/>
      </c>
      <c r="I276" s="6">
        <f>IF(A276&amp;""="","",IFERROR(INDEX('أوامر الشغل'!$F$6:$F$1005,MATCH(A276&amp;"",'أوامر الشغل'!$A$6:$A$1005,0))&amp;"","أمر غير موجود"))</f>
        <v/>
      </c>
    </row>
    <row r="277">
      <c r="A277" s="5" t="n"/>
      <c r="B277" s="5" t="n"/>
      <c r="C277" s="18" t="n"/>
      <c r="D277" s="17" t="n"/>
      <c r="E277" s="17" t="n"/>
      <c r="F277" s="15">
        <f>IF(A277&amp;""="","",ROUND(N(C277)*N(E277),2))</f>
        <v/>
      </c>
      <c r="G277" s="15">
        <f>IF(A277&amp;""="","",ROUND(N(C277)*N(D277),2))</f>
        <v/>
      </c>
      <c r="H277" s="15">
        <f>IF(A277&amp;""="","",ROUND(F277-G277,2))</f>
        <v/>
      </c>
      <c r="I277" s="6">
        <f>IF(A277&amp;""="","",IFERROR(INDEX('أوامر الشغل'!$F$6:$F$1005,MATCH(A277&amp;"",'أوامر الشغل'!$A$6:$A$1005,0))&amp;"","أمر غير موجود"))</f>
        <v/>
      </c>
    </row>
    <row r="278">
      <c r="A278" s="5" t="n"/>
      <c r="B278" s="5" t="n"/>
      <c r="C278" s="18" t="n"/>
      <c r="D278" s="17" t="n"/>
      <c r="E278" s="17" t="n"/>
      <c r="F278" s="15">
        <f>IF(A278&amp;""="","",ROUND(N(C278)*N(E278),2))</f>
        <v/>
      </c>
      <c r="G278" s="15">
        <f>IF(A278&amp;""="","",ROUND(N(C278)*N(D278),2))</f>
        <v/>
      </c>
      <c r="H278" s="15">
        <f>IF(A278&amp;""="","",ROUND(F278-G278,2))</f>
        <v/>
      </c>
      <c r="I278" s="6">
        <f>IF(A278&amp;""="","",IFERROR(INDEX('أوامر الشغل'!$F$6:$F$1005,MATCH(A278&amp;"",'أوامر الشغل'!$A$6:$A$1005,0))&amp;"","أمر غير موجود"))</f>
        <v/>
      </c>
    </row>
    <row r="279">
      <c r="A279" s="5" t="n"/>
      <c r="B279" s="5" t="n"/>
      <c r="C279" s="18" t="n"/>
      <c r="D279" s="17" t="n"/>
      <c r="E279" s="17" t="n"/>
      <c r="F279" s="15">
        <f>IF(A279&amp;""="","",ROUND(N(C279)*N(E279),2))</f>
        <v/>
      </c>
      <c r="G279" s="15">
        <f>IF(A279&amp;""="","",ROUND(N(C279)*N(D279),2))</f>
        <v/>
      </c>
      <c r="H279" s="15">
        <f>IF(A279&amp;""="","",ROUND(F279-G279,2))</f>
        <v/>
      </c>
      <c r="I279" s="6">
        <f>IF(A279&amp;""="","",IFERROR(INDEX('أوامر الشغل'!$F$6:$F$1005,MATCH(A279&amp;"",'أوامر الشغل'!$A$6:$A$1005,0))&amp;"","أمر غير موجود"))</f>
        <v/>
      </c>
    </row>
    <row r="280">
      <c r="A280" s="5" t="n"/>
      <c r="B280" s="5" t="n"/>
      <c r="C280" s="18" t="n"/>
      <c r="D280" s="17" t="n"/>
      <c r="E280" s="17" t="n"/>
      <c r="F280" s="15">
        <f>IF(A280&amp;""="","",ROUND(N(C280)*N(E280),2))</f>
        <v/>
      </c>
      <c r="G280" s="15">
        <f>IF(A280&amp;""="","",ROUND(N(C280)*N(D280),2))</f>
        <v/>
      </c>
      <c r="H280" s="15">
        <f>IF(A280&amp;""="","",ROUND(F280-G280,2))</f>
        <v/>
      </c>
      <c r="I280" s="6">
        <f>IF(A280&amp;""="","",IFERROR(INDEX('أوامر الشغل'!$F$6:$F$1005,MATCH(A280&amp;"",'أوامر الشغل'!$A$6:$A$1005,0))&amp;"","أمر غير موجود"))</f>
        <v/>
      </c>
    </row>
    <row r="281">
      <c r="A281" s="5" t="n"/>
      <c r="B281" s="5" t="n"/>
      <c r="C281" s="18" t="n"/>
      <c r="D281" s="17" t="n"/>
      <c r="E281" s="17" t="n"/>
      <c r="F281" s="15">
        <f>IF(A281&amp;""="","",ROUND(N(C281)*N(E281),2))</f>
        <v/>
      </c>
      <c r="G281" s="15">
        <f>IF(A281&amp;""="","",ROUND(N(C281)*N(D281),2))</f>
        <v/>
      </c>
      <c r="H281" s="15">
        <f>IF(A281&amp;""="","",ROUND(F281-G281,2))</f>
        <v/>
      </c>
      <c r="I281" s="6">
        <f>IF(A281&amp;""="","",IFERROR(INDEX('أوامر الشغل'!$F$6:$F$1005,MATCH(A281&amp;"",'أوامر الشغل'!$A$6:$A$1005,0))&amp;"","أمر غير موجود"))</f>
        <v/>
      </c>
    </row>
    <row r="282">
      <c r="A282" s="5" t="n"/>
      <c r="B282" s="5" t="n"/>
      <c r="C282" s="18" t="n"/>
      <c r="D282" s="17" t="n"/>
      <c r="E282" s="17" t="n"/>
      <c r="F282" s="15">
        <f>IF(A282&amp;""="","",ROUND(N(C282)*N(E282),2))</f>
        <v/>
      </c>
      <c r="G282" s="15">
        <f>IF(A282&amp;""="","",ROUND(N(C282)*N(D282),2))</f>
        <v/>
      </c>
      <c r="H282" s="15">
        <f>IF(A282&amp;""="","",ROUND(F282-G282,2))</f>
        <v/>
      </c>
      <c r="I282" s="6">
        <f>IF(A282&amp;""="","",IFERROR(INDEX('أوامر الشغل'!$F$6:$F$1005,MATCH(A282&amp;"",'أوامر الشغل'!$A$6:$A$1005,0))&amp;"","أمر غير موجود"))</f>
        <v/>
      </c>
    </row>
    <row r="283">
      <c r="A283" s="5" t="n"/>
      <c r="B283" s="5" t="n"/>
      <c r="C283" s="18" t="n"/>
      <c r="D283" s="17" t="n"/>
      <c r="E283" s="17" t="n"/>
      <c r="F283" s="15">
        <f>IF(A283&amp;""="","",ROUND(N(C283)*N(E283),2))</f>
        <v/>
      </c>
      <c r="G283" s="15">
        <f>IF(A283&amp;""="","",ROUND(N(C283)*N(D283),2))</f>
        <v/>
      </c>
      <c r="H283" s="15">
        <f>IF(A283&amp;""="","",ROUND(F283-G283,2))</f>
        <v/>
      </c>
      <c r="I283" s="6">
        <f>IF(A283&amp;""="","",IFERROR(INDEX('أوامر الشغل'!$F$6:$F$1005,MATCH(A283&amp;"",'أوامر الشغل'!$A$6:$A$1005,0))&amp;"","أمر غير موجود"))</f>
        <v/>
      </c>
    </row>
    <row r="284">
      <c r="A284" s="5" t="n"/>
      <c r="B284" s="5" t="n"/>
      <c r="C284" s="18" t="n"/>
      <c r="D284" s="17" t="n"/>
      <c r="E284" s="17" t="n"/>
      <c r="F284" s="15">
        <f>IF(A284&amp;""="","",ROUND(N(C284)*N(E284),2))</f>
        <v/>
      </c>
      <c r="G284" s="15">
        <f>IF(A284&amp;""="","",ROUND(N(C284)*N(D284),2))</f>
        <v/>
      </c>
      <c r="H284" s="15">
        <f>IF(A284&amp;""="","",ROUND(F284-G284,2))</f>
        <v/>
      </c>
      <c r="I284" s="6">
        <f>IF(A284&amp;""="","",IFERROR(INDEX('أوامر الشغل'!$F$6:$F$1005,MATCH(A284&amp;"",'أوامر الشغل'!$A$6:$A$1005,0))&amp;"","أمر غير موجود"))</f>
        <v/>
      </c>
    </row>
    <row r="285">
      <c r="A285" s="5" t="n"/>
      <c r="B285" s="5" t="n"/>
      <c r="C285" s="18" t="n"/>
      <c r="D285" s="17" t="n"/>
      <c r="E285" s="17" t="n"/>
      <c r="F285" s="15">
        <f>IF(A285&amp;""="","",ROUND(N(C285)*N(E285),2))</f>
        <v/>
      </c>
      <c r="G285" s="15">
        <f>IF(A285&amp;""="","",ROUND(N(C285)*N(D285),2))</f>
        <v/>
      </c>
      <c r="H285" s="15">
        <f>IF(A285&amp;""="","",ROUND(F285-G285,2))</f>
        <v/>
      </c>
      <c r="I285" s="6">
        <f>IF(A285&amp;""="","",IFERROR(INDEX('أوامر الشغل'!$F$6:$F$1005,MATCH(A285&amp;"",'أوامر الشغل'!$A$6:$A$1005,0))&amp;"","أمر غير موجود"))</f>
        <v/>
      </c>
    </row>
    <row r="286">
      <c r="A286" s="5" t="n"/>
      <c r="B286" s="5" t="n"/>
      <c r="C286" s="18" t="n"/>
      <c r="D286" s="17" t="n"/>
      <c r="E286" s="17" t="n"/>
      <c r="F286" s="15">
        <f>IF(A286&amp;""="","",ROUND(N(C286)*N(E286),2))</f>
        <v/>
      </c>
      <c r="G286" s="15">
        <f>IF(A286&amp;""="","",ROUND(N(C286)*N(D286),2))</f>
        <v/>
      </c>
      <c r="H286" s="15">
        <f>IF(A286&amp;""="","",ROUND(F286-G286,2))</f>
        <v/>
      </c>
      <c r="I286" s="6">
        <f>IF(A286&amp;""="","",IFERROR(INDEX('أوامر الشغل'!$F$6:$F$1005,MATCH(A286&amp;"",'أوامر الشغل'!$A$6:$A$1005,0))&amp;"","أمر غير موجود"))</f>
        <v/>
      </c>
    </row>
    <row r="287">
      <c r="A287" s="5" t="n"/>
      <c r="B287" s="5" t="n"/>
      <c r="C287" s="18" t="n"/>
      <c r="D287" s="17" t="n"/>
      <c r="E287" s="17" t="n"/>
      <c r="F287" s="15">
        <f>IF(A287&amp;""="","",ROUND(N(C287)*N(E287),2))</f>
        <v/>
      </c>
      <c r="G287" s="15">
        <f>IF(A287&amp;""="","",ROUND(N(C287)*N(D287),2))</f>
        <v/>
      </c>
      <c r="H287" s="15">
        <f>IF(A287&amp;""="","",ROUND(F287-G287,2))</f>
        <v/>
      </c>
      <c r="I287" s="6">
        <f>IF(A287&amp;""="","",IFERROR(INDEX('أوامر الشغل'!$F$6:$F$1005,MATCH(A287&amp;"",'أوامر الشغل'!$A$6:$A$1005,0))&amp;"","أمر غير موجود"))</f>
        <v/>
      </c>
    </row>
    <row r="288">
      <c r="A288" s="5" t="n"/>
      <c r="B288" s="5" t="n"/>
      <c r="C288" s="18" t="n"/>
      <c r="D288" s="17" t="n"/>
      <c r="E288" s="17" t="n"/>
      <c r="F288" s="15">
        <f>IF(A288&amp;""="","",ROUND(N(C288)*N(E288),2))</f>
        <v/>
      </c>
      <c r="G288" s="15">
        <f>IF(A288&amp;""="","",ROUND(N(C288)*N(D288),2))</f>
        <v/>
      </c>
      <c r="H288" s="15">
        <f>IF(A288&amp;""="","",ROUND(F288-G288,2))</f>
        <v/>
      </c>
      <c r="I288" s="6">
        <f>IF(A288&amp;""="","",IFERROR(INDEX('أوامر الشغل'!$F$6:$F$1005,MATCH(A288&amp;"",'أوامر الشغل'!$A$6:$A$1005,0))&amp;"","أمر غير موجود"))</f>
        <v/>
      </c>
    </row>
    <row r="289">
      <c r="A289" s="5" t="n"/>
      <c r="B289" s="5" t="n"/>
      <c r="C289" s="18" t="n"/>
      <c r="D289" s="17" t="n"/>
      <c r="E289" s="17" t="n"/>
      <c r="F289" s="15">
        <f>IF(A289&amp;""="","",ROUND(N(C289)*N(E289),2))</f>
        <v/>
      </c>
      <c r="G289" s="15">
        <f>IF(A289&amp;""="","",ROUND(N(C289)*N(D289),2))</f>
        <v/>
      </c>
      <c r="H289" s="15">
        <f>IF(A289&amp;""="","",ROUND(F289-G289,2))</f>
        <v/>
      </c>
      <c r="I289" s="6">
        <f>IF(A289&amp;""="","",IFERROR(INDEX('أوامر الشغل'!$F$6:$F$1005,MATCH(A289&amp;"",'أوامر الشغل'!$A$6:$A$1005,0))&amp;"","أمر غير موجود"))</f>
        <v/>
      </c>
    </row>
    <row r="290">
      <c r="A290" s="5" t="n"/>
      <c r="B290" s="5" t="n"/>
      <c r="C290" s="18" t="n"/>
      <c r="D290" s="17" t="n"/>
      <c r="E290" s="17" t="n"/>
      <c r="F290" s="15">
        <f>IF(A290&amp;""="","",ROUND(N(C290)*N(E290),2))</f>
        <v/>
      </c>
      <c r="G290" s="15">
        <f>IF(A290&amp;""="","",ROUND(N(C290)*N(D290),2))</f>
        <v/>
      </c>
      <c r="H290" s="15">
        <f>IF(A290&amp;""="","",ROUND(F290-G290,2))</f>
        <v/>
      </c>
      <c r="I290" s="6">
        <f>IF(A290&amp;""="","",IFERROR(INDEX('أوامر الشغل'!$F$6:$F$1005,MATCH(A290&amp;"",'أوامر الشغل'!$A$6:$A$1005,0))&amp;"","أمر غير موجود"))</f>
        <v/>
      </c>
    </row>
    <row r="291">
      <c r="A291" s="5" t="n"/>
      <c r="B291" s="5" t="n"/>
      <c r="C291" s="18" t="n"/>
      <c r="D291" s="17" t="n"/>
      <c r="E291" s="17" t="n"/>
      <c r="F291" s="15">
        <f>IF(A291&amp;""="","",ROUND(N(C291)*N(E291),2))</f>
        <v/>
      </c>
      <c r="G291" s="15">
        <f>IF(A291&amp;""="","",ROUND(N(C291)*N(D291),2))</f>
        <v/>
      </c>
      <c r="H291" s="15">
        <f>IF(A291&amp;""="","",ROUND(F291-G291,2))</f>
        <v/>
      </c>
      <c r="I291" s="6">
        <f>IF(A291&amp;""="","",IFERROR(INDEX('أوامر الشغل'!$F$6:$F$1005,MATCH(A291&amp;"",'أوامر الشغل'!$A$6:$A$1005,0))&amp;"","أمر غير موجود"))</f>
        <v/>
      </c>
    </row>
    <row r="292">
      <c r="A292" s="5" t="n"/>
      <c r="B292" s="5" t="n"/>
      <c r="C292" s="18" t="n"/>
      <c r="D292" s="17" t="n"/>
      <c r="E292" s="17" t="n"/>
      <c r="F292" s="15">
        <f>IF(A292&amp;""="","",ROUND(N(C292)*N(E292),2))</f>
        <v/>
      </c>
      <c r="G292" s="15">
        <f>IF(A292&amp;""="","",ROUND(N(C292)*N(D292),2))</f>
        <v/>
      </c>
      <c r="H292" s="15">
        <f>IF(A292&amp;""="","",ROUND(F292-G292,2))</f>
        <v/>
      </c>
      <c r="I292" s="6">
        <f>IF(A292&amp;""="","",IFERROR(INDEX('أوامر الشغل'!$F$6:$F$1005,MATCH(A292&amp;"",'أوامر الشغل'!$A$6:$A$1005,0))&amp;"","أمر غير موجود"))</f>
        <v/>
      </c>
    </row>
    <row r="293">
      <c r="A293" s="5" t="n"/>
      <c r="B293" s="5" t="n"/>
      <c r="C293" s="18" t="n"/>
      <c r="D293" s="17" t="n"/>
      <c r="E293" s="17" t="n"/>
      <c r="F293" s="15">
        <f>IF(A293&amp;""="","",ROUND(N(C293)*N(E293),2))</f>
        <v/>
      </c>
      <c r="G293" s="15">
        <f>IF(A293&amp;""="","",ROUND(N(C293)*N(D293),2))</f>
        <v/>
      </c>
      <c r="H293" s="15">
        <f>IF(A293&amp;""="","",ROUND(F293-G293,2))</f>
        <v/>
      </c>
      <c r="I293" s="6">
        <f>IF(A293&amp;""="","",IFERROR(INDEX('أوامر الشغل'!$F$6:$F$1005,MATCH(A293&amp;"",'أوامر الشغل'!$A$6:$A$1005,0))&amp;"","أمر غير موجود"))</f>
        <v/>
      </c>
    </row>
    <row r="294">
      <c r="A294" s="5" t="n"/>
      <c r="B294" s="5" t="n"/>
      <c r="C294" s="18" t="n"/>
      <c r="D294" s="17" t="n"/>
      <c r="E294" s="17" t="n"/>
      <c r="F294" s="15">
        <f>IF(A294&amp;""="","",ROUND(N(C294)*N(E294),2))</f>
        <v/>
      </c>
      <c r="G294" s="15">
        <f>IF(A294&amp;""="","",ROUND(N(C294)*N(D294),2))</f>
        <v/>
      </c>
      <c r="H294" s="15">
        <f>IF(A294&amp;""="","",ROUND(F294-G294,2))</f>
        <v/>
      </c>
      <c r="I294" s="6">
        <f>IF(A294&amp;""="","",IFERROR(INDEX('أوامر الشغل'!$F$6:$F$1005,MATCH(A294&amp;"",'أوامر الشغل'!$A$6:$A$1005,0))&amp;"","أمر غير موجود"))</f>
        <v/>
      </c>
    </row>
    <row r="295">
      <c r="A295" s="5" t="n"/>
      <c r="B295" s="5" t="n"/>
      <c r="C295" s="18" t="n"/>
      <c r="D295" s="17" t="n"/>
      <c r="E295" s="17" t="n"/>
      <c r="F295" s="15">
        <f>IF(A295&amp;""="","",ROUND(N(C295)*N(E295),2))</f>
        <v/>
      </c>
      <c r="G295" s="15">
        <f>IF(A295&amp;""="","",ROUND(N(C295)*N(D295),2))</f>
        <v/>
      </c>
      <c r="H295" s="15">
        <f>IF(A295&amp;""="","",ROUND(F295-G295,2))</f>
        <v/>
      </c>
      <c r="I295" s="6">
        <f>IF(A295&amp;""="","",IFERROR(INDEX('أوامر الشغل'!$F$6:$F$1005,MATCH(A295&amp;"",'أوامر الشغل'!$A$6:$A$1005,0))&amp;"","أمر غير موجود"))</f>
        <v/>
      </c>
    </row>
    <row r="296">
      <c r="A296" s="5" t="n"/>
      <c r="B296" s="5" t="n"/>
      <c r="C296" s="18" t="n"/>
      <c r="D296" s="17" t="n"/>
      <c r="E296" s="17" t="n"/>
      <c r="F296" s="15">
        <f>IF(A296&amp;""="","",ROUND(N(C296)*N(E296),2))</f>
        <v/>
      </c>
      <c r="G296" s="15">
        <f>IF(A296&amp;""="","",ROUND(N(C296)*N(D296),2))</f>
        <v/>
      </c>
      <c r="H296" s="15">
        <f>IF(A296&amp;""="","",ROUND(F296-G296,2))</f>
        <v/>
      </c>
      <c r="I296" s="6">
        <f>IF(A296&amp;""="","",IFERROR(INDEX('أوامر الشغل'!$F$6:$F$1005,MATCH(A296&amp;"",'أوامر الشغل'!$A$6:$A$1005,0))&amp;"","أمر غير موجود"))</f>
        <v/>
      </c>
    </row>
    <row r="297">
      <c r="A297" s="5" t="n"/>
      <c r="B297" s="5" t="n"/>
      <c r="C297" s="18" t="n"/>
      <c r="D297" s="17" t="n"/>
      <c r="E297" s="17" t="n"/>
      <c r="F297" s="15">
        <f>IF(A297&amp;""="","",ROUND(N(C297)*N(E297),2))</f>
        <v/>
      </c>
      <c r="G297" s="15">
        <f>IF(A297&amp;""="","",ROUND(N(C297)*N(D297),2))</f>
        <v/>
      </c>
      <c r="H297" s="15">
        <f>IF(A297&amp;""="","",ROUND(F297-G297,2))</f>
        <v/>
      </c>
      <c r="I297" s="6">
        <f>IF(A297&amp;""="","",IFERROR(INDEX('أوامر الشغل'!$F$6:$F$1005,MATCH(A297&amp;"",'أوامر الشغل'!$A$6:$A$1005,0))&amp;"","أمر غير موجود"))</f>
        <v/>
      </c>
    </row>
    <row r="298">
      <c r="A298" s="5" t="n"/>
      <c r="B298" s="5" t="n"/>
      <c r="C298" s="18" t="n"/>
      <c r="D298" s="17" t="n"/>
      <c r="E298" s="17" t="n"/>
      <c r="F298" s="15">
        <f>IF(A298&amp;""="","",ROUND(N(C298)*N(E298),2))</f>
        <v/>
      </c>
      <c r="G298" s="15">
        <f>IF(A298&amp;""="","",ROUND(N(C298)*N(D298),2))</f>
        <v/>
      </c>
      <c r="H298" s="15">
        <f>IF(A298&amp;""="","",ROUND(F298-G298,2))</f>
        <v/>
      </c>
      <c r="I298" s="6">
        <f>IF(A298&amp;""="","",IFERROR(INDEX('أوامر الشغل'!$F$6:$F$1005,MATCH(A298&amp;"",'أوامر الشغل'!$A$6:$A$1005,0))&amp;"","أمر غير موجود"))</f>
        <v/>
      </c>
    </row>
    <row r="299">
      <c r="A299" s="5" t="n"/>
      <c r="B299" s="5" t="n"/>
      <c r="C299" s="18" t="n"/>
      <c r="D299" s="17" t="n"/>
      <c r="E299" s="17" t="n"/>
      <c r="F299" s="15">
        <f>IF(A299&amp;""="","",ROUND(N(C299)*N(E299),2))</f>
        <v/>
      </c>
      <c r="G299" s="15">
        <f>IF(A299&amp;""="","",ROUND(N(C299)*N(D299),2))</f>
        <v/>
      </c>
      <c r="H299" s="15">
        <f>IF(A299&amp;""="","",ROUND(F299-G299,2))</f>
        <v/>
      </c>
      <c r="I299" s="6">
        <f>IF(A299&amp;""="","",IFERROR(INDEX('أوامر الشغل'!$F$6:$F$1005,MATCH(A299&amp;"",'أوامر الشغل'!$A$6:$A$1005,0))&amp;"","أمر غير موجود"))</f>
        <v/>
      </c>
    </row>
    <row r="300">
      <c r="A300" s="5" t="n"/>
      <c r="B300" s="5" t="n"/>
      <c r="C300" s="18" t="n"/>
      <c r="D300" s="17" t="n"/>
      <c r="E300" s="17" t="n"/>
      <c r="F300" s="15">
        <f>IF(A300&amp;""="","",ROUND(N(C300)*N(E300),2))</f>
        <v/>
      </c>
      <c r="G300" s="15">
        <f>IF(A300&amp;""="","",ROUND(N(C300)*N(D300),2))</f>
        <v/>
      </c>
      <c r="H300" s="15">
        <f>IF(A300&amp;""="","",ROUND(F300-G300,2))</f>
        <v/>
      </c>
      <c r="I300" s="6">
        <f>IF(A300&amp;""="","",IFERROR(INDEX('أوامر الشغل'!$F$6:$F$1005,MATCH(A300&amp;"",'أوامر الشغل'!$A$6:$A$1005,0))&amp;"","أمر غير موجود"))</f>
        <v/>
      </c>
    </row>
    <row r="301">
      <c r="A301" s="5" t="n"/>
      <c r="B301" s="5" t="n"/>
      <c r="C301" s="18" t="n"/>
      <c r="D301" s="17" t="n"/>
      <c r="E301" s="17" t="n"/>
      <c r="F301" s="15">
        <f>IF(A301&amp;""="","",ROUND(N(C301)*N(E301),2))</f>
        <v/>
      </c>
      <c r="G301" s="15">
        <f>IF(A301&amp;""="","",ROUND(N(C301)*N(D301),2))</f>
        <v/>
      </c>
      <c r="H301" s="15">
        <f>IF(A301&amp;""="","",ROUND(F301-G301,2))</f>
        <v/>
      </c>
      <c r="I301" s="6">
        <f>IF(A301&amp;""="","",IFERROR(INDEX('أوامر الشغل'!$F$6:$F$1005,MATCH(A301&amp;"",'أوامر الشغل'!$A$6:$A$1005,0))&amp;"","أمر غير موجود"))</f>
        <v/>
      </c>
    </row>
    <row r="302">
      <c r="A302" s="5" t="n"/>
      <c r="B302" s="5" t="n"/>
      <c r="C302" s="18" t="n"/>
      <c r="D302" s="17" t="n"/>
      <c r="E302" s="17" t="n"/>
      <c r="F302" s="15">
        <f>IF(A302&amp;""="","",ROUND(N(C302)*N(E302),2))</f>
        <v/>
      </c>
      <c r="G302" s="15">
        <f>IF(A302&amp;""="","",ROUND(N(C302)*N(D302),2))</f>
        <v/>
      </c>
      <c r="H302" s="15">
        <f>IF(A302&amp;""="","",ROUND(F302-G302,2))</f>
        <v/>
      </c>
      <c r="I302" s="6">
        <f>IF(A302&amp;""="","",IFERROR(INDEX('أوامر الشغل'!$F$6:$F$1005,MATCH(A302&amp;"",'أوامر الشغل'!$A$6:$A$1005,0))&amp;"","أمر غير موجود"))</f>
        <v/>
      </c>
    </row>
    <row r="303">
      <c r="A303" s="5" t="n"/>
      <c r="B303" s="5" t="n"/>
      <c r="C303" s="18" t="n"/>
      <c r="D303" s="17" t="n"/>
      <c r="E303" s="17" t="n"/>
      <c r="F303" s="15">
        <f>IF(A303&amp;""="","",ROUND(N(C303)*N(E303),2))</f>
        <v/>
      </c>
      <c r="G303" s="15">
        <f>IF(A303&amp;""="","",ROUND(N(C303)*N(D303),2))</f>
        <v/>
      </c>
      <c r="H303" s="15">
        <f>IF(A303&amp;""="","",ROUND(F303-G303,2))</f>
        <v/>
      </c>
      <c r="I303" s="6">
        <f>IF(A303&amp;""="","",IFERROR(INDEX('أوامر الشغل'!$F$6:$F$1005,MATCH(A303&amp;"",'أوامر الشغل'!$A$6:$A$1005,0))&amp;"","أمر غير موجود"))</f>
        <v/>
      </c>
    </row>
    <row r="304">
      <c r="A304" s="5" t="n"/>
      <c r="B304" s="5" t="n"/>
      <c r="C304" s="18" t="n"/>
      <c r="D304" s="17" t="n"/>
      <c r="E304" s="17" t="n"/>
      <c r="F304" s="15">
        <f>IF(A304&amp;""="","",ROUND(N(C304)*N(E304),2))</f>
        <v/>
      </c>
      <c r="G304" s="15">
        <f>IF(A304&amp;""="","",ROUND(N(C304)*N(D304),2))</f>
        <v/>
      </c>
      <c r="H304" s="15">
        <f>IF(A304&amp;""="","",ROUND(F304-G304,2))</f>
        <v/>
      </c>
      <c r="I304" s="6">
        <f>IF(A304&amp;""="","",IFERROR(INDEX('أوامر الشغل'!$F$6:$F$1005,MATCH(A304&amp;"",'أوامر الشغل'!$A$6:$A$1005,0))&amp;"","أمر غير موجود"))</f>
        <v/>
      </c>
    </row>
    <row r="305">
      <c r="A305" s="5" t="n"/>
      <c r="B305" s="5" t="n"/>
      <c r="C305" s="18" t="n"/>
      <c r="D305" s="17" t="n"/>
      <c r="E305" s="17" t="n"/>
      <c r="F305" s="15">
        <f>IF(A305&amp;""="","",ROUND(N(C305)*N(E305),2))</f>
        <v/>
      </c>
      <c r="G305" s="15">
        <f>IF(A305&amp;""="","",ROUND(N(C305)*N(D305),2))</f>
        <v/>
      </c>
      <c r="H305" s="15">
        <f>IF(A305&amp;""="","",ROUND(F305-G305,2))</f>
        <v/>
      </c>
      <c r="I305" s="6">
        <f>IF(A305&amp;""="","",IFERROR(INDEX('أوامر الشغل'!$F$6:$F$1005,MATCH(A305&amp;"",'أوامر الشغل'!$A$6:$A$1005,0))&amp;"","أمر غير موجود"))</f>
        <v/>
      </c>
    </row>
    <row r="306">
      <c r="A306" s="5" t="n"/>
      <c r="B306" s="5" t="n"/>
      <c r="C306" s="18" t="n"/>
      <c r="D306" s="17" t="n"/>
      <c r="E306" s="17" t="n"/>
      <c r="F306" s="15">
        <f>IF(A306&amp;""="","",ROUND(N(C306)*N(E306),2))</f>
        <v/>
      </c>
      <c r="G306" s="15">
        <f>IF(A306&amp;""="","",ROUND(N(C306)*N(D306),2))</f>
        <v/>
      </c>
      <c r="H306" s="15">
        <f>IF(A306&amp;""="","",ROUND(F306-G306,2))</f>
        <v/>
      </c>
      <c r="I306" s="6">
        <f>IF(A306&amp;""="","",IFERROR(INDEX('أوامر الشغل'!$F$6:$F$1005,MATCH(A306&amp;"",'أوامر الشغل'!$A$6:$A$1005,0))&amp;"","أمر غير موجود"))</f>
        <v/>
      </c>
    </row>
    <row r="307">
      <c r="A307" s="5" t="n"/>
      <c r="B307" s="5" t="n"/>
      <c r="C307" s="18" t="n"/>
      <c r="D307" s="17" t="n"/>
      <c r="E307" s="17" t="n"/>
      <c r="F307" s="15">
        <f>IF(A307&amp;""="","",ROUND(N(C307)*N(E307),2))</f>
        <v/>
      </c>
      <c r="G307" s="15">
        <f>IF(A307&amp;""="","",ROUND(N(C307)*N(D307),2))</f>
        <v/>
      </c>
      <c r="H307" s="15">
        <f>IF(A307&amp;""="","",ROUND(F307-G307,2))</f>
        <v/>
      </c>
      <c r="I307" s="6">
        <f>IF(A307&amp;""="","",IFERROR(INDEX('أوامر الشغل'!$F$6:$F$1005,MATCH(A307&amp;"",'أوامر الشغل'!$A$6:$A$1005,0))&amp;"","أمر غير موجود"))</f>
        <v/>
      </c>
    </row>
    <row r="308">
      <c r="A308" s="5" t="n"/>
      <c r="B308" s="5" t="n"/>
      <c r="C308" s="18" t="n"/>
      <c r="D308" s="17" t="n"/>
      <c r="E308" s="17" t="n"/>
      <c r="F308" s="15">
        <f>IF(A308&amp;""="","",ROUND(N(C308)*N(E308),2))</f>
        <v/>
      </c>
      <c r="G308" s="15">
        <f>IF(A308&amp;""="","",ROUND(N(C308)*N(D308),2))</f>
        <v/>
      </c>
      <c r="H308" s="15">
        <f>IF(A308&amp;""="","",ROUND(F308-G308,2))</f>
        <v/>
      </c>
      <c r="I308" s="6">
        <f>IF(A308&amp;""="","",IFERROR(INDEX('أوامر الشغل'!$F$6:$F$1005,MATCH(A308&amp;"",'أوامر الشغل'!$A$6:$A$1005,0))&amp;"","أمر غير موجود"))</f>
        <v/>
      </c>
    </row>
    <row r="309">
      <c r="A309" s="5" t="n"/>
      <c r="B309" s="5" t="n"/>
      <c r="C309" s="18" t="n"/>
      <c r="D309" s="17" t="n"/>
      <c r="E309" s="17" t="n"/>
      <c r="F309" s="15">
        <f>IF(A309&amp;""="","",ROUND(N(C309)*N(E309),2))</f>
        <v/>
      </c>
      <c r="G309" s="15">
        <f>IF(A309&amp;""="","",ROUND(N(C309)*N(D309),2))</f>
        <v/>
      </c>
      <c r="H309" s="15">
        <f>IF(A309&amp;""="","",ROUND(F309-G309,2))</f>
        <v/>
      </c>
      <c r="I309" s="6">
        <f>IF(A309&amp;""="","",IFERROR(INDEX('أوامر الشغل'!$F$6:$F$1005,MATCH(A309&amp;"",'أوامر الشغل'!$A$6:$A$1005,0))&amp;"","أمر غير موجود"))</f>
        <v/>
      </c>
    </row>
    <row r="310">
      <c r="A310" s="5" t="n"/>
      <c r="B310" s="5" t="n"/>
      <c r="C310" s="18" t="n"/>
      <c r="D310" s="17" t="n"/>
      <c r="E310" s="17" t="n"/>
      <c r="F310" s="15">
        <f>IF(A310&amp;""="","",ROUND(N(C310)*N(E310),2))</f>
        <v/>
      </c>
      <c r="G310" s="15">
        <f>IF(A310&amp;""="","",ROUND(N(C310)*N(D310),2))</f>
        <v/>
      </c>
      <c r="H310" s="15">
        <f>IF(A310&amp;""="","",ROUND(F310-G310,2))</f>
        <v/>
      </c>
      <c r="I310" s="6">
        <f>IF(A310&amp;""="","",IFERROR(INDEX('أوامر الشغل'!$F$6:$F$1005,MATCH(A310&amp;"",'أوامر الشغل'!$A$6:$A$1005,0))&amp;"","أمر غير موجود"))</f>
        <v/>
      </c>
    </row>
    <row r="311">
      <c r="A311" s="5" t="n"/>
      <c r="B311" s="5" t="n"/>
      <c r="C311" s="18" t="n"/>
      <c r="D311" s="17" t="n"/>
      <c r="E311" s="17" t="n"/>
      <c r="F311" s="15">
        <f>IF(A311&amp;""="","",ROUND(N(C311)*N(E311),2))</f>
        <v/>
      </c>
      <c r="G311" s="15">
        <f>IF(A311&amp;""="","",ROUND(N(C311)*N(D311),2))</f>
        <v/>
      </c>
      <c r="H311" s="15">
        <f>IF(A311&amp;""="","",ROUND(F311-G311,2))</f>
        <v/>
      </c>
      <c r="I311" s="6">
        <f>IF(A311&amp;""="","",IFERROR(INDEX('أوامر الشغل'!$F$6:$F$1005,MATCH(A311&amp;"",'أوامر الشغل'!$A$6:$A$1005,0))&amp;"","أمر غير موجود"))</f>
        <v/>
      </c>
    </row>
    <row r="312">
      <c r="A312" s="5" t="n"/>
      <c r="B312" s="5" t="n"/>
      <c r="C312" s="18" t="n"/>
      <c r="D312" s="17" t="n"/>
      <c r="E312" s="17" t="n"/>
      <c r="F312" s="15">
        <f>IF(A312&amp;""="","",ROUND(N(C312)*N(E312),2))</f>
        <v/>
      </c>
      <c r="G312" s="15">
        <f>IF(A312&amp;""="","",ROUND(N(C312)*N(D312),2))</f>
        <v/>
      </c>
      <c r="H312" s="15">
        <f>IF(A312&amp;""="","",ROUND(F312-G312,2))</f>
        <v/>
      </c>
      <c r="I312" s="6">
        <f>IF(A312&amp;""="","",IFERROR(INDEX('أوامر الشغل'!$F$6:$F$1005,MATCH(A312&amp;"",'أوامر الشغل'!$A$6:$A$1005,0))&amp;"","أمر غير موجود"))</f>
        <v/>
      </c>
    </row>
    <row r="313">
      <c r="A313" s="5" t="n"/>
      <c r="B313" s="5" t="n"/>
      <c r="C313" s="18" t="n"/>
      <c r="D313" s="17" t="n"/>
      <c r="E313" s="17" t="n"/>
      <c r="F313" s="15">
        <f>IF(A313&amp;""="","",ROUND(N(C313)*N(E313),2))</f>
        <v/>
      </c>
      <c r="G313" s="15">
        <f>IF(A313&amp;""="","",ROUND(N(C313)*N(D313),2))</f>
        <v/>
      </c>
      <c r="H313" s="15">
        <f>IF(A313&amp;""="","",ROUND(F313-G313,2))</f>
        <v/>
      </c>
      <c r="I313" s="6">
        <f>IF(A313&amp;""="","",IFERROR(INDEX('أوامر الشغل'!$F$6:$F$1005,MATCH(A313&amp;"",'أوامر الشغل'!$A$6:$A$1005,0))&amp;"","أمر غير موجود"))</f>
        <v/>
      </c>
    </row>
    <row r="314">
      <c r="A314" s="5" t="n"/>
      <c r="B314" s="5" t="n"/>
      <c r="C314" s="18" t="n"/>
      <c r="D314" s="17" t="n"/>
      <c r="E314" s="17" t="n"/>
      <c r="F314" s="15">
        <f>IF(A314&amp;""="","",ROUND(N(C314)*N(E314),2))</f>
        <v/>
      </c>
      <c r="G314" s="15">
        <f>IF(A314&amp;""="","",ROUND(N(C314)*N(D314),2))</f>
        <v/>
      </c>
      <c r="H314" s="15">
        <f>IF(A314&amp;""="","",ROUND(F314-G314,2))</f>
        <v/>
      </c>
      <c r="I314" s="6">
        <f>IF(A314&amp;""="","",IFERROR(INDEX('أوامر الشغل'!$F$6:$F$1005,MATCH(A314&amp;"",'أوامر الشغل'!$A$6:$A$1005,0))&amp;"","أمر غير موجود"))</f>
        <v/>
      </c>
    </row>
    <row r="315">
      <c r="A315" s="5" t="n"/>
      <c r="B315" s="5" t="n"/>
      <c r="C315" s="18" t="n"/>
      <c r="D315" s="17" t="n"/>
      <c r="E315" s="17" t="n"/>
      <c r="F315" s="15">
        <f>IF(A315&amp;""="","",ROUND(N(C315)*N(E315),2))</f>
        <v/>
      </c>
      <c r="G315" s="15">
        <f>IF(A315&amp;""="","",ROUND(N(C315)*N(D315),2))</f>
        <v/>
      </c>
      <c r="H315" s="15">
        <f>IF(A315&amp;""="","",ROUND(F315-G315,2))</f>
        <v/>
      </c>
      <c r="I315" s="6">
        <f>IF(A315&amp;""="","",IFERROR(INDEX('أوامر الشغل'!$F$6:$F$1005,MATCH(A315&amp;"",'أوامر الشغل'!$A$6:$A$1005,0))&amp;"","أمر غير موجود"))</f>
        <v/>
      </c>
    </row>
    <row r="316">
      <c r="A316" s="5" t="n"/>
      <c r="B316" s="5" t="n"/>
      <c r="C316" s="18" t="n"/>
      <c r="D316" s="17" t="n"/>
      <c r="E316" s="17" t="n"/>
      <c r="F316" s="15">
        <f>IF(A316&amp;""="","",ROUND(N(C316)*N(E316),2))</f>
        <v/>
      </c>
      <c r="G316" s="15">
        <f>IF(A316&amp;""="","",ROUND(N(C316)*N(D316),2))</f>
        <v/>
      </c>
      <c r="H316" s="15">
        <f>IF(A316&amp;""="","",ROUND(F316-G316,2))</f>
        <v/>
      </c>
      <c r="I316" s="6">
        <f>IF(A316&amp;""="","",IFERROR(INDEX('أوامر الشغل'!$F$6:$F$1005,MATCH(A316&amp;"",'أوامر الشغل'!$A$6:$A$1005,0))&amp;"","أمر غير موجود"))</f>
        <v/>
      </c>
    </row>
    <row r="317">
      <c r="A317" s="5" t="n"/>
      <c r="B317" s="5" t="n"/>
      <c r="C317" s="18" t="n"/>
      <c r="D317" s="17" t="n"/>
      <c r="E317" s="17" t="n"/>
      <c r="F317" s="15">
        <f>IF(A317&amp;""="","",ROUND(N(C317)*N(E317),2))</f>
        <v/>
      </c>
      <c r="G317" s="15">
        <f>IF(A317&amp;""="","",ROUND(N(C317)*N(D317),2))</f>
        <v/>
      </c>
      <c r="H317" s="15">
        <f>IF(A317&amp;""="","",ROUND(F317-G317,2))</f>
        <v/>
      </c>
      <c r="I317" s="6">
        <f>IF(A317&amp;""="","",IFERROR(INDEX('أوامر الشغل'!$F$6:$F$1005,MATCH(A317&amp;"",'أوامر الشغل'!$A$6:$A$1005,0))&amp;"","أمر غير موجود"))</f>
        <v/>
      </c>
    </row>
    <row r="318">
      <c r="A318" s="5" t="n"/>
      <c r="B318" s="5" t="n"/>
      <c r="C318" s="18" t="n"/>
      <c r="D318" s="17" t="n"/>
      <c r="E318" s="17" t="n"/>
      <c r="F318" s="15">
        <f>IF(A318&amp;""="","",ROUND(N(C318)*N(E318),2))</f>
        <v/>
      </c>
      <c r="G318" s="15">
        <f>IF(A318&amp;""="","",ROUND(N(C318)*N(D318),2))</f>
        <v/>
      </c>
      <c r="H318" s="15">
        <f>IF(A318&amp;""="","",ROUND(F318-G318,2))</f>
        <v/>
      </c>
      <c r="I318" s="6">
        <f>IF(A318&amp;""="","",IFERROR(INDEX('أوامر الشغل'!$F$6:$F$1005,MATCH(A318&amp;"",'أوامر الشغل'!$A$6:$A$1005,0))&amp;"","أمر غير موجود"))</f>
        <v/>
      </c>
    </row>
    <row r="319">
      <c r="A319" s="5" t="n"/>
      <c r="B319" s="5" t="n"/>
      <c r="C319" s="18" t="n"/>
      <c r="D319" s="17" t="n"/>
      <c r="E319" s="17" t="n"/>
      <c r="F319" s="15">
        <f>IF(A319&amp;""="","",ROUND(N(C319)*N(E319),2))</f>
        <v/>
      </c>
      <c r="G319" s="15">
        <f>IF(A319&amp;""="","",ROUND(N(C319)*N(D319),2))</f>
        <v/>
      </c>
      <c r="H319" s="15">
        <f>IF(A319&amp;""="","",ROUND(F319-G319,2))</f>
        <v/>
      </c>
      <c r="I319" s="6">
        <f>IF(A319&amp;""="","",IFERROR(INDEX('أوامر الشغل'!$F$6:$F$1005,MATCH(A319&amp;"",'أوامر الشغل'!$A$6:$A$1005,0))&amp;"","أمر غير موجود"))</f>
        <v/>
      </c>
    </row>
    <row r="320">
      <c r="A320" s="5" t="n"/>
      <c r="B320" s="5" t="n"/>
      <c r="C320" s="18" t="n"/>
      <c r="D320" s="17" t="n"/>
      <c r="E320" s="17" t="n"/>
      <c r="F320" s="15">
        <f>IF(A320&amp;""="","",ROUND(N(C320)*N(E320),2))</f>
        <v/>
      </c>
      <c r="G320" s="15">
        <f>IF(A320&amp;""="","",ROUND(N(C320)*N(D320),2))</f>
        <v/>
      </c>
      <c r="H320" s="15">
        <f>IF(A320&amp;""="","",ROUND(F320-G320,2))</f>
        <v/>
      </c>
      <c r="I320" s="6">
        <f>IF(A320&amp;""="","",IFERROR(INDEX('أوامر الشغل'!$F$6:$F$1005,MATCH(A320&amp;"",'أوامر الشغل'!$A$6:$A$1005,0))&amp;"","أمر غير موجود"))</f>
        <v/>
      </c>
    </row>
    <row r="321">
      <c r="A321" s="5" t="n"/>
      <c r="B321" s="5" t="n"/>
      <c r="C321" s="18" t="n"/>
      <c r="D321" s="17" t="n"/>
      <c r="E321" s="17" t="n"/>
      <c r="F321" s="15">
        <f>IF(A321&amp;""="","",ROUND(N(C321)*N(E321),2))</f>
        <v/>
      </c>
      <c r="G321" s="15">
        <f>IF(A321&amp;""="","",ROUND(N(C321)*N(D321),2))</f>
        <v/>
      </c>
      <c r="H321" s="15">
        <f>IF(A321&amp;""="","",ROUND(F321-G321,2))</f>
        <v/>
      </c>
      <c r="I321" s="6">
        <f>IF(A321&amp;""="","",IFERROR(INDEX('أوامر الشغل'!$F$6:$F$1005,MATCH(A321&amp;"",'أوامر الشغل'!$A$6:$A$1005,0))&amp;"","أمر غير موجود"))</f>
        <v/>
      </c>
    </row>
    <row r="322">
      <c r="A322" s="5" t="n"/>
      <c r="B322" s="5" t="n"/>
      <c r="C322" s="18" t="n"/>
      <c r="D322" s="17" t="n"/>
      <c r="E322" s="17" t="n"/>
      <c r="F322" s="15">
        <f>IF(A322&amp;""="","",ROUND(N(C322)*N(E322),2))</f>
        <v/>
      </c>
      <c r="G322" s="15">
        <f>IF(A322&amp;""="","",ROUND(N(C322)*N(D322),2))</f>
        <v/>
      </c>
      <c r="H322" s="15">
        <f>IF(A322&amp;""="","",ROUND(F322-G322,2))</f>
        <v/>
      </c>
      <c r="I322" s="6">
        <f>IF(A322&amp;""="","",IFERROR(INDEX('أوامر الشغل'!$F$6:$F$1005,MATCH(A322&amp;"",'أوامر الشغل'!$A$6:$A$1005,0))&amp;"","أمر غير موجود"))</f>
        <v/>
      </c>
    </row>
    <row r="323">
      <c r="A323" s="5" t="n"/>
      <c r="B323" s="5" t="n"/>
      <c r="C323" s="18" t="n"/>
      <c r="D323" s="17" t="n"/>
      <c r="E323" s="17" t="n"/>
      <c r="F323" s="15">
        <f>IF(A323&amp;""="","",ROUND(N(C323)*N(E323),2))</f>
        <v/>
      </c>
      <c r="G323" s="15">
        <f>IF(A323&amp;""="","",ROUND(N(C323)*N(D323),2))</f>
        <v/>
      </c>
      <c r="H323" s="15">
        <f>IF(A323&amp;""="","",ROUND(F323-G323,2))</f>
        <v/>
      </c>
      <c r="I323" s="6">
        <f>IF(A323&amp;""="","",IFERROR(INDEX('أوامر الشغل'!$F$6:$F$1005,MATCH(A323&amp;"",'أوامر الشغل'!$A$6:$A$1005,0))&amp;"","أمر غير موجود"))</f>
        <v/>
      </c>
    </row>
    <row r="324">
      <c r="A324" s="5" t="n"/>
      <c r="B324" s="5" t="n"/>
      <c r="C324" s="18" t="n"/>
      <c r="D324" s="17" t="n"/>
      <c r="E324" s="17" t="n"/>
      <c r="F324" s="15">
        <f>IF(A324&amp;""="","",ROUND(N(C324)*N(E324),2))</f>
        <v/>
      </c>
      <c r="G324" s="15">
        <f>IF(A324&amp;""="","",ROUND(N(C324)*N(D324),2))</f>
        <v/>
      </c>
      <c r="H324" s="15">
        <f>IF(A324&amp;""="","",ROUND(F324-G324,2))</f>
        <v/>
      </c>
      <c r="I324" s="6">
        <f>IF(A324&amp;""="","",IFERROR(INDEX('أوامر الشغل'!$F$6:$F$1005,MATCH(A324&amp;"",'أوامر الشغل'!$A$6:$A$1005,0))&amp;"","أمر غير موجود"))</f>
        <v/>
      </c>
    </row>
    <row r="325">
      <c r="A325" s="5" t="n"/>
      <c r="B325" s="5" t="n"/>
      <c r="C325" s="18" t="n"/>
      <c r="D325" s="17" t="n"/>
      <c r="E325" s="17" t="n"/>
      <c r="F325" s="15">
        <f>IF(A325&amp;""="","",ROUND(N(C325)*N(E325),2))</f>
        <v/>
      </c>
      <c r="G325" s="15">
        <f>IF(A325&amp;""="","",ROUND(N(C325)*N(D325),2))</f>
        <v/>
      </c>
      <c r="H325" s="15">
        <f>IF(A325&amp;""="","",ROUND(F325-G325,2))</f>
        <v/>
      </c>
      <c r="I325" s="6">
        <f>IF(A325&amp;""="","",IFERROR(INDEX('أوامر الشغل'!$F$6:$F$1005,MATCH(A325&amp;"",'أوامر الشغل'!$A$6:$A$1005,0))&amp;"","أمر غير موجود"))</f>
        <v/>
      </c>
    </row>
    <row r="326">
      <c r="A326" s="5" t="n"/>
      <c r="B326" s="5" t="n"/>
      <c r="C326" s="18" t="n"/>
      <c r="D326" s="17" t="n"/>
      <c r="E326" s="17" t="n"/>
      <c r="F326" s="15">
        <f>IF(A326&amp;""="","",ROUND(N(C326)*N(E326),2))</f>
        <v/>
      </c>
      <c r="G326" s="15">
        <f>IF(A326&amp;""="","",ROUND(N(C326)*N(D326),2))</f>
        <v/>
      </c>
      <c r="H326" s="15">
        <f>IF(A326&amp;""="","",ROUND(F326-G326,2))</f>
        <v/>
      </c>
      <c r="I326" s="6">
        <f>IF(A326&amp;""="","",IFERROR(INDEX('أوامر الشغل'!$F$6:$F$1005,MATCH(A326&amp;"",'أوامر الشغل'!$A$6:$A$1005,0))&amp;"","أمر غير موجود"))</f>
        <v/>
      </c>
    </row>
    <row r="327">
      <c r="A327" s="5" t="n"/>
      <c r="B327" s="5" t="n"/>
      <c r="C327" s="18" t="n"/>
      <c r="D327" s="17" t="n"/>
      <c r="E327" s="17" t="n"/>
      <c r="F327" s="15">
        <f>IF(A327&amp;""="","",ROUND(N(C327)*N(E327),2))</f>
        <v/>
      </c>
      <c r="G327" s="15">
        <f>IF(A327&amp;""="","",ROUND(N(C327)*N(D327),2))</f>
        <v/>
      </c>
      <c r="H327" s="15">
        <f>IF(A327&amp;""="","",ROUND(F327-G327,2))</f>
        <v/>
      </c>
      <c r="I327" s="6">
        <f>IF(A327&amp;""="","",IFERROR(INDEX('أوامر الشغل'!$F$6:$F$1005,MATCH(A327&amp;"",'أوامر الشغل'!$A$6:$A$1005,0))&amp;"","أمر غير موجود"))</f>
        <v/>
      </c>
    </row>
    <row r="328">
      <c r="A328" s="5" t="n"/>
      <c r="B328" s="5" t="n"/>
      <c r="C328" s="18" t="n"/>
      <c r="D328" s="17" t="n"/>
      <c r="E328" s="17" t="n"/>
      <c r="F328" s="15">
        <f>IF(A328&amp;""="","",ROUND(N(C328)*N(E328),2))</f>
        <v/>
      </c>
      <c r="G328" s="15">
        <f>IF(A328&amp;""="","",ROUND(N(C328)*N(D328),2))</f>
        <v/>
      </c>
      <c r="H328" s="15">
        <f>IF(A328&amp;""="","",ROUND(F328-G328,2))</f>
        <v/>
      </c>
      <c r="I328" s="6">
        <f>IF(A328&amp;""="","",IFERROR(INDEX('أوامر الشغل'!$F$6:$F$1005,MATCH(A328&amp;"",'أوامر الشغل'!$A$6:$A$1005,0))&amp;"","أمر غير موجود"))</f>
        <v/>
      </c>
    </row>
    <row r="329">
      <c r="A329" s="5" t="n"/>
      <c r="B329" s="5" t="n"/>
      <c r="C329" s="18" t="n"/>
      <c r="D329" s="17" t="n"/>
      <c r="E329" s="17" t="n"/>
      <c r="F329" s="15">
        <f>IF(A329&amp;""="","",ROUND(N(C329)*N(E329),2))</f>
        <v/>
      </c>
      <c r="G329" s="15">
        <f>IF(A329&amp;""="","",ROUND(N(C329)*N(D329),2))</f>
        <v/>
      </c>
      <c r="H329" s="15">
        <f>IF(A329&amp;""="","",ROUND(F329-G329,2))</f>
        <v/>
      </c>
      <c r="I329" s="6">
        <f>IF(A329&amp;""="","",IFERROR(INDEX('أوامر الشغل'!$F$6:$F$1005,MATCH(A329&amp;"",'أوامر الشغل'!$A$6:$A$1005,0))&amp;"","أمر غير موجود"))</f>
        <v/>
      </c>
    </row>
    <row r="330">
      <c r="A330" s="5" t="n"/>
      <c r="B330" s="5" t="n"/>
      <c r="C330" s="18" t="n"/>
      <c r="D330" s="17" t="n"/>
      <c r="E330" s="17" t="n"/>
      <c r="F330" s="15">
        <f>IF(A330&amp;""="","",ROUND(N(C330)*N(E330),2))</f>
        <v/>
      </c>
      <c r="G330" s="15">
        <f>IF(A330&amp;""="","",ROUND(N(C330)*N(D330),2))</f>
        <v/>
      </c>
      <c r="H330" s="15">
        <f>IF(A330&amp;""="","",ROUND(F330-G330,2))</f>
        <v/>
      </c>
      <c r="I330" s="6">
        <f>IF(A330&amp;""="","",IFERROR(INDEX('أوامر الشغل'!$F$6:$F$1005,MATCH(A330&amp;"",'أوامر الشغل'!$A$6:$A$1005,0))&amp;"","أمر غير موجود"))</f>
        <v/>
      </c>
    </row>
    <row r="331">
      <c r="A331" s="5" t="n"/>
      <c r="B331" s="5" t="n"/>
      <c r="C331" s="18" t="n"/>
      <c r="D331" s="17" t="n"/>
      <c r="E331" s="17" t="n"/>
      <c r="F331" s="15">
        <f>IF(A331&amp;""="","",ROUND(N(C331)*N(E331),2))</f>
        <v/>
      </c>
      <c r="G331" s="15">
        <f>IF(A331&amp;""="","",ROUND(N(C331)*N(D331),2))</f>
        <v/>
      </c>
      <c r="H331" s="15">
        <f>IF(A331&amp;""="","",ROUND(F331-G331,2))</f>
        <v/>
      </c>
      <c r="I331" s="6">
        <f>IF(A331&amp;""="","",IFERROR(INDEX('أوامر الشغل'!$F$6:$F$1005,MATCH(A331&amp;"",'أوامر الشغل'!$A$6:$A$1005,0))&amp;"","أمر غير موجود"))</f>
        <v/>
      </c>
    </row>
    <row r="332">
      <c r="A332" s="5" t="n"/>
      <c r="B332" s="5" t="n"/>
      <c r="C332" s="18" t="n"/>
      <c r="D332" s="17" t="n"/>
      <c r="E332" s="17" t="n"/>
      <c r="F332" s="15">
        <f>IF(A332&amp;""="","",ROUND(N(C332)*N(E332),2))</f>
        <v/>
      </c>
      <c r="G332" s="15">
        <f>IF(A332&amp;""="","",ROUND(N(C332)*N(D332),2))</f>
        <v/>
      </c>
      <c r="H332" s="15">
        <f>IF(A332&amp;""="","",ROUND(F332-G332,2))</f>
        <v/>
      </c>
      <c r="I332" s="6">
        <f>IF(A332&amp;""="","",IFERROR(INDEX('أوامر الشغل'!$F$6:$F$1005,MATCH(A332&amp;"",'أوامر الشغل'!$A$6:$A$1005,0))&amp;"","أمر غير موجود"))</f>
        <v/>
      </c>
    </row>
    <row r="333">
      <c r="A333" s="5" t="n"/>
      <c r="B333" s="5" t="n"/>
      <c r="C333" s="18" t="n"/>
      <c r="D333" s="17" t="n"/>
      <c r="E333" s="17" t="n"/>
      <c r="F333" s="15">
        <f>IF(A333&amp;""="","",ROUND(N(C333)*N(E333),2))</f>
        <v/>
      </c>
      <c r="G333" s="15">
        <f>IF(A333&amp;""="","",ROUND(N(C333)*N(D333),2))</f>
        <v/>
      </c>
      <c r="H333" s="15">
        <f>IF(A333&amp;""="","",ROUND(F333-G333,2))</f>
        <v/>
      </c>
      <c r="I333" s="6">
        <f>IF(A333&amp;""="","",IFERROR(INDEX('أوامر الشغل'!$F$6:$F$1005,MATCH(A333&amp;"",'أوامر الشغل'!$A$6:$A$1005,0))&amp;"","أمر غير موجود"))</f>
        <v/>
      </c>
    </row>
    <row r="334">
      <c r="A334" s="5" t="n"/>
      <c r="B334" s="5" t="n"/>
      <c r="C334" s="18" t="n"/>
      <c r="D334" s="17" t="n"/>
      <c r="E334" s="17" t="n"/>
      <c r="F334" s="15">
        <f>IF(A334&amp;""="","",ROUND(N(C334)*N(E334),2))</f>
        <v/>
      </c>
      <c r="G334" s="15">
        <f>IF(A334&amp;""="","",ROUND(N(C334)*N(D334),2))</f>
        <v/>
      </c>
      <c r="H334" s="15">
        <f>IF(A334&amp;""="","",ROUND(F334-G334,2))</f>
        <v/>
      </c>
      <c r="I334" s="6">
        <f>IF(A334&amp;""="","",IFERROR(INDEX('أوامر الشغل'!$F$6:$F$1005,MATCH(A334&amp;"",'أوامر الشغل'!$A$6:$A$1005,0))&amp;"","أمر غير موجود"))</f>
        <v/>
      </c>
    </row>
    <row r="335">
      <c r="A335" s="5" t="n"/>
      <c r="B335" s="5" t="n"/>
      <c r="C335" s="18" t="n"/>
      <c r="D335" s="17" t="n"/>
      <c r="E335" s="17" t="n"/>
      <c r="F335" s="15">
        <f>IF(A335&amp;""="","",ROUND(N(C335)*N(E335),2))</f>
        <v/>
      </c>
      <c r="G335" s="15">
        <f>IF(A335&amp;""="","",ROUND(N(C335)*N(D335),2))</f>
        <v/>
      </c>
      <c r="H335" s="15">
        <f>IF(A335&amp;""="","",ROUND(F335-G335,2))</f>
        <v/>
      </c>
      <c r="I335" s="6">
        <f>IF(A335&amp;""="","",IFERROR(INDEX('أوامر الشغل'!$F$6:$F$1005,MATCH(A335&amp;"",'أوامر الشغل'!$A$6:$A$1005,0))&amp;"","أمر غير موجود"))</f>
        <v/>
      </c>
    </row>
    <row r="336">
      <c r="A336" s="5" t="n"/>
      <c r="B336" s="5" t="n"/>
      <c r="C336" s="18" t="n"/>
      <c r="D336" s="17" t="n"/>
      <c r="E336" s="17" t="n"/>
      <c r="F336" s="15">
        <f>IF(A336&amp;""="","",ROUND(N(C336)*N(E336),2))</f>
        <v/>
      </c>
      <c r="G336" s="15">
        <f>IF(A336&amp;""="","",ROUND(N(C336)*N(D336),2))</f>
        <v/>
      </c>
      <c r="H336" s="15">
        <f>IF(A336&amp;""="","",ROUND(F336-G336,2))</f>
        <v/>
      </c>
      <c r="I336" s="6">
        <f>IF(A336&amp;""="","",IFERROR(INDEX('أوامر الشغل'!$F$6:$F$1005,MATCH(A336&amp;"",'أوامر الشغل'!$A$6:$A$1005,0))&amp;"","أمر غير موجود"))</f>
        <v/>
      </c>
    </row>
    <row r="337">
      <c r="A337" s="5" t="n"/>
      <c r="B337" s="5" t="n"/>
      <c r="C337" s="18" t="n"/>
      <c r="D337" s="17" t="n"/>
      <c r="E337" s="17" t="n"/>
      <c r="F337" s="15">
        <f>IF(A337&amp;""="","",ROUND(N(C337)*N(E337),2))</f>
        <v/>
      </c>
      <c r="G337" s="15">
        <f>IF(A337&amp;""="","",ROUND(N(C337)*N(D337),2))</f>
        <v/>
      </c>
      <c r="H337" s="15">
        <f>IF(A337&amp;""="","",ROUND(F337-G337,2))</f>
        <v/>
      </c>
      <c r="I337" s="6">
        <f>IF(A337&amp;""="","",IFERROR(INDEX('أوامر الشغل'!$F$6:$F$1005,MATCH(A337&amp;"",'أوامر الشغل'!$A$6:$A$1005,0))&amp;"","أمر غير موجود"))</f>
        <v/>
      </c>
    </row>
    <row r="338">
      <c r="A338" s="5" t="n"/>
      <c r="B338" s="5" t="n"/>
      <c r="C338" s="18" t="n"/>
      <c r="D338" s="17" t="n"/>
      <c r="E338" s="17" t="n"/>
      <c r="F338" s="15">
        <f>IF(A338&amp;""="","",ROUND(N(C338)*N(E338),2))</f>
        <v/>
      </c>
      <c r="G338" s="15">
        <f>IF(A338&amp;""="","",ROUND(N(C338)*N(D338),2))</f>
        <v/>
      </c>
      <c r="H338" s="15">
        <f>IF(A338&amp;""="","",ROUND(F338-G338,2))</f>
        <v/>
      </c>
      <c r="I338" s="6">
        <f>IF(A338&amp;""="","",IFERROR(INDEX('أوامر الشغل'!$F$6:$F$1005,MATCH(A338&amp;"",'أوامر الشغل'!$A$6:$A$1005,0))&amp;"","أمر غير موجود"))</f>
        <v/>
      </c>
    </row>
    <row r="339">
      <c r="A339" s="5" t="n"/>
      <c r="B339" s="5" t="n"/>
      <c r="C339" s="18" t="n"/>
      <c r="D339" s="17" t="n"/>
      <c r="E339" s="17" t="n"/>
      <c r="F339" s="15">
        <f>IF(A339&amp;""="","",ROUND(N(C339)*N(E339),2))</f>
        <v/>
      </c>
      <c r="G339" s="15">
        <f>IF(A339&amp;""="","",ROUND(N(C339)*N(D339),2))</f>
        <v/>
      </c>
      <c r="H339" s="15">
        <f>IF(A339&amp;""="","",ROUND(F339-G339,2))</f>
        <v/>
      </c>
      <c r="I339" s="6">
        <f>IF(A339&amp;""="","",IFERROR(INDEX('أوامر الشغل'!$F$6:$F$1005,MATCH(A339&amp;"",'أوامر الشغل'!$A$6:$A$1005,0))&amp;"","أمر غير موجود"))</f>
        <v/>
      </c>
    </row>
    <row r="340">
      <c r="A340" s="5" t="n"/>
      <c r="B340" s="5" t="n"/>
      <c r="C340" s="18" t="n"/>
      <c r="D340" s="17" t="n"/>
      <c r="E340" s="17" t="n"/>
      <c r="F340" s="15">
        <f>IF(A340&amp;""="","",ROUND(N(C340)*N(E340),2))</f>
        <v/>
      </c>
      <c r="G340" s="15">
        <f>IF(A340&amp;""="","",ROUND(N(C340)*N(D340),2))</f>
        <v/>
      </c>
      <c r="H340" s="15">
        <f>IF(A340&amp;""="","",ROUND(F340-G340,2))</f>
        <v/>
      </c>
      <c r="I340" s="6">
        <f>IF(A340&amp;""="","",IFERROR(INDEX('أوامر الشغل'!$F$6:$F$1005,MATCH(A340&amp;"",'أوامر الشغل'!$A$6:$A$1005,0))&amp;"","أمر غير موجود"))</f>
        <v/>
      </c>
    </row>
    <row r="341">
      <c r="A341" s="5" t="n"/>
      <c r="B341" s="5" t="n"/>
      <c r="C341" s="18" t="n"/>
      <c r="D341" s="17" t="n"/>
      <c r="E341" s="17" t="n"/>
      <c r="F341" s="15">
        <f>IF(A341&amp;""="","",ROUND(N(C341)*N(E341),2))</f>
        <v/>
      </c>
      <c r="G341" s="15">
        <f>IF(A341&amp;""="","",ROUND(N(C341)*N(D341),2))</f>
        <v/>
      </c>
      <c r="H341" s="15">
        <f>IF(A341&amp;""="","",ROUND(F341-G341,2))</f>
        <v/>
      </c>
      <c r="I341" s="6">
        <f>IF(A341&amp;""="","",IFERROR(INDEX('أوامر الشغل'!$F$6:$F$1005,MATCH(A341&amp;"",'أوامر الشغل'!$A$6:$A$1005,0))&amp;"","أمر غير موجود"))</f>
        <v/>
      </c>
    </row>
    <row r="342">
      <c r="A342" s="5" t="n"/>
      <c r="B342" s="5" t="n"/>
      <c r="C342" s="18" t="n"/>
      <c r="D342" s="17" t="n"/>
      <c r="E342" s="17" t="n"/>
      <c r="F342" s="15">
        <f>IF(A342&amp;""="","",ROUND(N(C342)*N(E342),2))</f>
        <v/>
      </c>
      <c r="G342" s="15">
        <f>IF(A342&amp;""="","",ROUND(N(C342)*N(D342),2))</f>
        <v/>
      </c>
      <c r="H342" s="15">
        <f>IF(A342&amp;""="","",ROUND(F342-G342,2))</f>
        <v/>
      </c>
      <c r="I342" s="6">
        <f>IF(A342&amp;""="","",IFERROR(INDEX('أوامر الشغل'!$F$6:$F$1005,MATCH(A342&amp;"",'أوامر الشغل'!$A$6:$A$1005,0))&amp;"","أمر غير موجود"))</f>
        <v/>
      </c>
    </row>
    <row r="343">
      <c r="A343" s="5" t="n"/>
      <c r="B343" s="5" t="n"/>
      <c r="C343" s="18" t="n"/>
      <c r="D343" s="17" t="n"/>
      <c r="E343" s="17" t="n"/>
      <c r="F343" s="15">
        <f>IF(A343&amp;""="","",ROUND(N(C343)*N(E343),2))</f>
        <v/>
      </c>
      <c r="G343" s="15">
        <f>IF(A343&amp;""="","",ROUND(N(C343)*N(D343),2))</f>
        <v/>
      </c>
      <c r="H343" s="15">
        <f>IF(A343&amp;""="","",ROUND(F343-G343,2))</f>
        <v/>
      </c>
      <c r="I343" s="6">
        <f>IF(A343&amp;""="","",IFERROR(INDEX('أوامر الشغل'!$F$6:$F$1005,MATCH(A343&amp;"",'أوامر الشغل'!$A$6:$A$1005,0))&amp;"","أمر غير موجود"))</f>
        <v/>
      </c>
    </row>
    <row r="344">
      <c r="A344" s="5" t="n"/>
      <c r="B344" s="5" t="n"/>
      <c r="C344" s="18" t="n"/>
      <c r="D344" s="17" t="n"/>
      <c r="E344" s="17" t="n"/>
      <c r="F344" s="15">
        <f>IF(A344&amp;""="","",ROUND(N(C344)*N(E344),2))</f>
        <v/>
      </c>
      <c r="G344" s="15">
        <f>IF(A344&amp;""="","",ROUND(N(C344)*N(D344),2))</f>
        <v/>
      </c>
      <c r="H344" s="15">
        <f>IF(A344&amp;""="","",ROUND(F344-G344,2))</f>
        <v/>
      </c>
      <c r="I344" s="6">
        <f>IF(A344&amp;""="","",IFERROR(INDEX('أوامر الشغل'!$F$6:$F$1005,MATCH(A344&amp;"",'أوامر الشغل'!$A$6:$A$1005,0))&amp;"","أمر غير موجود"))</f>
        <v/>
      </c>
    </row>
    <row r="345">
      <c r="A345" s="5" t="n"/>
      <c r="B345" s="5" t="n"/>
      <c r="C345" s="18" t="n"/>
      <c r="D345" s="17" t="n"/>
      <c r="E345" s="17" t="n"/>
      <c r="F345" s="15">
        <f>IF(A345&amp;""="","",ROUND(N(C345)*N(E345),2))</f>
        <v/>
      </c>
      <c r="G345" s="15">
        <f>IF(A345&amp;""="","",ROUND(N(C345)*N(D345),2))</f>
        <v/>
      </c>
      <c r="H345" s="15">
        <f>IF(A345&amp;""="","",ROUND(F345-G345,2))</f>
        <v/>
      </c>
      <c r="I345" s="6">
        <f>IF(A345&amp;""="","",IFERROR(INDEX('أوامر الشغل'!$F$6:$F$1005,MATCH(A345&amp;"",'أوامر الشغل'!$A$6:$A$1005,0))&amp;"","أمر غير موجود"))</f>
        <v/>
      </c>
    </row>
    <row r="346">
      <c r="A346" s="5" t="n"/>
      <c r="B346" s="5" t="n"/>
      <c r="C346" s="18" t="n"/>
      <c r="D346" s="17" t="n"/>
      <c r="E346" s="17" t="n"/>
      <c r="F346" s="15">
        <f>IF(A346&amp;""="","",ROUND(N(C346)*N(E346),2))</f>
        <v/>
      </c>
      <c r="G346" s="15">
        <f>IF(A346&amp;""="","",ROUND(N(C346)*N(D346),2))</f>
        <v/>
      </c>
      <c r="H346" s="15">
        <f>IF(A346&amp;""="","",ROUND(F346-G346,2))</f>
        <v/>
      </c>
      <c r="I346" s="6">
        <f>IF(A346&amp;""="","",IFERROR(INDEX('أوامر الشغل'!$F$6:$F$1005,MATCH(A346&amp;"",'أوامر الشغل'!$A$6:$A$1005,0))&amp;"","أمر غير موجود"))</f>
        <v/>
      </c>
    </row>
    <row r="347">
      <c r="A347" s="5" t="n"/>
      <c r="B347" s="5" t="n"/>
      <c r="C347" s="18" t="n"/>
      <c r="D347" s="17" t="n"/>
      <c r="E347" s="17" t="n"/>
      <c r="F347" s="15">
        <f>IF(A347&amp;""="","",ROUND(N(C347)*N(E347),2))</f>
        <v/>
      </c>
      <c r="G347" s="15">
        <f>IF(A347&amp;""="","",ROUND(N(C347)*N(D347),2))</f>
        <v/>
      </c>
      <c r="H347" s="15">
        <f>IF(A347&amp;""="","",ROUND(F347-G347,2))</f>
        <v/>
      </c>
      <c r="I347" s="6">
        <f>IF(A347&amp;""="","",IFERROR(INDEX('أوامر الشغل'!$F$6:$F$1005,MATCH(A347&amp;"",'أوامر الشغل'!$A$6:$A$1005,0))&amp;"","أمر غير موجود"))</f>
        <v/>
      </c>
    </row>
    <row r="348">
      <c r="A348" s="5" t="n"/>
      <c r="B348" s="5" t="n"/>
      <c r="C348" s="18" t="n"/>
      <c r="D348" s="17" t="n"/>
      <c r="E348" s="17" t="n"/>
      <c r="F348" s="15">
        <f>IF(A348&amp;""="","",ROUND(N(C348)*N(E348),2))</f>
        <v/>
      </c>
      <c r="G348" s="15">
        <f>IF(A348&amp;""="","",ROUND(N(C348)*N(D348),2))</f>
        <v/>
      </c>
      <c r="H348" s="15">
        <f>IF(A348&amp;""="","",ROUND(F348-G348,2))</f>
        <v/>
      </c>
      <c r="I348" s="6">
        <f>IF(A348&amp;""="","",IFERROR(INDEX('أوامر الشغل'!$F$6:$F$1005,MATCH(A348&amp;"",'أوامر الشغل'!$A$6:$A$1005,0))&amp;"","أمر غير موجود"))</f>
        <v/>
      </c>
    </row>
    <row r="349">
      <c r="A349" s="5" t="n"/>
      <c r="B349" s="5" t="n"/>
      <c r="C349" s="18" t="n"/>
      <c r="D349" s="17" t="n"/>
      <c r="E349" s="17" t="n"/>
      <c r="F349" s="15">
        <f>IF(A349&amp;""="","",ROUND(N(C349)*N(E349),2))</f>
        <v/>
      </c>
      <c r="G349" s="15">
        <f>IF(A349&amp;""="","",ROUND(N(C349)*N(D349),2))</f>
        <v/>
      </c>
      <c r="H349" s="15">
        <f>IF(A349&amp;""="","",ROUND(F349-G349,2))</f>
        <v/>
      </c>
      <c r="I349" s="6">
        <f>IF(A349&amp;""="","",IFERROR(INDEX('أوامر الشغل'!$F$6:$F$1005,MATCH(A349&amp;"",'أوامر الشغل'!$A$6:$A$1005,0))&amp;"","أمر غير موجود"))</f>
        <v/>
      </c>
    </row>
    <row r="350">
      <c r="A350" s="5" t="n"/>
      <c r="B350" s="5" t="n"/>
      <c r="C350" s="18" t="n"/>
      <c r="D350" s="17" t="n"/>
      <c r="E350" s="17" t="n"/>
      <c r="F350" s="15">
        <f>IF(A350&amp;""="","",ROUND(N(C350)*N(E350),2))</f>
        <v/>
      </c>
      <c r="G350" s="15">
        <f>IF(A350&amp;""="","",ROUND(N(C350)*N(D350),2))</f>
        <v/>
      </c>
      <c r="H350" s="15">
        <f>IF(A350&amp;""="","",ROUND(F350-G350,2))</f>
        <v/>
      </c>
      <c r="I350" s="6">
        <f>IF(A350&amp;""="","",IFERROR(INDEX('أوامر الشغل'!$F$6:$F$1005,MATCH(A350&amp;"",'أوامر الشغل'!$A$6:$A$1005,0))&amp;"","أمر غير موجود"))</f>
        <v/>
      </c>
    </row>
    <row r="351">
      <c r="A351" s="5" t="n"/>
      <c r="B351" s="5" t="n"/>
      <c r="C351" s="18" t="n"/>
      <c r="D351" s="17" t="n"/>
      <c r="E351" s="17" t="n"/>
      <c r="F351" s="15">
        <f>IF(A351&amp;""="","",ROUND(N(C351)*N(E351),2))</f>
        <v/>
      </c>
      <c r="G351" s="15">
        <f>IF(A351&amp;""="","",ROUND(N(C351)*N(D351),2))</f>
        <v/>
      </c>
      <c r="H351" s="15">
        <f>IF(A351&amp;""="","",ROUND(F351-G351,2))</f>
        <v/>
      </c>
      <c r="I351" s="6">
        <f>IF(A351&amp;""="","",IFERROR(INDEX('أوامر الشغل'!$F$6:$F$1005,MATCH(A351&amp;"",'أوامر الشغل'!$A$6:$A$1005,0))&amp;"","أمر غير موجود"))</f>
        <v/>
      </c>
    </row>
    <row r="352">
      <c r="A352" s="5" t="n"/>
      <c r="B352" s="5" t="n"/>
      <c r="C352" s="18" t="n"/>
      <c r="D352" s="17" t="n"/>
      <c r="E352" s="17" t="n"/>
      <c r="F352" s="15">
        <f>IF(A352&amp;""="","",ROUND(N(C352)*N(E352),2))</f>
        <v/>
      </c>
      <c r="G352" s="15">
        <f>IF(A352&amp;""="","",ROUND(N(C352)*N(D352),2))</f>
        <v/>
      </c>
      <c r="H352" s="15">
        <f>IF(A352&amp;""="","",ROUND(F352-G352,2))</f>
        <v/>
      </c>
      <c r="I352" s="6">
        <f>IF(A352&amp;""="","",IFERROR(INDEX('أوامر الشغل'!$F$6:$F$1005,MATCH(A352&amp;"",'أوامر الشغل'!$A$6:$A$1005,0))&amp;"","أمر غير موجود"))</f>
        <v/>
      </c>
    </row>
    <row r="353">
      <c r="A353" s="5" t="n"/>
      <c r="B353" s="5" t="n"/>
      <c r="C353" s="18" t="n"/>
      <c r="D353" s="17" t="n"/>
      <c r="E353" s="17" t="n"/>
      <c r="F353" s="15">
        <f>IF(A353&amp;""="","",ROUND(N(C353)*N(E353),2))</f>
        <v/>
      </c>
      <c r="G353" s="15">
        <f>IF(A353&amp;""="","",ROUND(N(C353)*N(D353),2))</f>
        <v/>
      </c>
      <c r="H353" s="15">
        <f>IF(A353&amp;""="","",ROUND(F353-G353,2))</f>
        <v/>
      </c>
      <c r="I353" s="6">
        <f>IF(A353&amp;""="","",IFERROR(INDEX('أوامر الشغل'!$F$6:$F$1005,MATCH(A353&amp;"",'أوامر الشغل'!$A$6:$A$1005,0))&amp;"","أمر غير موجود"))</f>
        <v/>
      </c>
    </row>
    <row r="354">
      <c r="A354" s="5" t="n"/>
      <c r="B354" s="5" t="n"/>
      <c r="C354" s="18" t="n"/>
      <c r="D354" s="17" t="n"/>
      <c r="E354" s="17" t="n"/>
      <c r="F354" s="15">
        <f>IF(A354&amp;""="","",ROUND(N(C354)*N(E354),2))</f>
        <v/>
      </c>
      <c r="G354" s="15">
        <f>IF(A354&amp;""="","",ROUND(N(C354)*N(D354),2))</f>
        <v/>
      </c>
      <c r="H354" s="15">
        <f>IF(A354&amp;""="","",ROUND(F354-G354,2))</f>
        <v/>
      </c>
      <c r="I354" s="6">
        <f>IF(A354&amp;""="","",IFERROR(INDEX('أوامر الشغل'!$F$6:$F$1005,MATCH(A354&amp;"",'أوامر الشغل'!$A$6:$A$1005,0))&amp;"","أمر غير موجود"))</f>
        <v/>
      </c>
    </row>
    <row r="355">
      <c r="A355" s="5" t="n"/>
      <c r="B355" s="5" t="n"/>
      <c r="C355" s="18" t="n"/>
      <c r="D355" s="17" t="n"/>
      <c r="E355" s="17" t="n"/>
      <c r="F355" s="15">
        <f>IF(A355&amp;""="","",ROUND(N(C355)*N(E355),2))</f>
        <v/>
      </c>
      <c r="G355" s="15">
        <f>IF(A355&amp;""="","",ROUND(N(C355)*N(D355),2))</f>
        <v/>
      </c>
      <c r="H355" s="15">
        <f>IF(A355&amp;""="","",ROUND(F355-G355,2))</f>
        <v/>
      </c>
      <c r="I355" s="6">
        <f>IF(A355&amp;""="","",IFERROR(INDEX('أوامر الشغل'!$F$6:$F$1005,MATCH(A355&amp;"",'أوامر الشغل'!$A$6:$A$1005,0))&amp;"","أمر غير موجود"))</f>
        <v/>
      </c>
    </row>
    <row r="356">
      <c r="A356" s="5" t="n"/>
      <c r="B356" s="5" t="n"/>
      <c r="C356" s="18" t="n"/>
      <c r="D356" s="17" t="n"/>
      <c r="E356" s="17" t="n"/>
      <c r="F356" s="15">
        <f>IF(A356&amp;""="","",ROUND(N(C356)*N(E356),2))</f>
        <v/>
      </c>
      <c r="G356" s="15">
        <f>IF(A356&amp;""="","",ROUND(N(C356)*N(D356),2))</f>
        <v/>
      </c>
      <c r="H356" s="15">
        <f>IF(A356&amp;""="","",ROUND(F356-G356,2))</f>
        <v/>
      </c>
      <c r="I356" s="6">
        <f>IF(A356&amp;""="","",IFERROR(INDEX('أوامر الشغل'!$F$6:$F$1005,MATCH(A356&amp;"",'أوامر الشغل'!$A$6:$A$1005,0))&amp;"","أمر غير موجود"))</f>
        <v/>
      </c>
    </row>
    <row r="357">
      <c r="A357" s="5" t="n"/>
      <c r="B357" s="5" t="n"/>
      <c r="C357" s="18" t="n"/>
      <c r="D357" s="17" t="n"/>
      <c r="E357" s="17" t="n"/>
      <c r="F357" s="15">
        <f>IF(A357&amp;""="","",ROUND(N(C357)*N(E357),2))</f>
        <v/>
      </c>
      <c r="G357" s="15">
        <f>IF(A357&amp;""="","",ROUND(N(C357)*N(D357),2))</f>
        <v/>
      </c>
      <c r="H357" s="15">
        <f>IF(A357&amp;""="","",ROUND(F357-G357,2))</f>
        <v/>
      </c>
      <c r="I357" s="6">
        <f>IF(A357&amp;""="","",IFERROR(INDEX('أوامر الشغل'!$F$6:$F$1005,MATCH(A357&amp;"",'أوامر الشغل'!$A$6:$A$1005,0))&amp;"","أمر غير موجود"))</f>
        <v/>
      </c>
    </row>
    <row r="358">
      <c r="A358" s="5" t="n"/>
      <c r="B358" s="5" t="n"/>
      <c r="C358" s="18" t="n"/>
      <c r="D358" s="17" t="n"/>
      <c r="E358" s="17" t="n"/>
      <c r="F358" s="15">
        <f>IF(A358&amp;""="","",ROUND(N(C358)*N(E358),2))</f>
        <v/>
      </c>
      <c r="G358" s="15">
        <f>IF(A358&amp;""="","",ROUND(N(C358)*N(D358),2))</f>
        <v/>
      </c>
      <c r="H358" s="15">
        <f>IF(A358&amp;""="","",ROUND(F358-G358,2))</f>
        <v/>
      </c>
      <c r="I358" s="6">
        <f>IF(A358&amp;""="","",IFERROR(INDEX('أوامر الشغل'!$F$6:$F$1005,MATCH(A358&amp;"",'أوامر الشغل'!$A$6:$A$1005,0))&amp;"","أمر غير موجود"))</f>
        <v/>
      </c>
    </row>
    <row r="359">
      <c r="A359" s="5" t="n"/>
      <c r="B359" s="5" t="n"/>
      <c r="C359" s="18" t="n"/>
      <c r="D359" s="17" t="n"/>
      <c r="E359" s="17" t="n"/>
      <c r="F359" s="15">
        <f>IF(A359&amp;""="","",ROUND(N(C359)*N(E359),2))</f>
        <v/>
      </c>
      <c r="G359" s="15">
        <f>IF(A359&amp;""="","",ROUND(N(C359)*N(D359),2))</f>
        <v/>
      </c>
      <c r="H359" s="15">
        <f>IF(A359&amp;""="","",ROUND(F359-G359,2))</f>
        <v/>
      </c>
      <c r="I359" s="6">
        <f>IF(A359&amp;""="","",IFERROR(INDEX('أوامر الشغل'!$F$6:$F$1005,MATCH(A359&amp;"",'أوامر الشغل'!$A$6:$A$1005,0))&amp;"","أمر غير موجود"))</f>
        <v/>
      </c>
    </row>
    <row r="360">
      <c r="A360" s="5" t="n"/>
      <c r="B360" s="5" t="n"/>
      <c r="C360" s="18" t="n"/>
      <c r="D360" s="17" t="n"/>
      <c r="E360" s="17" t="n"/>
      <c r="F360" s="15">
        <f>IF(A360&amp;""="","",ROUND(N(C360)*N(E360),2))</f>
        <v/>
      </c>
      <c r="G360" s="15">
        <f>IF(A360&amp;""="","",ROUND(N(C360)*N(D360),2))</f>
        <v/>
      </c>
      <c r="H360" s="15">
        <f>IF(A360&amp;""="","",ROUND(F360-G360,2))</f>
        <v/>
      </c>
      <c r="I360" s="6">
        <f>IF(A360&amp;""="","",IFERROR(INDEX('أوامر الشغل'!$F$6:$F$1005,MATCH(A360&amp;"",'أوامر الشغل'!$A$6:$A$1005,0))&amp;"","أمر غير موجود"))</f>
        <v/>
      </c>
    </row>
    <row r="361">
      <c r="A361" s="5" t="n"/>
      <c r="B361" s="5" t="n"/>
      <c r="C361" s="18" t="n"/>
      <c r="D361" s="17" t="n"/>
      <c r="E361" s="17" t="n"/>
      <c r="F361" s="15">
        <f>IF(A361&amp;""="","",ROUND(N(C361)*N(E361),2))</f>
        <v/>
      </c>
      <c r="G361" s="15">
        <f>IF(A361&amp;""="","",ROUND(N(C361)*N(D361),2))</f>
        <v/>
      </c>
      <c r="H361" s="15">
        <f>IF(A361&amp;""="","",ROUND(F361-G361,2))</f>
        <v/>
      </c>
      <c r="I361" s="6">
        <f>IF(A361&amp;""="","",IFERROR(INDEX('أوامر الشغل'!$F$6:$F$1005,MATCH(A361&amp;"",'أوامر الشغل'!$A$6:$A$1005,0))&amp;"","أمر غير موجود"))</f>
        <v/>
      </c>
    </row>
    <row r="362">
      <c r="A362" s="5" t="n"/>
      <c r="B362" s="5" t="n"/>
      <c r="C362" s="18" t="n"/>
      <c r="D362" s="17" t="n"/>
      <c r="E362" s="17" t="n"/>
      <c r="F362" s="15">
        <f>IF(A362&amp;""="","",ROUND(N(C362)*N(E362),2))</f>
        <v/>
      </c>
      <c r="G362" s="15">
        <f>IF(A362&amp;""="","",ROUND(N(C362)*N(D362),2))</f>
        <v/>
      </c>
      <c r="H362" s="15">
        <f>IF(A362&amp;""="","",ROUND(F362-G362,2))</f>
        <v/>
      </c>
      <c r="I362" s="6">
        <f>IF(A362&amp;""="","",IFERROR(INDEX('أوامر الشغل'!$F$6:$F$1005,MATCH(A362&amp;"",'أوامر الشغل'!$A$6:$A$1005,0))&amp;"","أمر غير موجود"))</f>
        <v/>
      </c>
    </row>
    <row r="363">
      <c r="A363" s="5" t="n"/>
      <c r="B363" s="5" t="n"/>
      <c r="C363" s="18" t="n"/>
      <c r="D363" s="17" t="n"/>
      <c r="E363" s="17" t="n"/>
      <c r="F363" s="15">
        <f>IF(A363&amp;""="","",ROUND(N(C363)*N(E363),2))</f>
        <v/>
      </c>
      <c r="G363" s="15">
        <f>IF(A363&amp;""="","",ROUND(N(C363)*N(D363),2))</f>
        <v/>
      </c>
      <c r="H363" s="15">
        <f>IF(A363&amp;""="","",ROUND(F363-G363,2))</f>
        <v/>
      </c>
      <c r="I363" s="6">
        <f>IF(A363&amp;""="","",IFERROR(INDEX('أوامر الشغل'!$F$6:$F$1005,MATCH(A363&amp;"",'أوامر الشغل'!$A$6:$A$1005,0))&amp;"","أمر غير موجود"))</f>
        <v/>
      </c>
    </row>
    <row r="364">
      <c r="A364" s="5" t="n"/>
      <c r="B364" s="5" t="n"/>
      <c r="C364" s="18" t="n"/>
      <c r="D364" s="17" t="n"/>
      <c r="E364" s="17" t="n"/>
      <c r="F364" s="15">
        <f>IF(A364&amp;""="","",ROUND(N(C364)*N(E364),2))</f>
        <v/>
      </c>
      <c r="G364" s="15">
        <f>IF(A364&amp;""="","",ROUND(N(C364)*N(D364),2))</f>
        <v/>
      </c>
      <c r="H364" s="15">
        <f>IF(A364&amp;""="","",ROUND(F364-G364,2))</f>
        <v/>
      </c>
      <c r="I364" s="6">
        <f>IF(A364&amp;""="","",IFERROR(INDEX('أوامر الشغل'!$F$6:$F$1005,MATCH(A364&amp;"",'أوامر الشغل'!$A$6:$A$1005,0))&amp;"","أمر غير موجود"))</f>
        <v/>
      </c>
    </row>
    <row r="365">
      <c r="A365" s="5" t="n"/>
      <c r="B365" s="5" t="n"/>
      <c r="C365" s="18" t="n"/>
      <c r="D365" s="17" t="n"/>
      <c r="E365" s="17" t="n"/>
      <c r="F365" s="15">
        <f>IF(A365&amp;""="","",ROUND(N(C365)*N(E365),2))</f>
        <v/>
      </c>
      <c r="G365" s="15">
        <f>IF(A365&amp;""="","",ROUND(N(C365)*N(D365),2))</f>
        <v/>
      </c>
      <c r="H365" s="15">
        <f>IF(A365&amp;""="","",ROUND(F365-G365,2))</f>
        <v/>
      </c>
      <c r="I365" s="6">
        <f>IF(A365&amp;""="","",IFERROR(INDEX('أوامر الشغل'!$F$6:$F$1005,MATCH(A365&amp;"",'أوامر الشغل'!$A$6:$A$1005,0))&amp;"","أمر غير موجود"))</f>
        <v/>
      </c>
    </row>
    <row r="366">
      <c r="A366" s="5" t="n"/>
      <c r="B366" s="5" t="n"/>
      <c r="C366" s="18" t="n"/>
      <c r="D366" s="17" t="n"/>
      <c r="E366" s="17" t="n"/>
      <c r="F366" s="15">
        <f>IF(A366&amp;""="","",ROUND(N(C366)*N(E366),2))</f>
        <v/>
      </c>
      <c r="G366" s="15">
        <f>IF(A366&amp;""="","",ROUND(N(C366)*N(D366),2))</f>
        <v/>
      </c>
      <c r="H366" s="15">
        <f>IF(A366&amp;""="","",ROUND(F366-G366,2))</f>
        <v/>
      </c>
      <c r="I366" s="6">
        <f>IF(A366&amp;""="","",IFERROR(INDEX('أوامر الشغل'!$F$6:$F$1005,MATCH(A366&amp;"",'أوامر الشغل'!$A$6:$A$1005,0))&amp;"","أمر غير موجود"))</f>
        <v/>
      </c>
    </row>
    <row r="367">
      <c r="A367" s="5" t="n"/>
      <c r="B367" s="5" t="n"/>
      <c r="C367" s="18" t="n"/>
      <c r="D367" s="17" t="n"/>
      <c r="E367" s="17" t="n"/>
      <c r="F367" s="15">
        <f>IF(A367&amp;""="","",ROUND(N(C367)*N(E367),2))</f>
        <v/>
      </c>
      <c r="G367" s="15">
        <f>IF(A367&amp;""="","",ROUND(N(C367)*N(D367),2))</f>
        <v/>
      </c>
      <c r="H367" s="15">
        <f>IF(A367&amp;""="","",ROUND(F367-G367,2))</f>
        <v/>
      </c>
      <c r="I367" s="6">
        <f>IF(A367&amp;""="","",IFERROR(INDEX('أوامر الشغل'!$F$6:$F$1005,MATCH(A367&amp;"",'أوامر الشغل'!$A$6:$A$1005,0))&amp;"","أمر غير موجود"))</f>
        <v/>
      </c>
    </row>
    <row r="368">
      <c r="A368" s="5" t="n"/>
      <c r="B368" s="5" t="n"/>
      <c r="C368" s="18" t="n"/>
      <c r="D368" s="17" t="n"/>
      <c r="E368" s="17" t="n"/>
      <c r="F368" s="15">
        <f>IF(A368&amp;""="","",ROUND(N(C368)*N(E368),2))</f>
        <v/>
      </c>
      <c r="G368" s="15">
        <f>IF(A368&amp;""="","",ROUND(N(C368)*N(D368),2))</f>
        <v/>
      </c>
      <c r="H368" s="15">
        <f>IF(A368&amp;""="","",ROUND(F368-G368,2))</f>
        <v/>
      </c>
      <c r="I368" s="6">
        <f>IF(A368&amp;""="","",IFERROR(INDEX('أوامر الشغل'!$F$6:$F$1005,MATCH(A368&amp;"",'أوامر الشغل'!$A$6:$A$1005,0))&amp;"","أمر غير موجود"))</f>
        <v/>
      </c>
    </row>
    <row r="369">
      <c r="A369" s="5" t="n"/>
      <c r="B369" s="5" t="n"/>
      <c r="C369" s="18" t="n"/>
      <c r="D369" s="17" t="n"/>
      <c r="E369" s="17" t="n"/>
      <c r="F369" s="15">
        <f>IF(A369&amp;""="","",ROUND(N(C369)*N(E369),2))</f>
        <v/>
      </c>
      <c r="G369" s="15">
        <f>IF(A369&amp;""="","",ROUND(N(C369)*N(D369),2))</f>
        <v/>
      </c>
      <c r="H369" s="15">
        <f>IF(A369&amp;""="","",ROUND(F369-G369,2))</f>
        <v/>
      </c>
      <c r="I369" s="6">
        <f>IF(A369&amp;""="","",IFERROR(INDEX('أوامر الشغل'!$F$6:$F$1005,MATCH(A369&amp;"",'أوامر الشغل'!$A$6:$A$1005,0))&amp;"","أمر غير موجود"))</f>
        <v/>
      </c>
    </row>
    <row r="370">
      <c r="A370" s="5" t="n"/>
      <c r="B370" s="5" t="n"/>
      <c r="C370" s="18" t="n"/>
      <c r="D370" s="17" t="n"/>
      <c r="E370" s="17" t="n"/>
      <c r="F370" s="15">
        <f>IF(A370&amp;""="","",ROUND(N(C370)*N(E370),2))</f>
        <v/>
      </c>
      <c r="G370" s="15">
        <f>IF(A370&amp;""="","",ROUND(N(C370)*N(D370),2))</f>
        <v/>
      </c>
      <c r="H370" s="15">
        <f>IF(A370&amp;""="","",ROUND(F370-G370,2))</f>
        <v/>
      </c>
      <c r="I370" s="6">
        <f>IF(A370&amp;""="","",IFERROR(INDEX('أوامر الشغل'!$F$6:$F$1005,MATCH(A370&amp;"",'أوامر الشغل'!$A$6:$A$1005,0))&amp;"","أمر غير موجود"))</f>
        <v/>
      </c>
    </row>
    <row r="371">
      <c r="A371" s="5" t="n"/>
      <c r="B371" s="5" t="n"/>
      <c r="C371" s="18" t="n"/>
      <c r="D371" s="17" t="n"/>
      <c r="E371" s="17" t="n"/>
      <c r="F371" s="15">
        <f>IF(A371&amp;""="","",ROUND(N(C371)*N(E371),2))</f>
        <v/>
      </c>
      <c r="G371" s="15">
        <f>IF(A371&amp;""="","",ROUND(N(C371)*N(D371),2))</f>
        <v/>
      </c>
      <c r="H371" s="15">
        <f>IF(A371&amp;""="","",ROUND(F371-G371,2))</f>
        <v/>
      </c>
      <c r="I371" s="6">
        <f>IF(A371&amp;""="","",IFERROR(INDEX('أوامر الشغل'!$F$6:$F$1005,MATCH(A371&amp;"",'أوامر الشغل'!$A$6:$A$1005,0))&amp;"","أمر غير موجود"))</f>
        <v/>
      </c>
    </row>
    <row r="372">
      <c r="A372" s="5" t="n"/>
      <c r="B372" s="5" t="n"/>
      <c r="C372" s="18" t="n"/>
      <c r="D372" s="17" t="n"/>
      <c r="E372" s="17" t="n"/>
      <c r="F372" s="15">
        <f>IF(A372&amp;""="","",ROUND(N(C372)*N(E372),2))</f>
        <v/>
      </c>
      <c r="G372" s="15">
        <f>IF(A372&amp;""="","",ROUND(N(C372)*N(D372),2))</f>
        <v/>
      </c>
      <c r="H372" s="15">
        <f>IF(A372&amp;""="","",ROUND(F372-G372,2))</f>
        <v/>
      </c>
      <c r="I372" s="6">
        <f>IF(A372&amp;""="","",IFERROR(INDEX('أوامر الشغل'!$F$6:$F$1005,MATCH(A372&amp;"",'أوامر الشغل'!$A$6:$A$1005,0))&amp;"","أمر غير موجود"))</f>
        <v/>
      </c>
    </row>
    <row r="373">
      <c r="A373" s="5" t="n"/>
      <c r="B373" s="5" t="n"/>
      <c r="C373" s="18" t="n"/>
      <c r="D373" s="17" t="n"/>
      <c r="E373" s="17" t="n"/>
      <c r="F373" s="15">
        <f>IF(A373&amp;""="","",ROUND(N(C373)*N(E373),2))</f>
        <v/>
      </c>
      <c r="G373" s="15">
        <f>IF(A373&amp;""="","",ROUND(N(C373)*N(D373),2))</f>
        <v/>
      </c>
      <c r="H373" s="15">
        <f>IF(A373&amp;""="","",ROUND(F373-G373,2))</f>
        <v/>
      </c>
      <c r="I373" s="6">
        <f>IF(A373&amp;""="","",IFERROR(INDEX('أوامر الشغل'!$F$6:$F$1005,MATCH(A373&amp;"",'أوامر الشغل'!$A$6:$A$1005,0))&amp;"","أمر غير موجود"))</f>
        <v/>
      </c>
    </row>
    <row r="374">
      <c r="A374" s="5" t="n"/>
      <c r="B374" s="5" t="n"/>
      <c r="C374" s="18" t="n"/>
      <c r="D374" s="17" t="n"/>
      <c r="E374" s="17" t="n"/>
      <c r="F374" s="15">
        <f>IF(A374&amp;""="","",ROUND(N(C374)*N(E374),2))</f>
        <v/>
      </c>
      <c r="G374" s="15">
        <f>IF(A374&amp;""="","",ROUND(N(C374)*N(D374),2))</f>
        <v/>
      </c>
      <c r="H374" s="15">
        <f>IF(A374&amp;""="","",ROUND(F374-G374,2))</f>
        <v/>
      </c>
      <c r="I374" s="6">
        <f>IF(A374&amp;""="","",IFERROR(INDEX('أوامر الشغل'!$F$6:$F$1005,MATCH(A374&amp;"",'أوامر الشغل'!$A$6:$A$1005,0))&amp;"","أمر غير موجود"))</f>
        <v/>
      </c>
    </row>
    <row r="375">
      <c r="A375" s="5" t="n"/>
      <c r="B375" s="5" t="n"/>
      <c r="C375" s="18" t="n"/>
      <c r="D375" s="17" t="n"/>
      <c r="E375" s="17" t="n"/>
      <c r="F375" s="15">
        <f>IF(A375&amp;""="","",ROUND(N(C375)*N(E375),2))</f>
        <v/>
      </c>
      <c r="G375" s="15">
        <f>IF(A375&amp;""="","",ROUND(N(C375)*N(D375),2))</f>
        <v/>
      </c>
      <c r="H375" s="15">
        <f>IF(A375&amp;""="","",ROUND(F375-G375,2))</f>
        <v/>
      </c>
      <c r="I375" s="6">
        <f>IF(A375&amp;""="","",IFERROR(INDEX('أوامر الشغل'!$F$6:$F$1005,MATCH(A375&amp;"",'أوامر الشغل'!$A$6:$A$1005,0))&amp;"","أمر غير موجود"))</f>
        <v/>
      </c>
    </row>
    <row r="376">
      <c r="A376" s="5" t="n"/>
      <c r="B376" s="5" t="n"/>
      <c r="C376" s="18" t="n"/>
      <c r="D376" s="17" t="n"/>
      <c r="E376" s="17" t="n"/>
      <c r="F376" s="15">
        <f>IF(A376&amp;""="","",ROUND(N(C376)*N(E376),2))</f>
        <v/>
      </c>
      <c r="G376" s="15">
        <f>IF(A376&amp;""="","",ROUND(N(C376)*N(D376),2))</f>
        <v/>
      </c>
      <c r="H376" s="15">
        <f>IF(A376&amp;""="","",ROUND(F376-G376,2))</f>
        <v/>
      </c>
      <c r="I376" s="6">
        <f>IF(A376&amp;""="","",IFERROR(INDEX('أوامر الشغل'!$F$6:$F$1005,MATCH(A376&amp;"",'أوامر الشغل'!$A$6:$A$1005,0))&amp;"","أمر غير موجود"))</f>
        <v/>
      </c>
    </row>
    <row r="377">
      <c r="A377" s="5" t="n"/>
      <c r="B377" s="5" t="n"/>
      <c r="C377" s="18" t="n"/>
      <c r="D377" s="17" t="n"/>
      <c r="E377" s="17" t="n"/>
      <c r="F377" s="15">
        <f>IF(A377&amp;""="","",ROUND(N(C377)*N(E377),2))</f>
        <v/>
      </c>
      <c r="G377" s="15">
        <f>IF(A377&amp;""="","",ROUND(N(C377)*N(D377),2))</f>
        <v/>
      </c>
      <c r="H377" s="15">
        <f>IF(A377&amp;""="","",ROUND(F377-G377,2))</f>
        <v/>
      </c>
      <c r="I377" s="6">
        <f>IF(A377&amp;""="","",IFERROR(INDEX('أوامر الشغل'!$F$6:$F$1005,MATCH(A377&amp;"",'أوامر الشغل'!$A$6:$A$1005,0))&amp;"","أمر غير موجود"))</f>
        <v/>
      </c>
    </row>
    <row r="378">
      <c r="A378" s="5" t="n"/>
      <c r="B378" s="5" t="n"/>
      <c r="C378" s="18" t="n"/>
      <c r="D378" s="17" t="n"/>
      <c r="E378" s="17" t="n"/>
      <c r="F378" s="15">
        <f>IF(A378&amp;""="","",ROUND(N(C378)*N(E378),2))</f>
        <v/>
      </c>
      <c r="G378" s="15">
        <f>IF(A378&amp;""="","",ROUND(N(C378)*N(D378),2))</f>
        <v/>
      </c>
      <c r="H378" s="15">
        <f>IF(A378&amp;""="","",ROUND(F378-G378,2))</f>
        <v/>
      </c>
      <c r="I378" s="6">
        <f>IF(A378&amp;""="","",IFERROR(INDEX('أوامر الشغل'!$F$6:$F$1005,MATCH(A378&amp;"",'أوامر الشغل'!$A$6:$A$1005,0))&amp;"","أمر غير موجود"))</f>
        <v/>
      </c>
    </row>
    <row r="379">
      <c r="A379" s="5" t="n"/>
      <c r="B379" s="5" t="n"/>
      <c r="C379" s="18" t="n"/>
      <c r="D379" s="17" t="n"/>
      <c r="E379" s="17" t="n"/>
      <c r="F379" s="15">
        <f>IF(A379&amp;""="","",ROUND(N(C379)*N(E379),2))</f>
        <v/>
      </c>
      <c r="G379" s="15">
        <f>IF(A379&amp;""="","",ROUND(N(C379)*N(D379),2))</f>
        <v/>
      </c>
      <c r="H379" s="15">
        <f>IF(A379&amp;""="","",ROUND(F379-G379,2))</f>
        <v/>
      </c>
      <c r="I379" s="6">
        <f>IF(A379&amp;""="","",IFERROR(INDEX('أوامر الشغل'!$F$6:$F$1005,MATCH(A379&amp;"",'أوامر الشغل'!$A$6:$A$1005,0))&amp;"","أمر غير موجود"))</f>
        <v/>
      </c>
    </row>
    <row r="380">
      <c r="A380" s="5" t="n"/>
      <c r="B380" s="5" t="n"/>
      <c r="C380" s="18" t="n"/>
      <c r="D380" s="17" t="n"/>
      <c r="E380" s="17" t="n"/>
      <c r="F380" s="15">
        <f>IF(A380&amp;""="","",ROUND(N(C380)*N(E380),2))</f>
        <v/>
      </c>
      <c r="G380" s="15">
        <f>IF(A380&amp;""="","",ROUND(N(C380)*N(D380),2))</f>
        <v/>
      </c>
      <c r="H380" s="15">
        <f>IF(A380&amp;""="","",ROUND(F380-G380,2))</f>
        <v/>
      </c>
      <c r="I380" s="6">
        <f>IF(A380&amp;""="","",IFERROR(INDEX('أوامر الشغل'!$F$6:$F$1005,MATCH(A380&amp;"",'أوامر الشغل'!$A$6:$A$1005,0))&amp;"","أمر غير موجود"))</f>
        <v/>
      </c>
    </row>
    <row r="381">
      <c r="A381" s="5" t="n"/>
      <c r="B381" s="5" t="n"/>
      <c r="C381" s="18" t="n"/>
      <c r="D381" s="17" t="n"/>
      <c r="E381" s="17" t="n"/>
      <c r="F381" s="15">
        <f>IF(A381&amp;""="","",ROUND(N(C381)*N(E381),2))</f>
        <v/>
      </c>
      <c r="G381" s="15">
        <f>IF(A381&amp;""="","",ROUND(N(C381)*N(D381),2))</f>
        <v/>
      </c>
      <c r="H381" s="15">
        <f>IF(A381&amp;""="","",ROUND(F381-G381,2))</f>
        <v/>
      </c>
      <c r="I381" s="6">
        <f>IF(A381&amp;""="","",IFERROR(INDEX('أوامر الشغل'!$F$6:$F$1005,MATCH(A381&amp;"",'أوامر الشغل'!$A$6:$A$1005,0))&amp;"","أمر غير موجود"))</f>
        <v/>
      </c>
    </row>
    <row r="382">
      <c r="A382" s="5" t="n"/>
      <c r="B382" s="5" t="n"/>
      <c r="C382" s="18" t="n"/>
      <c r="D382" s="17" t="n"/>
      <c r="E382" s="17" t="n"/>
      <c r="F382" s="15">
        <f>IF(A382&amp;""="","",ROUND(N(C382)*N(E382),2))</f>
        <v/>
      </c>
      <c r="G382" s="15">
        <f>IF(A382&amp;""="","",ROUND(N(C382)*N(D382),2))</f>
        <v/>
      </c>
      <c r="H382" s="15">
        <f>IF(A382&amp;""="","",ROUND(F382-G382,2))</f>
        <v/>
      </c>
      <c r="I382" s="6">
        <f>IF(A382&amp;""="","",IFERROR(INDEX('أوامر الشغل'!$F$6:$F$1005,MATCH(A382&amp;"",'أوامر الشغل'!$A$6:$A$1005,0))&amp;"","أمر غير موجود"))</f>
        <v/>
      </c>
    </row>
    <row r="383">
      <c r="A383" s="5" t="n"/>
      <c r="B383" s="5" t="n"/>
      <c r="C383" s="18" t="n"/>
      <c r="D383" s="17" t="n"/>
      <c r="E383" s="17" t="n"/>
      <c r="F383" s="15">
        <f>IF(A383&amp;""="","",ROUND(N(C383)*N(E383),2))</f>
        <v/>
      </c>
      <c r="G383" s="15">
        <f>IF(A383&amp;""="","",ROUND(N(C383)*N(D383),2))</f>
        <v/>
      </c>
      <c r="H383" s="15">
        <f>IF(A383&amp;""="","",ROUND(F383-G383,2))</f>
        <v/>
      </c>
      <c r="I383" s="6">
        <f>IF(A383&amp;""="","",IFERROR(INDEX('أوامر الشغل'!$F$6:$F$1005,MATCH(A383&amp;"",'أوامر الشغل'!$A$6:$A$1005,0))&amp;"","أمر غير موجود"))</f>
        <v/>
      </c>
    </row>
    <row r="384">
      <c r="A384" s="5" t="n"/>
      <c r="B384" s="5" t="n"/>
      <c r="C384" s="18" t="n"/>
      <c r="D384" s="17" t="n"/>
      <c r="E384" s="17" t="n"/>
      <c r="F384" s="15">
        <f>IF(A384&amp;""="","",ROUND(N(C384)*N(E384),2))</f>
        <v/>
      </c>
      <c r="G384" s="15">
        <f>IF(A384&amp;""="","",ROUND(N(C384)*N(D384),2))</f>
        <v/>
      </c>
      <c r="H384" s="15">
        <f>IF(A384&amp;""="","",ROUND(F384-G384,2))</f>
        <v/>
      </c>
      <c r="I384" s="6">
        <f>IF(A384&amp;""="","",IFERROR(INDEX('أوامر الشغل'!$F$6:$F$1005,MATCH(A384&amp;"",'أوامر الشغل'!$A$6:$A$1005,0))&amp;"","أمر غير موجود"))</f>
        <v/>
      </c>
    </row>
    <row r="385">
      <c r="A385" s="5" t="n"/>
      <c r="B385" s="5" t="n"/>
      <c r="C385" s="18" t="n"/>
      <c r="D385" s="17" t="n"/>
      <c r="E385" s="17" t="n"/>
      <c r="F385" s="15">
        <f>IF(A385&amp;""="","",ROUND(N(C385)*N(E385),2))</f>
        <v/>
      </c>
      <c r="G385" s="15">
        <f>IF(A385&amp;""="","",ROUND(N(C385)*N(D385),2))</f>
        <v/>
      </c>
      <c r="H385" s="15">
        <f>IF(A385&amp;""="","",ROUND(F385-G385,2))</f>
        <v/>
      </c>
      <c r="I385" s="6">
        <f>IF(A385&amp;""="","",IFERROR(INDEX('أوامر الشغل'!$F$6:$F$1005,MATCH(A385&amp;"",'أوامر الشغل'!$A$6:$A$1005,0))&amp;"","أمر غير موجود"))</f>
        <v/>
      </c>
    </row>
    <row r="386">
      <c r="A386" s="5" t="n"/>
      <c r="B386" s="5" t="n"/>
      <c r="C386" s="18" t="n"/>
      <c r="D386" s="17" t="n"/>
      <c r="E386" s="17" t="n"/>
      <c r="F386" s="15">
        <f>IF(A386&amp;""="","",ROUND(N(C386)*N(E386),2))</f>
        <v/>
      </c>
      <c r="G386" s="15">
        <f>IF(A386&amp;""="","",ROUND(N(C386)*N(D386),2))</f>
        <v/>
      </c>
      <c r="H386" s="15">
        <f>IF(A386&amp;""="","",ROUND(F386-G386,2))</f>
        <v/>
      </c>
      <c r="I386" s="6">
        <f>IF(A386&amp;""="","",IFERROR(INDEX('أوامر الشغل'!$F$6:$F$1005,MATCH(A386&amp;"",'أوامر الشغل'!$A$6:$A$1005,0))&amp;"","أمر غير موجود"))</f>
        <v/>
      </c>
    </row>
    <row r="387">
      <c r="A387" s="5" t="n"/>
      <c r="B387" s="5" t="n"/>
      <c r="C387" s="18" t="n"/>
      <c r="D387" s="17" t="n"/>
      <c r="E387" s="17" t="n"/>
      <c r="F387" s="15">
        <f>IF(A387&amp;""="","",ROUND(N(C387)*N(E387),2))</f>
        <v/>
      </c>
      <c r="G387" s="15">
        <f>IF(A387&amp;""="","",ROUND(N(C387)*N(D387),2))</f>
        <v/>
      </c>
      <c r="H387" s="15">
        <f>IF(A387&amp;""="","",ROUND(F387-G387,2))</f>
        <v/>
      </c>
      <c r="I387" s="6">
        <f>IF(A387&amp;""="","",IFERROR(INDEX('أوامر الشغل'!$F$6:$F$1005,MATCH(A387&amp;"",'أوامر الشغل'!$A$6:$A$1005,0))&amp;"","أمر غير موجود"))</f>
        <v/>
      </c>
    </row>
    <row r="388">
      <c r="A388" s="5" t="n"/>
      <c r="B388" s="5" t="n"/>
      <c r="C388" s="18" t="n"/>
      <c r="D388" s="17" t="n"/>
      <c r="E388" s="17" t="n"/>
      <c r="F388" s="15">
        <f>IF(A388&amp;""="","",ROUND(N(C388)*N(E388),2))</f>
        <v/>
      </c>
      <c r="G388" s="15">
        <f>IF(A388&amp;""="","",ROUND(N(C388)*N(D388),2))</f>
        <v/>
      </c>
      <c r="H388" s="15">
        <f>IF(A388&amp;""="","",ROUND(F388-G388,2))</f>
        <v/>
      </c>
      <c r="I388" s="6">
        <f>IF(A388&amp;""="","",IFERROR(INDEX('أوامر الشغل'!$F$6:$F$1005,MATCH(A388&amp;"",'أوامر الشغل'!$A$6:$A$1005,0))&amp;"","أمر غير موجود"))</f>
        <v/>
      </c>
    </row>
    <row r="389">
      <c r="A389" s="5" t="n"/>
      <c r="B389" s="5" t="n"/>
      <c r="C389" s="18" t="n"/>
      <c r="D389" s="17" t="n"/>
      <c r="E389" s="17" t="n"/>
      <c r="F389" s="15">
        <f>IF(A389&amp;""="","",ROUND(N(C389)*N(E389),2))</f>
        <v/>
      </c>
      <c r="G389" s="15">
        <f>IF(A389&amp;""="","",ROUND(N(C389)*N(D389),2))</f>
        <v/>
      </c>
      <c r="H389" s="15">
        <f>IF(A389&amp;""="","",ROUND(F389-G389,2))</f>
        <v/>
      </c>
      <c r="I389" s="6">
        <f>IF(A389&amp;""="","",IFERROR(INDEX('أوامر الشغل'!$F$6:$F$1005,MATCH(A389&amp;"",'أوامر الشغل'!$A$6:$A$1005,0))&amp;"","أمر غير موجود"))</f>
        <v/>
      </c>
    </row>
    <row r="390">
      <c r="A390" s="5" t="n"/>
      <c r="B390" s="5" t="n"/>
      <c r="C390" s="18" t="n"/>
      <c r="D390" s="17" t="n"/>
      <c r="E390" s="17" t="n"/>
      <c r="F390" s="15">
        <f>IF(A390&amp;""="","",ROUND(N(C390)*N(E390),2))</f>
        <v/>
      </c>
      <c r="G390" s="15">
        <f>IF(A390&amp;""="","",ROUND(N(C390)*N(D390),2))</f>
        <v/>
      </c>
      <c r="H390" s="15">
        <f>IF(A390&amp;""="","",ROUND(F390-G390,2))</f>
        <v/>
      </c>
      <c r="I390" s="6">
        <f>IF(A390&amp;""="","",IFERROR(INDEX('أوامر الشغل'!$F$6:$F$1005,MATCH(A390&amp;"",'أوامر الشغل'!$A$6:$A$1005,0))&amp;"","أمر غير موجود"))</f>
        <v/>
      </c>
    </row>
    <row r="391">
      <c r="A391" s="5" t="n"/>
      <c r="B391" s="5" t="n"/>
      <c r="C391" s="18" t="n"/>
      <c r="D391" s="17" t="n"/>
      <c r="E391" s="17" t="n"/>
      <c r="F391" s="15">
        <f>IF(A391&amp;""="","",ROUND(N(C391)*N(E391),2))</f>
        <v/>
      </c>
      <c r="G391" s="15">
        <f>IF(A391&amp;""="","",ROUND(N(C391)*N(D391),2))</f>
        <v/>
      </c>
      <c r="H391" s="15">
        <f>IF(A391&amp;""="","",ROUND(F391-G391,2))</f>
        <v/>
      </c>
      <c r="I391" s="6">
        <f>IF(A391&amp;""="","",IFERROR(INDEX('أوامر الشغل'!$F$6:$F$1005,MATCH(A391&amp;"",'أوامر الشغل'!$A$6:$A$1005,0))&amp;"","أمر غير موجود"))</f>
        <v/>
      </c>
    </row>
    <row r="392">
      <c r="A392" s="5" t="n"/>
      <c r="B392" s="5" t="n"/>
      <c r="C392" s="18" t="n"/>
      <c r="D392" s="17" t="n"/>
      <c r="E392" s="17" t="n"/>
      <c r="F392" s="15">
        <f>IF(A392&amp;""="","",ROUND(N(C392)*N(E392),2))</f>
        <v/>
      </c>
      <c r="G392" s="15">
        <f>IF(A392&amp;""="","",ROUND(N(C392)*N(D392),2))</f>
        <v/>
      </c>
      <c r="H392" s="15">
        <f>IF(A392&amp;""="","",ROUND(F392-G392,2))</f>
        <v/>
      </c>
      <c r="I392" s="6">
        <f>IF(A392&amp;""="","",IFERROR(INDEX('أوامر الشغل'!$F$6:$F$1005,MATCH(A392&amp;"",'أوامر الشغل'!$A$6:$A$1005,0))&amp;"","أمر غير موجود"))</f>
        <v/>
      </c>
    </row>
    <row r="393">
      <c r="A393" s="5" t="n"/>
      <c r="B393" s="5" t="n"/>
      <c r="C393" s="18" t="n"/>
      <c r="D393" s="17" t="n"/>
      <c r="E393" s="17" t="n"/>
      <c r="F393" s="15">
        <f>IF(A393&amp;""="","",ROUND(N(C393)*N(E393),2))</f>
        <v/>
      </c>
      <c r="G393" s="15">
        <f>IF(A393&amp;""="","",ROUND(N(C393)*N(D393),2))</f>
        <v/>
      </c>
      <c r="H393" s="15">
        <f>IF(A393&amp;""="","",ROUND(F393-G393,2))</f>
        <v/>
      </c>
      <c r="I393" s="6">
        <f>IF(A393&amp;""="","",IFERROR(INDEX('أوامر الشغل'!$F$6:$F$1005,MATCH(A393&amp;"",'أوامر الشغل'!$A$6:$A$1005,0))&amp;"","أمر غير موجود"))</f>
        <v/>
      </c>
    </row>
    <row r="394">
      <c r="A394" s="5" t="n"/>
      <c r="B394" s="5" t="n"/>
      <c r="C394" s="18" t="n"/>
      <c r="D394" s="17" t="n"/>
      <c r="E394" s="17" t="n"/>
      <c r="F394" s="15">
        <f>IF(A394&amp;""="","",ROUND(N(C394)*N(E394),2))</f>
        <v/>
      </c>
      <c r="G394" s="15">
        <f>IF(A394&amp;""="","",ROUND(N(C394)*N(D394),2))</f>
        <v/>
      </c>
      <c r="H394" s="15">
        <f>IF(A394&amp;""="","",ROUND(F394-G394,2))</f>
        <v/>
      </c>
      <c r="I394" s="6">
        <f>IF(A394&amp;""="","",IFERROR(INDEX('أوامر الشغل'!$F$6:$F$1005,MATCH(A394&amp;"",'أوامر الشغل'!$A$6:$A$1005,0))&amp;"","أمر غير موجود"))</f>
        <v/>
      </c>
    </row>
    <row r="395">
      <c r="A395" s="5" t="n"/>
      <c r="B395" s="5" t="n"/>
      <c r="C395" s="18" t="n"/>
      <c r="D395" s="17" t="n"/>
      <c r="E395" s="17" t="n"/>
      <c r="F395" s="15">
        <f>IF(A395&amp;""="","",ROUND(N(C395)*N(E395),2))</f>
        <v/>
      </c>
      <c r="G395" s="15">
        <f>IF(A395&amp;""="","",ROUND(N(C395)*N(D395),2))</f>
        <v/>
      </c>
      <c r="H395" s="15">
        <f>IF(A395&amp;""="","",ROUND(F395-G395,2))</f>
        <v/>
      </c>
      <c r="I395" s="6">
        <f>IF(A395&amp;""="","",IFERROR(INDEX('أوامر الشغل'!$F$6:$F$1005,MATCH(A395&amp;"",'أوامر الشغل'!$A$6:$A$1005,0))&amp;"","أمر غير موجود"))</f>
        <v/>
      </c>
    </row>
    <row r="396">
      <c r="A396" s="5" t="n"/>
      <c r="B396" s="5" t="n"/>
      <c r="C396" s="18" t="n"/>
      <c r="D396" s="17" t="n"/>
      <c r="E396" s="17" t="n"/>
      <c r="F396" s="15">
        <f>IF(A396&amp;""="","",ROUND(N(C396)*N(E396),2))</f>
        <v/>
      </c>
      <c r="G396" s="15">
        <f>IF(A396&amp;""="","",ROUND(N(C396)*N(D396),2))</f>
        <v/>
      </c>
      <c r="H396" s="15">
        <f>IF(A396&amp;""="","",ROUND(F396-G396,2))</f>
        <v/>
      </c>
      <c r="I396" s="6">
        <f>IF(A396&amp;""="","",IFERROR(INDEX('أوامر الشغل'!$F$6:$F$1005,MATCH(A396&amp;"",'أوامر الشغل'!$A$6:$A$1005,0))&amp;"","أمر غير موجود"))</f>
        <v/>
      </c>
    </row>
    <row r="397">
      <c r="A397" s="5" t="n"/>
      <c r="B397" s="5" t="n"/>
      <c r="C397" s="18" t="n"/>
      <c r="D397" s="17" t="n"/>
      <c r="E397" s="17" t="n"/>
      <c r="F397" s="15">
        <f>IF(A397&amp;""="","",ROUND(N(C397)*N(E397),2))</f>
        <v/>
      </c>
      <c r="G397" s="15">
        <f>IF(A397&amp;""="","",ROUND(N(C397)*N(D397),2))</f>
        <v/>
      </c>
      <c r="H397" s="15">
        <f>IF(A397&amp;""="","",ROUND(F397-G397,2))</f>
        <v/>
      </c>
      <c r="I397" s="6">
        <f>IF(A397&amp;""="","",IFERROR(INDEX('أوامر الشغل'!$F$6:$F$1005,MATCH(A397&amp;"",'أوامر الشغل'!$A$6:$A$1005,0))&amp;"","أمر غير موجود"))</f>
        <v/>
      </c>
    </row>
    <row r="398">
      <c r="A398" s="5" t="n"/>
      <c r="B398" s="5" t="n"/>
      <c r="C398" s="18" t="n"/>
      <c r="D398" s="17" t="n"/>
      <c r="E398" s="17" t="n"/>
      <c r="F398" s="15">
        <f>IF(A398&amp;""="","",ROUND(N(C398)*N(E398),2))</f>
        <v/>
      </c>
      <c r="G398" s="15">
        <f>IF(A398&amp;""="","",ROUND(N(C398)*N(D398),2))</f>
        <v/>
      </c>
      <c r="H398" s="15">
        <f>IF(A398&amp;""="","",ROUND(F398-G398,2))</f>
        <v/>
      </c>
      <c r="I398" s="6">
        <f>IF(A398&amp;""="","",IFERROR(INDEX('أوامر الشغل'!$F$6:$F$1005,MATCH(A398&amp;"",'أوامر الشغل'!$A$6:$A$1005,0))&amp;"","أمر غير موجود"))</f>
        <v/>
      </c>
    </row>
    <row r="399">
      <c r="A399" s="5" t="n"/>
      <c r="B399" s="5" t="n"/>
      <c r="C399" s="18" t="n"/>
      <c r="D399" s="17" t="n"/>
      <c r="E399" s="17" t="n"/>
      <c r="F399" s="15">
        <f>IF(A399&amp;""="","",ROUND(N(C399)*N(E399),2))</f>
        <v/>
      </c>
      <c r="G399" s="15">
        <f>IF(A399&amp;""="","",ROUND(N(C399)*N(D399),2))</f>
        <v/>
      </c>
      <c r="H399" s="15">
        <f>IF(A399&amp;""="","",ROUND(F399-G399,2))</f>
        <v/>
      </c>
      <c r="I399" s="6">
        <f>IF(A399&amp;""="","",IFERROR(INDEX('أوامر الشغل'!$F$6:$F$1005,MATCH(A399&amp;"",'أوامر الشغل'!$A$6:$A$1005,0))&amp;"","أمر غير موجود"))</f>
        <v/>
      </c>
    </row>
    <row r="400">
      <c r="A400" s="5" t="n"/>
      <c r="B400" s="5" t="n"/>
      <c r="C400" s="18" t="n"/>
      <c r="D400" s="17" t="n"/>
      <c r="E400" s="17" t="n"/>
      <c r="F400" s="15">
        <f>IF(A400&amp;""="","",ROUND(N(C400)*N(E400),2))</f>
        <v/>
      </c>
      <c r="G400" s="15">
        <f>IF(A400&amp;""="","",ROUND(N(C400)*N(D400),2))</f>
        <v/>
      </c>
      <c r="H400" s="15">
        <f>IF(A400&amp;""="","",ROUND(F400-G400,2))</f>
        <v/>
      </c>
      <c r="I400" s="6">
        <f>IF(A400&amp;""="","",IFERROR(INDEX('أوامر الشغل'!$F$6:$F$1005,MATCH(A400&amp;"",'أوامر الشغل'!$A$6:$A$1005,0))&amp;"","أمر غير موجود"))</f>
        <v/>
      </c>
    </row>
    <row r="401">
      <c r="A401" s="5" t="n"/>
      <c r="B401" s="5" t="n"/>
      <c r="C401" s="18" t="n"/>
      <c r="D401" s="17" t="n"/>
      <c r="E401" s="17" t="n"/>
      <c r="F401" s="15">
        <f>IF(A401&amp;""="","",ROUND(N(C401)*N(E401),2))</f>
        <v/>
      </c>
      <c r="G401" s="15">
        <f>IF(A401&amp;""="","",ROUND(N(C401)*N(D401),2))</f>
        <v/>
      </c>
      <c r="H401" s="15">
        <f>IF(A401&amp;""="","",ROUND(F401-G401,2))</f>
        <v/>
      </c>
      <c r="I401" s="6">
        <f>IF(A401&amp;""="","",IFERROR(INDEX('أوامر الشغل'!$F$6:$F$1005,MATCH(A401&amp;"",'أوامر الشغل'!$A$6:$A$1005,0))&amp;"","أمر غير موجود"))</f>
        <v/>
      </c>
    </row>
    <row r="402">
      <c r="A402" s="5" t="n"/>
      <c r="B402" s="5" t="n"/>
      <c r="C402" s="18" t="n"/>
      <c r="D402" s="17" t="n"/>
      <c r="E402" s="17" t="n"/>
      <c r="F402" s="15">
        <f>IF(A402&amp;""="","",ROUND(N(C402)*N(E402),2))</f>
        <v/>
      </c>
      <c r="G402" s="15">
        <f>IF(A402&amp;""="","",ROUND(N(C402)*N(D402),2))</f>
        <v/>
      </c>
      <c r="H402" s="15">
        <f>IF(A402&amp;""="","",ROUND(F402-G402,2))</f>
        <v/>
      </c>
      <c r="I402" s="6">
        <f>IF(A402&amp;""="","",IFERROR(INDEX('أوامر الشغل'!$F$6:$F$1005,MATCH(A402&amp;"",'أوامر الشغل'!$A$6:$A$1005,0))&amp;"","أمر غير موجود"))</f>
        <v/>
      </c>
    </row>
    <row r="403">
      <c r="A403" s="5" t="n"/>
      <c r="B403" s="5" t="n"/>
      <c r="C403" s="18" t="n"/>
      <c r="D403" s="17" t="n"/>
      <c r="E403" s="17" t="n"/>
      <c r="F403" s="15">
        <f>IF(A403&amp;""="","",ROUND(N(C403)*N(E403),2))</f>
        <v/>
      </c>
      <c r="G403" s="15">
        <f>IF(A403&amp;""="","",ROUND(N(C403)*N(D403),2))</f>
        <v/>
      </c>
      <c r="H403" s="15">
        <f>IF(A403&amp;""="","",ROUND(F403-G403,2))</f>
        <v/>
      </c>
      <c r="I403" s="6">
        <f>IF(A403&amp;""="","",IFERROR(INDEX('أوامر الشغل'!$F$6:$F$1005,MATCH(A403&amp;"",'أوامر الشغل'!$A$6:$A$1005,0))&amp;"","أمر غير موجود"))</f>
        <v/>
      </c>
    </row>
    <row r="404">
      <c r="A404" s="5" t="n"/>
      <c r="B404" s="5" t="n"/>
      <c r="C404" s="18" t="n"/>
      <c r="D404" s="17" t="n"/>
      <c r="E404" s="17" t="n"/>
      <c r="F404" s="15">
        <f>IF(A404&amp;""="","",ROUND(N(C404)*N(E404),2))</f>
        <v/>
      </c>
      <c r="G404" s="15">
        <f>IF(A404&amp;""="","",ROUND(N(C404)*N(D404),2))</f>
        <v/>
      </c>
      <c r="H404" s="15">
        <f>IF(A404&amp;""="","",ROUND(F404-G404,2))</f>
        <v/>
      </c>
      <c r="I404" s="6">
        <f>IF(A404&amp;""="","",IFERROR(INDEX('أوامر الشغل'!$F$6:$F$1005,MATCH(A404&amp;"",'أوامر الشغل'!$A$6:$A$1005,0))&amp;"","أمر غير موجود"))</f>
        <v/>
      </c>
    </row>
    <row r="405">
      <c r="A405" s="5" t="n"/>
      <c r="B405" s="5" t="n"/>
      <c r="C405" s="18" t="n"/>
      <c r="D405" s="17" t="n"/>
      <c r="E405" s="17" t="n"/>
      <c r="F405" s="15">
        <f>IF(A405&amp;""="","",ROUND(N(C405)*N(E405),2))</f>
        <v/>
      </c>
      <c r="G405" s="15">
        <f>IF(A405&amp;""="","",ROUND(N(C405)*N(D405),2))</f>
        <v/>
      </c>
      <c r="H405" s="15">
        <f>IF(A405&amp;""="","",ROUND(F405-G405,2))</f>
        <v/>
      </c>
      <c r="I405" s="6">
        <f>IF(A405&amp;""="","",IFERROR(INDEX('أوامر الشغل'!$F$6:$F$1005,MATCH(A405&amp;"",'أوامر الشغل'!$A$6:$A$1005,0))&amp;"","أمر غير موجود"))</f>
        <v/>
      </c>
    </row>
    <row r="406">
      <c r="A406" s="5" t="n"/>
      <c r="B406" s="5" t="n"/>
      <c r="C406" s="18" t="n"/>
      <c r="D406" s="17" t="n"/>
      <c r="E406" s="17" t="n"/>
      <c r="F406" s="15">
        <f>IF(A406&amp;""="","",ROUND(N(C406)*N(E406),2))</f>
        <v/>
      </c>
      <c r="G406" s="15">
        <f>IF(A406&amp;""="","",ROUND(N(C406)*N(D406),2))</f>
        <v/>
      </c>
      <c r="H406" s="15">
        <f>IF(A406&amp;""="","",ROUND(F406-G406,2))</f>
        <v/>
      </c>
      <c r="I406" s="6">
        <f>IF(A406&amp;""="","",IFERROR(INDEX('أوامر الشغل'!$F$6:$F$1005,MATCH(A406&amp;"",'أوامر الشغل'!$A$6:$A$1005,0))&amp;"","أمر غير موجود"))</f>
        <v/>
      </c>
    </row>
    <row r="407">
      <c r="A407" s="5" t="n"/>
      <c r="B407" s="5" t="n"/>
      <c r="C407" s="18" t="n"/>
      <c r="D407" s="17" t="n"/>
      <c r="E407" s="17" t="n"/>
      <c r="F407" s="15">
        <f>IF(A407&amp;""="","",ROUND(N(C407)*N(E407),2))</f>
        <v/>
      </c>
      <c r="G407" s="15">
        <f>IF(A407&amp;""="","",ROUND(N(C407)*N(D407),2))</f>
        <v/>
      </c>
      <c r="H407" s="15">
        <f>IF(A407&amp;""="","",ROUND(F407-G407,2))</f>
        <v/>
      </c>
      <c r="I407" s="6">
        <f>IF(A407&amp;""="","",IFERROR(INDEX('أوامر الشغل'!$F$6:$F$1005,MATCH(A407&amp;"",'أوامر الشغل'!$A$6:$A$1005,0))&amp;"","أمر غير موجود"))</f>
        <v/>
      </c>
    </row>
    <row r="408">
      <c r="A408" s="5" t="n"/>
      <c r="B408" s="5" t="n"/>
      <c r="C408" s="18" t="n"/>
      <c r="D408" s="17" t="n"/>
      <c r="E408" s="17" t="n"/>
      <c r="F408" s="15">
        <f>IF(A408&amp;""="","",ROUND(N(C408)*N(E408),2))</f>
        <v/>
      </c>
      <c r="G408" s="15">
        <f>IF(A408&amp;""="","",ROUND(N(C408)*N(D408),2))</f>
        <v/>
      </c>
      <c r="H408" s="15">
        <f>IF(A408&amp;""="","",ROUND(F408-G408,2))</f>
        <v/>
      </c>
      <c r="I408" s="6">
        <f>IF(A408&amp;""="","",IFERROR(INDEX('أوامر الشغل'!$F$6:$F$1005,MATCH(A408&amp;"",'أوامر الشغل'!$A$6:$A$1005,0))&amp;"","أمر غير موجود"))</f>
        <v/>
      </c>
    </row>
    <row r="409">
      <c r="A409" s="5" t="n"/>
      <c r="B409" s="5" t="n"/>
      <c r="C409" s="18" t="n"/>
      <c r="D409" s="17" t="n"/>
      <c r="E409" s="17" t="n"/>
      <c r="F409" s="15">
        <f>IF(A409&amp;""="","",ROUND(N(C409)*N(E409),2))</f>
        <v/>
      </c>
      <c r="G409" s="15">
        <f>IF(A409&amp;""="","",ROUND(N(C409)*N(D409),2))</f>
        <v/>
      </c>
      <c r="H409" s="15">
        <f>IF(A409&amp;""="","",ROUND(F409-G409,2))</f>
        <v/>
      </c>
      <c r="I409" s="6">
        <f>IF(A409&amp;""="","",IFERROR(INDEX('أوامر الشغل'!$F$6:$F$1005,MATCH(A409&amp;"",'أوامر الشغل'!$A$6:$A$1005,0))&amp;"","أمر غير موجود"))</f>
        <v/>
      </c>
    </row>
    <row r="410">
      <c r="A410" s="5" t="n"/>
      <c r="B410" s="5" t="n"/>
      <c r="C410" s="18" t="n"/>
      <c r="D410" s="17" t="n"/>
      <c r="E410" s="17" t="n"/>
      <c r="F410" s="15">
        <f>IF(A410&amp;""="","",ROUND(N(C410)*N(E410),2))</f>
        <v/>
      </c>
      <c r="G410" s="15">
        <f>IF(A410&amp;""="","",ROUND(N(C410)*N(D410),2))</f>
        <v/>
      </c>
      <c r="H410" s="15">
        <f>IF(A410&amp;""="","",ROUND(F410-G410,2))</f>
        <v/>
      </c>
      <c r="I410" s="6">
        <f>IF(A410&amp;""="","",IFERROR(INDEX('أوامر الشغل'!$F$6:$F$1005,MATCH(A410&amp;"",'أوامر الشغل'!$A$6:$A$1005,0))&amp;"","أمر غير موجود"))</f>
        <v/>
      </c>
    </row>
    <row r="411">
      <c r="A411" s="5" t="n"/>
      <c r="B411" s="5" t="n"/>
      <c r="C411" s="18" t="n"/>
      <c r="D411" s="17" t="n"/>
      <c r="E411" s="17" t="n"/>
      <c r="F411" s="15">
        <f>IF(A411&amp;""="","",ROUND(N(C411)*N(E411),2))</f>
        <v/>
      </c>
      <c r="G411" s="15">
        <f>IF(A411&amp;""="","",ROUND(N(C411)*N(D411),2))</f>
        <v/>
      </c>
      <c r="H411" s="15">
        <f>IF(A411&amp;""="","",ROUND(F411-G411,2))</f>
        <v/>
      </c>
      <c r="I411" s="6">
        <f>IF(A411&amp;""="","",IFERROR(INDEX('أوامر الشغل'!$F$6:$F$1005,MATCH(A411&amp;"",'أوامر الشغل'!$A$6:$A$1005,0))&amp;"","أمر غير موجود"))</f>
        <v/>
      </c>
    </row>
    <row r="412">
      <c r="A412" s="5" t="n"/>
      <c r="B412" s="5" t="n"/>
      <c r="C412" s="18" t="n"/>
      <c r="D412" s="17" t="n"/>
      <c r="E412" s="17" t="n"/>
      <c r="F412" s="15">
        <f>IF(A412&amp;""="","",ROUND(N(C412)*N(E412),2))</f>
        <v/>
      </c>
      <c r="G412" s="15">
        <f>IF(A412&amp;""="","",ROUND(N(C412)*N(D412),2))</f>
        <v/>
      </c>
      <c r="H412" s="15">
        <f>IF(A412&amp;""="","",ROUND(F412-G412,2))</f>
        <v/>
      </c>
      <c r="I412" s="6">
        <f>IF(A412&amp;""="","",IFERROR(INDEX('أوامر الشغل'!$F$6:$F$1005,MATCH(A412&amp;"",'أوامر الشغل'!$A$6:$A$1005,0))&amp;"","أمر غير موجود"))</f>
        <v/>
      </c>
    </row>
    <row r="413">
      <c r="A413" s="5" t="n"/>
      <c r="B413" s="5" t="n"/>
      <c r="C413" s="18" t="n"/>
      <c r="D413" s="17" t="n"/>
      <c r="E413" s="17" t="n"/>
      <c r="F413" s="15">
        <f>IF(A413&amp;""="","",ROUND(N(C413)*N(E413),2))</f>
        <v/>
      </c>
      <c r="G413" s="15">
        <f>IF(A413&amp;""="","",ROUND(N(C413)*N(D413),2))</f>
        <v/>
      </c>
      <c r="H413" s="15">
        <f>IF(A413&amp;""="","",ROUND(F413-G413,2))</f>
        <v/>
      </c>
      <c r="I413" s="6">
        <f>IF(A413&amp;""="","",IFERROR(INDEX('أوامر الشغل'!$F$6:$F$1005,MATCH(A413&amp;"",'أوامر الشغل'!$A$6:$A$1005,0))&amp;"","أمر غير موجود"))</f>
        <v/>
      </c>
    </row>
    <row r="414">
      <c r="A414" s="5" t="n"/>
      <c r="B414" s="5" t="n"/>
      <c r="C414" s="18" t="n"/>
      <c r="D414" s="17" t="n"/>
      <c r="E414" s="17" t="n"/>
      <c r="F414" s="15">
        <f>IF(A414&amp;""="","",ROUND(N(C414)*N(E414),2))</f>
        <v/>
      </c>
      <c r="G414" s="15">
        <f>IF(A414&amp;""="","",ROUND(N(C414)*N(D414),2))</f>
        <v/>
      </c>
      <c r="H414" s="15">
        <f>IF(A414&amp;""="","",ROUND(F414-G414,2))</f>
        <v/>
      </c>
      <c r="I414" s="6">
        <f>IF(A414&amp;""="","",IFERROR(INDEX('أوامر الشغل'!$F$6:$F$1005,MATCH(A414&amp;"",'أوامر الشغل'!$A$6:$A$1005,0))&amp;"","أمر غير موجود"))</f>
        <v/>
      </c>
    </row>
    <row r="415">
      <c r="A415" s="5" t="n"/>
      <c r="B415" s="5" t="n"/>
      <c r="C415" s="18" t="n"/>
      <c r="D415" s="17" t="n"/>
      <c r="E415" s="17" t="n"/>
      <c r="F415" s="15">
        <f>IF(A415&amp;""="","",ROUND(N(C415)*N(E415),2))</f>
        <v/>
      </c>
      <c r="G415" s="15">
        <f>IF(A415&amp;""="","",ROUND(N(C415)*N(D415),2))</f>
        <v/>
      </c>
      <c r="H415" s="15">
        <f>IF(A415&amp;""="","",ROUND(F415-G415,2))</f>
        <v/>
      </c>
      <c r="I415" s="6">
        <f>IF(A415&amp;""="","",IFERROR(INDEX('أوامر الشغل'!$F$6:$F$1005,MATCH(A415&amp;"",'أوامر الشغل'!$A$6:$A$1005,0))&amp;"","أمر غير موجود"))</f>
        <v/>
      </c>
    </row>
    <row r="416">
      <c r="A416" s="5" t="n"/>
      <c r="B416" s="5" t="n"/>
      <c r="C416" s="18" t="n"/>
      <c r="D416" s="17" t="n"/>
      <c r="E416" s="17" t="n"/>
      <c r="F416" s="15">
        <f>IF(A416&amp;""="","",ROUND(N(C416)*N(E416),2))</f>
        <v/>
      </c>
      <c r="G416" s="15">
        <f>IF(A416&amp;""="","",ROUND(N(C416)*N(D416),2))</f>
        <v/>
      </c>
      <c r="H416" s="15">
        <f>IF(A416&amp;""="","",ROUND(F416-G416,2))</f>
        <v/>
      </c>
      <c r="I416" s="6">
        <f>IF(A416&amp;""="","",IFERROR(INDEX('أوامر الشغل'!$F$6:$F$1005,MATCH(A416&amp;"",'أوامر الشغل'!$A$6:$A$1005,0))&amp;"","أمر غير موجود"))</f>
        <v/>
      </c>
    </row>
    <row r="417">
      <c r="A417" s="5" t="n"/>
      <c r="B417" s="5" t="n"/>
      <c r="C417" s="18" t="n"/>
      <c r="D417" s="17" t="n"/>
      <c r="E417" s="17" t="n"/>
      <c r="F417" s="15">
        <f>IF(A417&amp;""="","",ROUND(N(C417)*N(E417),2))</f>
        <v/>
      </c>
      <c r="G417" s="15">
        <f>IF(A417&amp;""="","",ROUND(N(C417)*N(D417),2))</f>
        <v/>
      </c>
      <c r="H417" s="15">
        <f>IF(A417&amp;""="","",ROUND(F417-G417,2))</f>
        <v/>
      </c>
      <c r="I417" s="6">
        <f>IF(A417&amp;""="","",IFERROR(INDEX('أوامر الشغل'!$F$6:$F$1005,MATCH(A417&amp;"",'أوامر الشغل'!$A$6:$A$1005,0))&amp;"","أمر غير موجود"))</f>
        <v/>
      </c>
    </row>
    <row r="418">
      <c r="A418" s="5" t="n"/>
      <c r="B418" s="5" t="n"/>
      <c r="C418" s="18" t="n"/>
      <c r="D418" s="17" t="n"/>
      <c r="E418" s="17" t="n"/>
      <c r="F418" s="15">
        <f>IF(A418&amp;""="","",ROUND(N(C418)*N(E418),2))</f>
        <v/>
      </c>
      <c r="G418" s="15">
        <f>IF(A418&amp;""="","",ROUND(N(C418)*N(D418),2))</f>
        <v/>
      </c>
      <c r="H418" s="15">
        <f>IF(A418&amp;""="","",ROUND(F418-G418,2))</f>
        <v/>
      </c>
      <c r="I418" s="6">
        <f>IF(A418&amp;""="","",IFERROR(INDEX('أوامر الشغل'!$F$6:$F$1005,MATCH(A418&amp;"",'أوامر الشغل'!$A$6:$A$1005,0))&amp;"","أمر غير موجود"))</f>
        <v/>
      </c>
    </row>
    <row r="419">
      <c r="A419" s="5" t="n"/>
      <c r="B419" s="5" t="n"/>
      <c r="C419" s="18" t="n"/>
      <c r="D419" s="17" t="n"/>
      <c r="E419" s="17" t="n"/>
      <c r="F419" s="15">
        <f>IF(A419&amp;""="","",ROUND(N(C419)*N(E419),2))</f>
        <v/>
      </c>
      <c r="G419" s="15">
        <f>IF(A419&amp;""="","",ROUND(N(C419)*N(D419),2))</f>
        <v/>
      </c>
      <c r="H419" s="15">
        <f>IF(A419&amp;""="","",ROUND(F419-G419,2))</f>
        <v/>
      </c>
      <c r="I419" s="6">
        <f>IF(A419&amp;""="","",IFERROR(INDEX('أوامر الشغل'!$F$6:$F$1005,MATCH(A419&amp;"",'أوامر الشغل'!$A$6:$A$1005,0))&amp;"","أمر غير موجود"))</f>
        <v/>
      </c>
    </row>
    <row r="420">
      <c r="A420" s="5" t="n"/>
      <c r="B420" s="5" t="n"/>
      <c r="C420" s="18" t="n"/>
      <c r="D420" s="17" t="n"/>
      <c r="E420" s="17" t="n"/>
      <c r="F420" s="15">
        <f>IF(A420&amp;""="","",ROUND(N(C420)*N(E420),2))</f>
        <v/>
      </c>
      <c r="G420" s="15">
        <f>IF(A420&amp;""="","",ROUND(N(C420)*N(D420),2))</f>
        <v/>
      </c>
      <c r="H420" s="15">
        <f>IF(A420&amp;""="","",ROUND(F420-G420,2))</f>
        <v/>
      </c>
      <c r="I420" s="6">
        <f>IF(A420&amp;""="","",IFERROR(INDEX('أوامر الشغل'!$F$6:$F$1005,MATCH(A420&amp;"",'أوامر الشغل'!$A$6:$A$1005,0))&amp;"","أمر غير موجود"))</f>
        <v/>
      </c>
    </row>
    <row r="421">
      <c r="A421" s="5" t="n"/>
      <c r="B421" s="5" t="n"/>
      <c r="C421" s="18" t="n"/>
      <c r="D421" s="17" t="n"/>
      <c r="E421" s="17" t="n"/>
      <c r="F421" s="15">
        <f>IF(A421&amp;""="","",ROUND(N(C421)*N(E421),2))</f>
        <v/>
      </c>
      <c r="G421" s="15">
        <f>IF(A421&amp;""="","",ROUND(N(C421)*N(D421),2))</f>
        <v/>
      </c>
      <c r="H421" s="15">
        <f>IF(A421&amp;""="","",ROUND(F421-G421,2))</f>
        <v/>
      </c>
      <c r="I421" s="6">
        <f>IF(A421&amp;""="","",IFERROR(INDEX('أوامر الشغل'!$F$6:$F$1005,MATCH(A421&amp;"",'أوامر الشغل'!$A$6:$A$1005,0))&amp;"","أمر غير موجود"))</f>
        <v/>
      </c>
    </row>
    <row r="422">
      <c r="A422" s="5" t="n"/>
      <c r="B422" s="5" t="n"/>
      <c r="C422" s="18" t="n"/>
      <c r="D422" s="17" t="n"/>
      <c r="E422" s="17" t="n"/>
      <c r="F422" s="15">
        <f>IF(A422&amp;""="","",ROUND(N(C422)*N(E422),2))</f>
        <v/>
      </c>
      <c r="G422" s="15">
        <f>IF(A422&amp;""="","",ROUND(N(C422)*N(D422),2))</f>
        <v/>
      </c>
      <c r="H422" s="15">
        <f>IF(A422&amp;""="","",ROUND(F422-G422,2))</f>
        <v/>
      </c>
      <c r="I422" s="6">
        <f>IF(A422&amp;""="","",IFERROR(INDEX('أوامر الشغل'!$F$6:$F$1005,MATCH(A422&amp;"",'أوامر الشغل'!$A$6:$A$1005,0))&amp;"","أمر غير موجود"))</f>
        <v/>
      </c>
    </row>
    <row r="423">
      <c r="A423" s="5" t="n"/>
      <c r="B423" s="5" t="n"/>
      <c r="C423" s="18" t="n"/>
      <c r="D423" s="17" t="n"/>
      <c r="E423" s="17" t="n"/>
      <c r="F423" s="15">
        <f>IF(A423&amp;""="","",ROUND(N(C423)*N(E423),2))</f>
        <v/>
      </c>
      <c r="G423" s="15">
        <f>IF(A423&amp;""="","",ROUND(N(C423)*N(D423),2))</f>
        <v/>
      </c>
      <c r="H423" s="15">
        <f>IF(A423&amp;""="","",ROUND(F423-G423,2))</f>
        <v/>
      </c>
      <c r="I423" s="6">
        <f>IF(A423&amp;""="","",IFERROR(INDEX('أوامر الشغل'!$F$6:$F$1005,MATCH(A423&amp;"",'أوامر الشغل'!$A$6:$A$1005,0))&amp;"","أمر غير موجود"))</f>
        <v/>
      </c>
    </row>
    <row r="424">
      <c r="A424" s="5" t="n"/>
      <c r="B424" s="5" t="n"/>
      <c r="C424" s="18" t="n"/>
      <c r="D424" s="17" t="n"/>
      <c r="E424" s="17" t="n"/>
      <c r="F424" s="15">
        <f>IF(A424&amp;""="","",ROUND(N(C424)*N(E424),2))</f>
        <v/>
      </c>
      <c r="G424" s="15">
        <f>IF(A424&amp;""="","",ROUND(N(C424)*N(D424),2))</f>
        <v/>
      </c>
      <c r="H424" s="15">
        <f>IF(A424&amp;""="","",ROUND(F424-G424,2))</f>
        <v/>
      </c>
      <c r="I424" s="6">
        <f>IF(A424&amp;""="","",IFERROR(INDEX('أوامر الشغل'!$F$6:$F$1005,MATCH(A424&amp;"",'أوامر الشغل'!$A$6:$A$1005,0))&amp;"","أمر غير موجود"))</f>
        <v/>
      </c>
    </row>
    <row r="425">
      <c r="A425" s="5" t="n"/>
      <c r="B425" s="5" t="n"/>
      <c r="C425" s="18" t="n"/>
      <c r="D425" s="17" t="n"/>
      <c r="E425" s="17" t="n"/>
      <c r="F425" s="15">
        <f>IF(A425&amp;""="","",ROUND(N(C425)*N(E425),2))</f>
        <v/>
      </c>
      <c r="G425" s="15">
        <f>IF(A425&amp;""="","",ROUND(N(C425)*N(D425),2))</f>
        <v/>
      </c>
      <c r="H425" s="15">
        <f>IF(A425&amp;""="","",ROUND(F425-G425,2))</f>
        <v/>
      </c>
      <c r="I425" s="6">
        <f>IF(A425&amp;""="","",IFERROR(INDEX('أوامر الشغل'!$F$6:$F$1005,MATCH(A425&amp;"",'أوامر الشغل'!$A$6:$A$1005,0))&amp;"","أمر غير موجود"))</f>
        <v/>
      </c>
    </row>
    <row r="426">
      <c r="A426" s="5" t="n"/>
      <c r="B426" s="5" t="n"/>
      <c r="C426" s="18" t="n"/>
      <c r="D426" s="17" t="n"/>
      <c r="E426" s="17" t="n"/>
      <c r="F426" s="15">
        <f>IF(A426&amp;""="","",ROUND(N(C426)*N(E426),2))</f>
        <v/>
      </c>
      <c r="G426" s="15">
        <f>IF(A426&amp;""="","",ROUND(N(C426)*N(D426),2))</f>
        <v/>
      </c>
      <c r="H426" s="15">
        <f>IF(A426&amp;""="","",ROUND(F426-G426,2))</f>
        <v/>
      </c>
      <c r="I426" s="6">
        <f>IF(A426&amp;""="","",IFERROR(INDEX('أوامر الشغل'!$F$6:$F$1005,MATCH(A426&amp;"",'أوامر الشغل'!$A$6:$A$1005,0))&amp;"","أمر غير موجود"))</f>
        <v/>
      </c>
    </row>
    <row r="427">
      <c r="A427" s="5" t="n"/>
      <c r="B427" s="5" t="n"/>
      <c r="C427" s="18" t="n"/>
      <c r="D427" s="17" t="n"/>
      <c r="E427" s="17" t="n"/>
      <c r="F427" s="15">
        <f>IF(A427&amp;""="","",ROUND(N(C427)*N(E427),2))</f>
        <v/>
      </c>
      <c r="G427" s="15">
        <f>IF(A427&amp;""="","",ROUND(N(C427)*N(D427),2))</f>
        <v/>
      </c>
      <c r="H427" s="15">
        <f>IF(A427&amp;""="","",ROUND(F427-G427,2))</f>
        <v/>
      </c>
      <c r="I427" s="6">
        <f>IF(A427&amp;""="","",IFERROR(INDEX('أوامر الشغل'!$F$6:$F$1005,MATCH(A427&amp;"",'أوامر الشغل'!$A$6:$A$1005,0))&amp;"","أمر غير موجود"))</f>
        <v/>
      </c>
    </row>
    <row r="428">
      <c r="A428" s="5" t="n"/>
      <c r="B428" s="5" t="n"/>
      <c r="C428" s="18" t="n"/>
      <c r="D428" s="17" t="n"/>
      <c r="E428" s="17" t="n"/>
      <c r="F428" s="15">
        <f>IF(A428&amp;""="","",ROUND(N(C428)*N(E428),2))</f>
        <v/>
      </c>
      <c r="G428" s="15">
        <f>IF(A428&amp;""="","",ROUND(N(C428)*N(D428),2))</f>
        <v/>
      </c>
      <c r="H428" s="15">
        <f>IF(A428&amp;""="","",ROUND(F428-G428,2))</f>
        <v/>
      </c>
      <c r="I428" s="6">
        <f>IF(A428&amp;""="","",IFERROR(INDEX('أوامر الشغل'!$F$6:$F$1005,MATCH(A428&amp;"",'أوامر الشغل'!$A$6:$A$1005,0))&amp;"","أمر غير موجود"))</f>
        <v/>
      </c>
    </row>
    <row r="429">
      <c r="A429" s="5" t="n"/>
      <c r="B429" s="5" t="n"/>
      <c r="C429" s="18" t="n"/>
      <c r="D429" s="17" t="n"/>
      <c r="E429" s="17" t="n"/>
      <c r="F429" s="15">
        <f>IF(A429&amp;""="","",ROUND(N(C429)*N(E429),2))</f>
        <v/>
      </c>
      <c r="G429" s="15">
        <f>IF(A429&amp;""="","",ROUND(N(C429)*N(D429),2))</f>
        <v/>
      </c>
      <c r="H429" s="15">
        <f>IF(A429&amp;""="","",ROUND(F429-G429,2))</f>
        <v/>
      </c>
      <c r="I429" s="6">
        <f>IF(A429&amp;""="","",IFERROR(INDEX('أوامر الشغل'!$F$6:$F$1005,MATCH(A429&amp;"",'أوامر الشغل'!$A$6:$A$1005,0))&amp;"","أمر غير موجود"))</f>
        <v/>
      </c>
    </row>
    <row r="430">
      <c r="A430" s="5" t="n"/>
      <c r="B430" s="5" t="n"/>
      <c r="C430" s="18" t="n"/>
      <c r="D430" s="17" t="n"/>
      <c r="E430" s="17" t="n"/>
      <c r="F430" s="15">
        <f>IF(A430&amp;""="","",ROUND(N(C430)*N(E430),2))</f>
        <v/>
      </c>
      <c r="G430" s="15">
        <f>IF(A430&amp;""="","",ROUND(N(C430)*N(D430),2))</f>
        <v/>
      </c>
      <c r="H430" s="15">
        <f>IF(A430&amp;""="","",ROUND(F430-G430,2))</f>
        <v/>
      </c>
      <c r="I430" s="6">
        <f>IF(A430&amp;""="","",IFERROR(INDEX('أوامر الشغل'!$F$6:$F$1005,MATCH(A430&amp;"",'أوامر الشغل'!$A$6:$A$1005,0))&amp;"","أمر غير موجود"))</f>
        <v/>
      </c>
    </row>
    <row r="431">
      <c r="A431" s="5" t="n"/>
      <c r="B431" s="5" t="n"/>
      <c r="C431" s="18" t="n"/>
      <c r="D431" s="17" t="n"/>
      <c r="E431" s="17" t="n"/>
      <c r="F431" s="15">
        <f>IF(A431&amp;""="","",ROUND(N(C431)*N(E431),2))</f>
        <v/>
      </c>
      <c r="G431" s="15">
        <f>IF(A431&amp;""="","",ROUND(N(C431)*N(D431),2))</f>
        <v/>
      </c>
      <c r="H431" s="15">
        <f>IF(A431&amp;""="","",ROUND(F431-G431,2))</f>
        <v/>
      </c>
      <c r="I431" s="6">
        <f>IF(A431&amp;""="","",IFERROR(INDEX('أوامر الشغل'!$F$6:$F$1005,MATCH(A431&amp;"",'أوامر الشغل'!$A$6:$A$1005,0))&amp;"","أمر غير موجود"))</f>
        <v/>
      </c>
    </row>
    <row r="432">
      <c r="A432" s="5" t="n"/>
      <c r="B432" s="5" t="n"/>
      <c r="C432" s="18" t="n"/>
      <c r="D432" s="17" t="n"/>
      <c r="E432" s="17" t="n"/>
      <c r="F432" s="15">
        <f>IF(A432&amp;""="","",ROUND(N(C432)*N(E432),2))</f>
        <v/>
      </c>
      <c r="G432" s="15">
        <f>IF(A432&amp;""="","",ROUND(N(C432)*N(D432),2))</f>
        <v/>
      </c>
      <c r="H432" s="15">
        <f>IF(A432&amp;""="","",ROUND(F432-G432,2))</f>
        <v/>
      </c>
      <c r="I432" s="6">
        <f>IF(A432&amp;""="","",IFERROR(INDEX('أوامر الشغل'!$F$6:$F$1005,MATCH(A432&amp;"",'أوامر الشغل'!$A$6:$A$1005,0))&amp;"","أمر غير موجود"))</f>
        <v/>
      </c>
    </row>
    <row r="433">
      <c r="A433" s="5" t="n"/>
      <c r="B433" s="5" t="n"/>
      <c r="C433" s="18" t="n"/>
      <c r="D433" s="17" t="n"/>
      <c r="E433" s="17" t="n"/>
      <c r="F433" s="15">
        <f>IF(A433&amp;""="","",ROUND(N(C433)*N(E433),2))</f>
        <v/>
      </c>
      <c r="G433" s="15">
        <f>IF(A433&amp;""="","",ROUND(N(C433)*N(D433),2))</f>
        <v/>
      </c>
      <c r="H433" s="15">
        <f>IF(A433&amp;""="","",ROUND(F433-G433,2))</f>
        <v/>
      </c>
      <c r="I433" s="6">
        <f>IF(A433&amp;""="","",IFERROR(INDEX('أوامر الشغل'!$F$6:$F$1005,MATCH(A433&amp;"",'أوامر الشغل'!$A$6:$A$1005,0))&amp;"","أمر غير موجود"))</f>
        <v/>
      </c>
    </row>
    <row r="434">
      <c r="A434" s="5" t="n"/>
      <c r="B434" s="5" t="n"/>
      <c r="C434" s="18" t="n"/>
      <c r="D434" s="17" t="n"/>
      <c r="E434" s="17" t="n"/>
      <c r="F434" s="15">
        <f>IF(A434&amp;""="","",ROUND(N(C434)*N(E434),2))</f>
        <v/>
      </c>
      <c r="G434" s="15">
        <f>IF(A434&amp;""="","",ROUND(N(C434)*N(D434),2))</f>
        <v/>
      </c>
      <c r="H434" s="15">
        <f>IF(A434&amp;""="","",ROUND(F434-G434,2))</f>
        <v/>
      </c>
      <c r="I434" s="6">
        <f>IF(A434&amp;""="","",IFERROR(INDEX('أوامر الشغل'!$F$6:$F$1005,MATCH(A434&amp;"",'أوامر الشغل'!$A$6:$A$1005,0))&amp;"","أمر غير موجود"))</f>
        <v/>
      </c>
    </row>
    <row r="435">
      <c r="A435" s="5" t="n"/>
      <c r="B435" s="5" t="n"/>
      <c r="C435" s="18" t="n"/>
      <c r="D435" s="17" t="n"/>
      <c r="E435" s="17" t="n"/>
      <c r="F435" s="15">
        <f>IF(A435&amp;""="","",ROUND(N(C435)*N(E435),2))</f>
        <v/>
      </c>
      <c r="G435" s="15">
        <f>IF(A435&amp;""="","",ROUND(N(C435)*N(D435),2))</f>
        <v/>
      </c>
      <c r="H435" s="15">
        <f>IF(A435&amp;""="","",ROUND(F435-G435,2))</f>
        <v/>
      </c>
      <c r="I435" s="6">
        <f>IF(A435&amp;""="","",IFERROR(INDEX('أوامر الشغل'!$F$6:$F$1005,MATCH(A435&amp;"",'أوامر الشغل'!$A$6:$A$1005,0))&amp;"","أمر غير موجود"))</f>
        <v/>
      </c>
    </row>
    <row r="436">
      <c r="A436" s="5" t="n"/>
      <c r="B436" s="5" t="n"/>
      <c r="C436" s="18" t="n"/>
      <c r="D436" s="17" t="n"/>
      <c r="E436" s="17" t="n"/>
      <c r="F436" s="15">
        <f>IF(A436&amp;""="","",ROUND(N(C436)*N(E436),2))</f>
        <v/>
      </c>
      <c r="G436" s="15">
        <f>IF(A436&amp;""="","",ROUND(N(C436)*N(D436),2))</f>
        <v/>
      </c>
      <c r="H436" s="15">
        <f>IF(A436&amp;""="","",ROUND(F436-G436,2))</f>
        <v/>
      </c>
      <c r="I436" s="6">
        <f>IF(A436&amp;""="","",IFERROR(INDEX('أوامر الشغل'!$F$6:$F$1005,MATCH(A436&amp;"",'أوامر الشغل'!$A$6:$A$1005,0))&amp;"","أمر غير موجود"))</f>
        <v/>
      </c>
    </row>
    <row r="437">
      <c r="A437" s="5" t="n"/>
      <c r="B437" s="5" t="n"/>
      <c r="C437" s="18" t="n"/>
      <c r="D437" s="17" t="n"/>
      <c r="E437" s="17" t="n"/>
      <c r="F437" s="15">
        <f>IF(A437&amp;""="","",ROUND(N(C437)*N(E437),2))</f>
        <v/>
      </c>
      <c r="G437" s="15">
        <f>IF(A437&amp;""="","",ROUND(N(C437)*N(D437),2))</f>
        <v/>
      </c>
      <c r="H437" s="15">
        <f>IF(A437&amp;""="","",ROUND(F437-G437,2))</f>
        <v/>
      </c>
      <c r="I437" s="6">
        <f>IF(A437&amp;""="","",IFERROR(INDEX('أوامر الشغل'!$F$6:$F$1005,MATCH(A437&amp;"",'أوامر الشغل'!$A$6:$A$1005,0))&amp;"","أمر غير موجود"))</f>
        <v/>
      </c>
    </row>
    <row r="438">
      <c r="A438" s="5" t="n"/>
      <c r="B438" s="5" t="n"/>
      <c r="C438" s="18" t="n"/>
      <c r="D438" s="17" t="n"/>
      <c r="E438" s="17" t="n"/>
      <c r="F438" s="15">
        <f>IF(A438&amp;""="","",ROUND(N(C438)*N(E438),2))</f>
        <v/>
      </c>
      <c r="G438" s="15">
        <f>IF(A438&amp;""="","",ROUND(N(C438)*N(D438),2))</f>
        <v/>
      </c>
      <c r="H438" s="15">
        <f>IF(A438&amp;""="","",ROUND(F438-G438,2))</f>
        <v/>
      </c>
      <c r="I438" s="6">
        <f>IF(A438&amp;""="","",IFERROR(INDEX('أوامر الشغل'!$F$6:$F$1005,MATCH(A438&amp;"",'أوامر الشغل'!$A$6:$A$1005,0))&amp;"","أمر غير موجود"))</f>
        <v/>
      </c>
    </row>
    <row r="439">
      <c r="A439" s="5" t="n"/>
      <c r="B439" s="5" t="n"/>
      <c r="C439" s="18" t="n"/>
      <c r="D439" s="17" t="n"/>
      <c r="E439" s="17" t="n"/>
      <c r="F439" s="15">
        <f>IF(A439&amp;""="","",ROUND(N(C439)*N(E439),2))</f>
        <v/>
      </c>
      <c r="G439" s="15">
        <f>IF(A439&amp;""="","",ROUND(N(C439)*N(D439),2))</f>
        <v/>
      </c>
      <c r="H439" s="15">
        <f>IF(A439&amp;""="","",ROUND(F439-G439,2))</f>
        <v/>
      </c>
      <c r="I439" s="6">
        <f>IF(A439&amp;""="","",IFERROR(INDEX('أوامر الشغل'!$F$6:$F$1005,MATCH(A439&amp;"",'أوامر الشغل'!$A$6:$A$1005,0))&amp;"","أمر غير موجود"))</f>
        <v/>
      </c>
    </row>
    <row r="440">
      <c r="A440" s="5" t="n"/>
      <c r="B440" s="5" t="n"/>
      <c r="C440" s="18" t="n"/>
      <c r="D440" s="17" t="n"/>
      <c r="E440" s="17" t="n"/>
      <c r="F440" s="15">
        <f>IF(A440&amp;""="","",ROUND(N(C440)*N(E440),2))</f>
        <v/>
      </c>
      <c r="G440" s="15">
        <f>IF(A440&amp;""="","",ROUND(N(C440)*N(D440),2))</f>
        <v/>
      </c>
      <c r="H440" s="15">
        <f>IF(A440&amp;""="","",ROUND(F440-G440,2))</f>
        <v/>
      </c>
      <c r="I440" s="6">
        <f>IF(A440&amp;""="","",IFERROR(INDEX('أوامر الشغل'!$F$6:$F$1005,MATCH(A440&amp;"",'أوامر الشغل'!$A$6:$A$1005,0))&amp;"","أمر غير موجود"))</f>
        <v/>
      </c>
    </row>
    <row r="441">
      <c r="A441" s="5" t="n"/>
      <c r="B441" s="5" t="n"/>
      <c r="C441" s="18" t="n"/>
      <c r="D441" s="17" t="n"/>
      <c r="E441" s="17" t="n"/>
      <c r="F441" s="15">
        <f>IF(A441&amp;""="","",ROUND(N(C441)*N(E441),2))</f>
        <v/>
      </c>
      <c r="G441" s="15">
        <f>IF(A441&amp;""="","",ROUND(N(C441)*N(D441),2))</f>
        <v/>
      </c>
      <c r="H441" s="15">
        <f>IF(A441&amp;""="","",ROUND(F441-G441,2))</f>
        <v/>
      </c>
      <c r="I441" s="6">
        <f>IF(A441&amp;""="","",IFERROR(INDEX('أوامر الشغل'!$F$6:$F$1005,MATCH(A441&amp;"",'أوامر الشغل'!$A$6:$A$1005,0))&amp;"","أمر غير موجود"))</f>
        <v/>
      </c>
    </row>
    <row r="442">
      <c r="A442" s="5" t="n"/>
      <c r="B442" s="5" t="n"/>
      <c r="C442" s="18" t="n"/>
      <c r="D442" s="17" t="n"/>
      <c r="E442" s="17" t="n"/>
      <c r="F442" s="15">
        <f>IF(A442&amp;""="","",ROUND(N(C442)*N(E442),2))</f>
        <v/>
      </c>
      <c r="G442" s="15">
        <f>IF(A442&amp;""="","",ROUND(N(C442)*N(D442),2))</f>
        <v/>
      </c>
      <c r="H442" s="15">
        <f>IF(A442&amp;""="","",ROUND(F442-G442,2))</f>
        <v/>
      </c>
      <c r="I442" s="6">
        <f>IF(A442&amp;""="","",IFERROR(INDEX('أوامر الشغل'!$F$6:$F$1005,MATCH(A442&amp;"",'أوامر الشغل'!$A$6:$A$1005,0))&amp;"","أمر غير موجود"))</f>
        <v/>
      </c>
    </row>
    <row r="443">
      <c r="A443" s="5" t="n"/>
      <c r="B443" s="5" t="n"/>
      <c r="C443" s="18" t="n"/>
      <c r="D443" s="17" t="n"/>
      <c r="E443" s="17" t="n"/>
      <c r="F443" s="15">
        <f>IF(A443&amp;""="","",ROUND(N(C443)*N(E443),2))</f>
        <v/>
      </c>
      <c r="G443" s="15">
        <f>IF(A443&amp;""="","",ROUND(N(C443)*N(D443),2))</f>
        <v/>
      </c>
      <c r="H443" s="15">
        <f>IF(A443&amp;""="","",ROUND(F443-G443,2))</f>
        <v/>
      </c>
      <c r="I443" s="6">
        <f>IF(A443&amp;""="","",IFERROR(INDEX('أوامر الشغل'!$F$6:$F$1005,MATCH(A443&amp;"",'أوامر الشغل'!$A$6:$A$1005,0))&amp;"","أمر غير موجود"))</f>
        <v/>
      </c>
    </row>
    <row r="444">
      <c r="A444" s="5" t="n"/>
      <c r="B444" s="5" t="n"/>
      <c r="C444" s="18" t="n"/>
      <c r="D444" s="17" t="n"/>
      <c r="E444" s="17" t="n"/>
      <c r="F444" s="15">
        <f>IF(A444&amp;""="","",ROUND(N(C444)*N(E444),2))</f>
        <v/>
      </c>
      <c r="G444" s="15">
        <f>IF(A444&amp;""="","",ROUND(N(C444)*N(D444),2))</f>
        <v/>
      </c>
      <c r="H444" s="15">
        <f>IF(A444&amp;""="","",ROUND(F444-G444,2))</f>
        <v/>
      </c>
      <c r="I444" s="6">
        <f>IF(A444&amp;""="","",IFERROR(INDEX('أوامر الشغل'!$F$6:$F$1005,MATCH(A444&amp;"",'أوامر الشغل'!$A$6:$A$1005,0))&amp;"","أمر غير موجود"))</f>
        <v/>
      </c>
    </row>
    <row r="445">
      <c r="A445" s="5" t="n"/>
      <c r="B445" s="5" t="n"/>
      <c r="C445" s="18" t="n"/>
      <c r="D445" s="17" t="n"/>
      <c r="E445" s="17" t="n"/>
      <c r="F445" s="15">
        <f>IF(A445&amp;""="","",ROUND(N(C445)*N(E445),2))</f>
        <v/>
      </c>
      <c r="G445" s="15">
        <f>IF(A445&amp;""="","",ROUND(N(C445)*N(D445),2))</f>
        <v/>
      </c>
      <c r="H445" s="15">
        <f>IF(A445&amp;""="","",ROUND(F445-G445,2))</f>
        <v/>
      </c>
      <c r="I445" s="6">
        <f>IF(A445&amp;""="","",IFERROR(INDEX('أوامر الشغل'!$F$6:$F$1005,MATCH(A445&amp;"",'أوامر الشغل'!$A$6:$A$1005,0))&amp;"","أمر غير موجود"))</f>
        <v/>
      </c>
    </row>
    <row r="446">
      <c r="A446" s="5" t="n"/>
      <c r="B446" s="5" t="n"/>
      <c r="C446" s="18" t="n"/>
      <c r="D446" s="17" t="n"/>
      <c r="E446" s="17" t="n"/>
      <c r="F446" s="15">
        <f>IF(A446&amp;""="","",ROUND(N(C446)*N(E446),2))</f>
        <v/>
      </c>
      <c r="G446" s="15">
        <f>IF(A446&amp;""="","",ROUND(N(C446)*N(D446),2))</f>
        <v/>
      </c>
      <c r="H446" s="15">
        <f>IF(A446&amp;""="","",ROUND(F446-G446,2))</f>
        <v/>
      </c>
      <c r="I446" s="6">
        <f>IF(A446&amp;""="","",IFERROR(INDEX('أوامر الشغل'!$F$6:$F$1005,MATCH(A446&amp;"",'أوامر الشغل'!$A$6:$A$1005,0))&amp;"","أمر غير موجود"))</f>
        <v/>
      </c>
    </row>
    <row r="447">
      <c r="A447" s="5" t="n"/>
      <c r="B447" s="5" t="n"/>
      <c r="C447" s="18" t="n"/>
      <c r="D447" s="17" t="n"/>
      <c r="E447" s="17" t="n"/>
      <c r="F447" s="15">
        <f>IF(A447&amp;""="","",ROUND(N(C447)*N(E447),2))</f>
        <v/>
      </c>
      <c r="G447" s="15">
        <f>IF(A447&amp;""="","",ROUND(N(C447)*N(D447),2))</f>
        <v/>
      </c>
      <c r="H447" s="15">
        <f>IF(A447&amp;""="","",ROUND(F447-G447,2))</f>
        <v/>
      </c>
      <c r="I447" s="6">
        <f>IF(A447&amp;""="","",IFERROR(INDEX('أوامر الشغل'!$F$6:$F$1005,MATCH(A447&amp;"",'أوامر الشغل'!$A$6:$A$1005,0))&amp;"","أمر غير موجود"))</f>
        <v/>
      </c>
    </row>
    <row r="448">
      <c r="A448" s="5" t="n"/>
      <c r="B448" s="5" t="n"/>
      <c r="C448" s="18" t="n"/>
      <c r="D448" s="17" t="n"/>
      <c r="E448" s="17" t="n"/>
      <c r="F448" s="15">
        <f>IF(A448&amp;""="","",ROUND(N(C448)*N(E448),2))</f>
        <v/>
      </c>
      <c r="G448" s="15">
        <f>IF(A448&amp;""="","",ROUND(N(C448)*N(D448),2))</f>
        <v/>
      </c>
      <c r="H448" s="15">
        <f>IF(A448&amp;""="","",ROUND(F448-G448,2))</f>
        <v/>
      </c>
      <c r="I448" s="6">
        <f>IF(A448&amp;""="","",IFERROR(INDEX('أوامر الشغل'!$F$6:$F$1005,MATCH(A448&amp;"",'أوامر الشغل'!$A$6:$A$1005,0))&amp;"","أمر غير موجود"))</f>
        <v/>
      </c>
    </row>
    <row r="449">
      <c r="A449" s="5" t="n"/>
      <c r="B449" s="5" t="n"/>
      <c r="C449" s="18" t="n"/>
      <c r="D449" s="17" t="n"/>
      <c r="E449" s="17" t="n"/>
      <c r="F449" s="15">
        <f>IF(A449&amp;""="","",ROUND(N(C449)*N(E449),2))</f>
        <v/>
      </c>
      <c r="G449" s="15">
        <f>IF(A449&amp;""="","",ROUND(N(C449)*N(D449),2))</f>
        <v/>
      </c>
      <c r="H449" s="15">
        <f>IF(A449&amp;""="","",ROUND(F449-G449,2))</f>
        <v/>
      </c>
      <c r="I449" s="6">
        <f>IF(A449&amp;""="","",IFERROR(INDEX('أوامر الشغل'!$F$6:$F$1005,MATCH(A449&amp;"",'أوامر الشغل'!$A$6:$A$1005,0))&amp;"","أمر غير موجود"))</f>
        <v/>
      </c>
    </row>
    <row r="450">
      <c r="A450" s="5" t="n"/>
      <c r="B450" s="5" t="n"/>
      <c r="C450" s="18" t="n"/>
      <c r="D450" s="17" t="n"/>
      <c r="E450" s="17" t="n"/>
      <c r="F450" s="15">
        <f>IF(A450&amp;""="","",ROUND(N(C450)*N(E450),2))</f>
        <v/>
      </c>
      <c r="G450" s="15">
        <f>IF(A450&amp;""="","",ROUND(N(C450)*N(D450),2))</f>
        <v/>
      </c>
      <c r="H450" s="15">
        <f>IF(A450&amp;""="","",ROUND(F450-G450,2))</f>
        <v/>
      </c>
      <c r="I450" s="6">
        <f>IF(A450&amp;""="","",IFERROR(INDEX('أوامر الشغل'!$F$6:$F$1005,MATCH(A450&amp;"",'أوامر الشغل'!$A$6:$A$1005,0))&amp;"","أمر غير موجود"))</f>
        <v/>
      </c>
    </row>
    <row r="451">
      <c r="A451" s="5" t="n"/>
      <c r="B451" s="5" t="n"/>
      <c r="C451" s="18" t="n"/>
      <c r="D451" s="17" t="n"/>
      <c r="E451" s="17" t="n"/>
      <c r="F451" s="15">
        <f>IF(A451&amp;""="","",ROUND(N(C451)*N(E451),2))</f>
        <v/>
      </c>
      <c r="G451" s="15">
        <f>IF(A451&amp;""="","",ROUND(N(C451)*N(D451),2))</f>
        <v/>
      </c>
      <c r="H451" s="15">
        <f>IF(A451&amp;""="","",ROUND(F451-G451,2))</f>
        <v/>
      </c>
      <c r="I451" s="6">
        <f>IF(A451&amp;""="","",IFERROR(INDEX('أوامر الشغل'!$F$6:$F$1005,MATCH(A451&amp;"",'أوامر الشغل'!$A$6:$A$1005,0))&amp;"","أمر غير موجود"))</f>
        <v/>
      </c>
    </row>
    <row r="452">
      <c r="A452" s="5" t="n"/>
      <c r="B452" s="5" t="n"/>
      <c r="C452" s="18" t="n"/>
      <c r="D452" s="17" t="n"/>
      <c r="E452" s="17" t="n"/>
      <c r="F452" s="15">
        <f>IF(A452&amp;""="","",ROUND(N(C452)*N(E452),2))</f>
        <v/>
      </c>
      <c r="G452" s="15">
        <f>IF(A452&amp;""="","",ROUND(N(C452)*N(D452),2))</f>
        <v/>
      </c>
      <c r="H452" s="15">
        <f>IF(A452&amp;""="","",ROUND(F452-G452,2))</f>
        <v/>
      </c>
      <c r="I452" s="6">
        <f>IF(A452&amp;""="","",IFERROR(INDEX('أوامر الشغل'!$F$6:$F$1005,MATCH(A452&amp;"",'أوامر الشغل'!$A$6:$A$1005,0))&amp;"","أمر غير موجود"))</f>
        <v/>
      </c>
    </row>
    <row r="453">
      <c r="A453" s="5" t="n"/>
      <c r="B453" s="5" t="n"/>
      <c r="C453" s="18" t="n"/>
      <c r="D453" s="17" t="n"/>
      <c r="E453" s="17" t="n"/>
      <c r="F453" s="15">
        <f>IF(A453&amp;""="","",ROUND(N(C453)*N(E453),2))</f>
        <v/>
      </c>
      <c r="G453" s="15">
        <f>IF(A453&amp;""="","",ROUND(N(C453)*N(D453),2))</f>
        <v/>
      </c>
      <c r="H453" s="15">
        <f>IF(A453&amp;""="","",ROUND(F453-G453,2))</f>
        <v/>
      </c>
      <c r="I453" s="6">
        <f>IF(A453&amp;""="","",IFERROR(INDEX('أوامر الشغل'!$F$6:$F$1005,MATCH(A453&amp;"",'أوامر الشغل'!$A$6:$A$1005,0))&amp;"","أمر غير موجود"))</f>
        <v/>
      </c>
    </row>
    <row r="454">
      <c r="A454" s="5" t="n"/>
      <c r="B454" s="5" t="n"/>
      <c r="C454" s="18" t="n"/>
      <c r="D454" s="17" t="n"/>
      <c r="E454" s="17" t="n"/>
      <c r="F454" s="15">
        <f>IF(A454&amp;""="","",ROUND(N(C454)*N(E454),2))</f>
        <v/>
      </c>
      <c r="G454" s="15">
        <f>IF(A454&amp;""="","",ROUND(N(C454)*N(D454),2))</f>
        <v/>
      </c>
      <c r="H454" s="15">
        <f>IF(A454&amp;""="","",ROUND(F454-G454,2))</f>
        <v/>
      </c>
      <c r="I454" s="6">
        <f>IF(A454&amp;""="","",IFERROR(INDEX('أوامر الشغل'!$F$6:$F$1005,MATCH(A454&amp;"",'أوامر الشغل'!$A$6:$A$1005,0))&amp;"","أمر غير موجود"))</f>
        <v/>
      </c>
    </row>
    <row r="455">
      <c r="A455" s="5" t="n"/>
      <c r="B455" s="5" t="n"/>
      <c r="C455" s="18" t="n"/>
      <c r="D455" s="17" t="n"/>
      <c r="E455" s="17" t="n"/>
      <c r="F455" s="15">
        <f>IF(A455&amp;""="","",ROUND(N(C455)*N(E455),2))</f>
        <v/>
      </c>
      <c r="G455" s="15">
        <f>IF(A455&amp;""="","",ROUND(N(C455)*N(D455),2))</f>
        <v/>
      </c>
      <c r="H455" s="15">
        <f>IF(A455&amp;""="","",ROUND(F455-G455,2))</f>
        <v/>
      </c>
      <c r="I455" s="6">
        <f>IF(A455&amp;""="","",IFERROR(INDEX('أوامر الشغل'!$F$6:$F$1005,MATCH(A455&amp;"",'أوامر الشغل'!$A$6:$A$1005,0))&amp;"","أمر غير موجود"))</f>
        <v/>
      </c>
    </row>
    <row r="456">
      <c r="A456" s="5" t="n"/>
      <c r="B456" s="5" t="n"/>
      <c r="C456" s="18" t="n"/>
      <c r="D456" s="17" t="n"/>
      <c r="E456" s="17" t="n"/>
      <c r="F456" s="15">
        <f>IF(A456&amp;""="","",ROUND(N(C456)*N(E456),2))</f>
        <v/>
      </c>
      <c r="G456" s="15">
        <f>IF(A456&amp;""="","",ROUND(N(C456)*N(D456),2))</f>
        <v/>
      </c>
      <c r="H456" s="15">
        <f>IF(A456&amp;""="","",ROUND(F456-G456,2))</f>
        <v/>
      </c>
      <c r="I456" s="6">
        <f>IF(A456&amp;""="","",IFERROR(INDEX('أوامر الشغل'!$F$6:$F$1005,MATCH(A456&amp;"",'أوامر الشغل'!$A$6:$A$1005,0))&amp;"","أمر غير موجود"))</f>
        <v/>
      </c>
    </row>
    <row r="457">
      <c r="A457" s="5" t="n"/>
      <c r="B457" s="5" t="n"/>
      <c r="C457" s="18" t="n"/>
      <c r="D457" s="17" t="n"/>
      <c r="E457" s="17" t="n"/>
      <c r="F457" s="15">
        <f>IF(A457&amp;""="","",ROUND(N(C457)*N(E457),2))</f>
        <v/>
      </c>
      <c r="G457" s="15">
        <f>IF(A457&amp;""="","",ROUND(N(C457)*N(D457),2))</f>
        <v/>
      </c>
      <c r="H457" s="15">
        <f>IF(A457&amp;""="","",ROUND(F457-G457,2))</f>
        <v/>
      </c>
      <c r="I457" s="6">
        <f>IF(A457&amp;""="","",IFERROR(INDEX('أوامر الشغل'!$F$6:$F$1005,MATCH(A457&amp;"",'أوامر الشغل'!$A$6:$A$1005,0))&amp;"","أمر غير موجود"))</f>
        <v/>
      </c>
    </row>
    <row r="458">
      <c r="A458" s="5" t="n"/>
      <c r="B458" s="5" t="n"/>
      <c r="C458" s="18" t="n"/>
      <c r="D458" s="17" t="n"/>
      <c r="E458" s="17" t="n"/>
      <c r="F458" s="15">
        <f>IF(A458&amp;""="","",ROUND(N(C458)*N(E458),2))</f>
        <v/>
      </c>
      <c r="G458" s="15">
        <f>IF(A458&amp;""="","",ROUND(N(C458)*N(D458),2))</f>
        <v/>
      </c>
      <c r="H458" s="15">
        <f>IF(A458&amp;""="","",ROUND(F458-G458,2))</f>
        <v/>
      </c>
      <c r="I458" s="6">
        <f>IF(A458&amp;""="","",IFERROR(INDEX('أوامر الشغل'!$F$6:$F$1005,MATCH(A458&amp;"",'أوامر الشغل'!$A$6:$A$1005,0))&amp;"","أمر غير موجود"))</f>
        <v/>
      </c>
    </row>
    <row r="459">
      <c r="A459" s="5" t="n"/>
      <c r="B459" s="5" t="n"/>
      <c r="C459" s="18" t="n"/>
      <c r="D459" s="17" t="n"/>
      <c r="E459" s="17" t="n"/>
      <c r="F459" s="15">
        <f>IF(A459&amp;""="","",ROUND(N(C459)*N(E459),2))</f>
        <v/>
      </c>
      <c r="G459" s="15">
        <f>IF(A459&amp;""="","",ROUND(N(C459)*N(D459),2))</f>
        <v/>
      </c>
      <c r="H459" s="15">
        <f>IF(A459&amp;""="","",ROUND(F459-G459,2))</f>
        <v/>
      </c>
      <c r="I459" s="6">
        <f>IF(A459&amp;""="","",IFERROR(INDEX('أوامر الشغل'!$F$6:$F$1005,MATCH(A459&amp;"",'أوامر الشغل'!$A$6:$A$1005,0))&amp;"","أمر غير موجود"))</f>
        <v/>
      </c>
    </row>
    <row r="460">
      <c r="A460" s="5" t="n"/>
      <c r="B460" s="5" t="n"/>
      <c r="C460" s="18" t="n"/>
      <c r="D460" s="17" t="n"/>
      <c r="E460" s="17" t="n"/>
      <c r="F460" s="15">
        <f>IF(A460&amp;""="","",ROUND(N(C460)*N(E460),2))</f>
        <v/>
      </c>
      <c r="G460" s="15">
        <f>IF(A460&amp;""="","",ROUND(N(C460)*N(D460),2))</f>
        <v/>
      </c>
      <c r="H460" s="15">
        <f>IF(A460&amp;""="","",ROUND(F460-G460,2))</f>
        <v/>
      </c>
      <c r="I460" s="6">
        <f>IF(A460&amp;""="","",IFERROR(INDEX('أوامر الشغل'!$F$6:$F$1005,MATCH(A460&amp;"",'أوامر الشغل'!$A$6:$A$1005,0))&amp;"","أمر غير موجود"))</f>
        <v/>
      </c>
    </row>
    <row r="461">
      <c r="A461" s="5" t="n"/>
      <c r="B461" s="5" t="n"/>
      <c r="C461" s="18" t="n"/>
      <c r="D461" s="17" t="n"/>
      <c r="E461" s="17" t="n"/>
      <c r="F461" s="15">
        <f>IF(A461&amp;""="","",ROUND(N(C461)*N(E461),2))</f>
        <v/>
      </c>
      <c r="G461" s="15">
        <f>IF(A461&amp;""="","",ROUND(N(C461)*N(D461),2))</f>
        <v/>
      </c>
      <c r="H461" s="15">
        <f>IF(A461&amp;""="","",ROUND(F461-G461,2))</f>
        <v/>
      </c>
      <c r="I461" s="6">
        <f>IF(A461&amp;""="","",IFERROR(INDEX('أوامر الشغل'!$F$6:$F$1005,MATCH(A461&amp;"",'أوامر الشغل'!$A$6:$A$1005,0))&amp;"","أمر غير موجود"))</f>
        <v/>
      </c>
    </row>
    <row r="462">
      <c r="A462" s="5" t="n"/>
      <c r="B462" s="5" t="n"/>
      <c r="C462" s="18" t="n"/>
      <c r="D462" s="17" t="n"/>
      <c r="E462" s="17" t="n"/>
      <c r="F462" s="15">
        <f>IF(A462&amp;""="","",ROUND(N(C462)*N(E462),2))</f>
        <v/>
      </c>
      <c r="G462" s="15">
        <f>IF(A462&amp;""="","",ROUND(N(C462)*N(D462),2))</f>
        <v/>
      </c>
      <c r="H462" s="15">
        <f>IF(A462&amp;""="","",ROUND(F462-G462,2))</f>
        <v/>
      </c>
      <c r="I462" s="6">
        <f>IF(A462&amp;""="","",IFERROR(INDEX('أوامر الشغل'!$F$6:$F$1005,MATCH(A462&amp;"",'أوامر الشغل'!$A$6:$A$1005,0))&amp;"","أمر غير موجود"))</f>
        <v/>
      </c>
    </row>
    <row r="463">
      <c r="A463" s="5" t="n"/>
      <c r="B463" s="5" t="n"/>
      <c r="C463" s="18" t="n"/>
      <c r="D463" s="17" t="n"/>
      <c r="E463" s="17" t="n"/>
      <c r="F463" s="15">
        <f>IF(A463&amp;""="","",ROUND(N(C463)*N(E463),2))</f>
        <v/>
      </c>
      <c r="G463" s="15">
        <f>IF(A463&amp;""="","",ROUND(N(C463)*N(D463),2))</f>
        <v/>
      </c>
      <c r="H463" s="15">
        <f>IF(A463&amp;""="","",ROUND(F463-G463,2))</f>
        <v/>
      </c>
      <c r="I463" s="6">
        <f>IF(A463&amp;""="","",IFERROR(INDEX('أوامر الشغل'!$F$6:$F$1005,MATCH(A463&amp;"",'أوامر الشغل'!$A$6:$A$1005,0))&amp;"","أمر غير موجود"))</f>
        <v/>
      </c>
    </row>
    <row r="464">
      <c r="A464" s="5" t="n"/>
      <c r="B464" s="5" t="n"/>
      <c r="C464" s="18" t="n"/>
      <c r="D464" s="17" t="n"/>
      <c r="E464" s="17" t="n"/>
      <c r="F464" s="15">
        <f>IF(A464&amp;""="","",ROUND(N(C464)*N(E464),2))</f>
        <v/>
      </c>
      <c r="G464" s="15">
        <f>IF(A464&amp;""="","",ROUND(N(C464)*N(D464),2))</f>
        <v/>
      </c>
      <c r="H464" s="15">
        <f>IF(A464&amp;""="","",ROUND(F464-G464,2))</f>
        <v/>
      </c>
      <c r="I464" s="6">
        <f>IF(A464&amp;""="","",IFERROR(INDEX('أوامر الشغل'!$F$6:$F$1005,MATCH(A464&amp;"",'أوامر الشغل'!$A$6:$A$1005,0))&amp;"","أمر غير موجود"))</f>
        <v/>
      </c>
    </row>
    <row r="465">
      <c r="A465" s="5" t="n"/>
      <c r="B465" s="5" t="n"/>
      <c r="C465" s="18" t="n"/>
      <c r="D465" s="17" t="n"/>
      <c r="E465" s="17" t="n"/>
      <c r="F465" s="15">
        <f>IF(A465&amp;""="","",ROUND(N(C465)*N(E465),2))</f>
        <v/>
      </c>
      <c r="G465" s="15">
        <f>IF(A465&amp;""="","",ROUND(N(C465)*N(D465),2))</f>
        <v/>
      </c>
      <c r="H465" s="15">
        <f>IF(A465&amp;""="","",ROUND(F465-G465,2))</f>
        <v/>
      </c>
      <c r="I465" s="6">
        <f>IF(A465&amp;""="","",IFERROR(INDEX('أوامر الشغل'!$F$6:$F$1005,MATCH(A465&amp;"",'أوامر الشغل'!$A$6:$A$1005,0))&amp;"","أمر غير موجود"))</f>
        <v/>
      </c>
    </row>
    <row r="466">
      <c r="A466" s="5" t="n"/>
      <c r="B466" s="5" t="n"/>
      <c r="C466" s="18" t="n"/>
      <c r="D466" s="17" t="n"/>
      <c r="E466" s="17" t="n"/>
      <c r="F466" s="15">
        <f>IF(A466&amp;""="","",ROUND(N(C466)*N(E466),2))</f>
        <v/>
      </c>
      <c r="G466" s="15">
        <f>IF(A466&amp;""="","",ROUND(N(C466)*N(D466),2))</f>
        <v/>
      </c>
      <c r="H466" s="15">
        <f>IF(A466&amp;""="","",ROUND(F466-G466,2))</f>
        <v/>
      </c>
      <c r="I466" s="6">
        <f>IF(A466&amp;""="","",IFERROR(INDEX('أوامر الشغل'!$F$6:$F$1005,MATCH(A466&amp;"",'أوامر الشغل'!$A$6:$A$1005,0))&amp;"","أمر غير موجود"))</f>
        <v/>
      </c>
    </row>
    <row r="467">
      <c r="A467" s="5" t="n"/>
      <c r="B467" s="5" t="n"/>
      <c r="C467" s="18" t="n"/>
      <c r="D467" s="17" t="n"/>
      <c r="E467" s="17" t="n"/>
      <c r="F467" s="15">
        <f>IF(A467&amp;""="","",ROUND(N(C467)*N(E467),2))</f>
        <v/>
      </c>
      <c r="G467" s="15">
        <f>IF(A467&amp;""="","",ROUND(N(C467)*N(D467),2))</f>
        <v/>
      </c>
      <c r="H467" s="15">
        <f>IF(A467&amp;""="","",ROUND(F467-G467,2))</f>
        <v/>
      </c>
      <c r="I467" s="6">
        <f>IF(A467&amp;""="","",IFERROR(INDEX('أوامر الشغل'!$F$6:$F$1005,MATCH(A467&amp;"",'أوامر الشغل'!$A$6:$A$1005,0))&amp;"","أمر غير موجود"))</f>
        <v/>
      </c>
    </row>
    <row r="468">
      <c r="A468" s="5" t="n"/>
      <c r="B468" s="5" t="n"/>
      <c r="C468" s="18" t="n"/>
      <c r="D468" s="17" t="n"/>
      <c r="E468" s="17" t="n"/>
      <c r="F468" s="15">
        <f>IF(A468&amp;""="","",ROUND(N(C468)*N(E468),2))</f>
        <v/>
      </c>
      <c r="G468" s="15">
        <f>IF(A468&amp;""="","",ROUND(N(C468)*N(D468),2))</f>
        <v/>
      </c>
      <c r="H468" s="15">
        <f>IF(A468&amp;""="","",ROUND(F468-G468,2))</f>
        <v/>
      </c>
      <c r="I468" s="6">
        <f>IF(A468&amp;""="","",IFERROR(INDEX('أوامر الشغل'!$F$6:$F$1005,MATCH(A468&amp;"",'أوامر الشغل'!$A$6:$A$1005,0))&amp;"","أمر غير موجود"))</f>
        <v/>
      </c>
    </row>
    <row r="469">
      <c r="A469" s="5" t="n"/>
      <c r="B469" s="5" t="n"/>
      <c r="C469" s="18" t="n"/>
      <c r="D469" s="17" t="n"/>
      <c r="E469" s="17" t="n"/>
      <c r="F469" s="15">
        <f>IF(A469&amp;""="","",ROUND(N(C469)*N(E469),2))</f>
        <v/>
      </c>
      <c r="G469" s="15">
        <f>IF(A469&amp;""="","",ROUND(N(C469)*N(D469),2))</f>
        <v/>
      </c>
      <c r="H469" s="15">
        <f>IF(A469&amp;""="","",ROUND(F469-G469,2))</f>
        <v/>
      </c>
      <c r="I469" s="6">
        <f>IF(A469&amp;""="","",IFERROR(INDEX('أوامر الشغل'!$F$6:$F$1005,MATCH(A469&amp;"",'أوامر الشغل'!$A$6:$A$1005,0))&amp;"","أمر غير موجود"))</f>
        <v/>
      </c>
    </row>
    <row r="470">
      <c r="A470" s="5" t="n"/>
      <c r="B470" s="5" t="n"/>
      <c r="C470" s="18" t="n"/>
      <c r="D470" s="17" t="n"/>
      <c r="E470" s="17" t="n"/>
      <c r="F470" s="15">
        <f>IF(A470&amp;""="","",ROUND(N(C470)*N(E470),2))</f>
        <v/>
      </c>
      <c r="G470" s="15">
        <f>IF(A470&amp;""="","",ROUND(N(C470)*N(D470),2))</f>
        <v/>
      </c>
      <c r="H470" s="15">
        <f>IF(A470&amp;""="","",ROUND(F470-G470,2))</f>
        <v/>
      </c>
      <c r="I470" s="6">
        <f>IF(A470&amp;""="","",IFERROR(INDEX('أوامر الشغل'!$F$6:$F$1005,MATCH(A470&amp;"",'أوامر الشغل'!$A$6:$A$1005,0))&amp;"","أمر غير موجود"))</f>
        <v/>
      </c>
    </row>
    <row r="471">
      <c r="A471" s="5" t="n"/>
      <c r="B471" s="5" t="n"/>
      <c r="C471" s="18" t="n"/>
      <c r="D471" s="17" t="n"/>
      <c r="E471" s="17" t="n"/>
      <c r="F471" s="15">
        <f>IF(A471&amp;""="","",ROUND(N(C471)*N(E471),2))</f>
        <v/>
      </c>
      <c r="G471" s="15">
        <f>IF(A471&amp;""="","",ROUND(N(C471)*N(D471),2))</f>
        <v/>
      </c>
      <c r="H471" s="15">
        <f>IF(A471&amp;""="","",ROUND(F471-G471,2))</f>
        <v/>
      </c>
      <c r="I471" s="6">
        <f>IF(A471&amp;""="","",IFERROR(INDEX('أوامر الشغل'!$F$6:$F$1005,MATCH(A471&amp;"",'أوامر الشغل'!$A$6:$A$1005,0))&amp;"","أمر غير موجود"))</f>
        <v/>
      </c>
    </row>
    <row r="472">
      <c r="A472" s="5" t="n"/>
      <c r="B472" s="5" t="n"/>
      <c r="C472" s="18" t="n"/>
      <c r="D472" s="17" t="n"/>
      <c r="E472" s="17" t="n"/>
      <c r="F472" s="15">
        <f>IF(A472&amp;""="","",ROUND(N(C472)*N(E472),2))</f>
        <v/>
      </c>
      <c r="G472" s="15">
        <f>IF(A472&amp;""="","",ROUND(N(C472)*N(D472),2))</f>
        <v/>
      </c>
      <c r="H472" s="15">
        <f>IF(A472&amp;""="","",ROUND(F472-G472,2))</f>
        <v/>
      </c>
      <c r="I472" s="6">
        <f>IF(A472&amp;""="","",IFERROR(INDEX('أوامر الشغل'!$F$6:$F$1005,MATCH(A472&amp;"",'أوامر الشغل'!$A$6:$A$1005,0))&amp;"","أمر غير موجود"))</f>
        <v/>
      </c>
    </row>
    <row r="473">
      <c r="A473" s="5" t="n"/>
      <c r="B473" s="5" t="n"/>
      <c r="C473" s="18" t="n"/>
      <c r="D473" s="17" t="n"/>
      <c r="E473" s="17" t="n"/>
      <c r="F473" s="15">
        <f>IF(A473&amp;""="","",ROUND(N(C473)*N(E473),2))</f>
        <v/>
      </c>
      <c r="G473" s="15">
        <f>IF(A473&amp;""="","",ROUND(N(C473)*N(D473),2))</f>
        <v/>
      </c>
      <c r="H473" s="15">
        <f>IF(A473&amp;""="","",ROUND(F473-G473,2))</f>
        <v/>
      </c>
      <c r="I473" s="6">
        <f>IF(A473&amp;""="","",IFERROR(INDEX('أوامر الشغل'!$F$6:$F$1005,MATCH(A473&amp;"",'أوامر الشغل'!$A$6:$A$1005,0))&amp;"","أمر غير موجود"))</f>
        <v/>
      </c>
    </row>
    <row r="474">
      <c r="A474" s="5" t="n"/>
      <c r="B474" s="5" t="n"/>
      <c r="C474" s="18" t="n"/>
      <c r="D474" s="17" t="n"/>
      <c r="E474" s="17" t="n"/>
      <c r="F474" s="15">
        <f>IF(A474&amp;""="","",ROUND(N(C474)*N(E474),2))</f>
        <v/>
      </c>
      <c r="G474" s="15">
        <f>IF(A474&amp;""="","",ROUND(N(C474)*N(D474),2))</f>
        <v/>
      </c>
      <c r="H474" s="15">
        <f>IF(A474&amp;""="","",ROUND(F474-G474,2))</f>
        <v/>
      </c>
      <c r="I474" s="6">
        <f>IF(A474&amp;""="","",IFERROR(INDEX('أوامر الشغل'!$F$6:$F$1005,MATCH(A474&amp;"",'أوامر الشغل'!$A$6:$A$1005,0))&amp;"","أمر غير موجود"))</f>
        <v/>
      </c>
    </row>
    <row r="475">
      <c r="A475" s="5" t="n"/>
      <c r="B475" s="5" t="n"/>
      <c r="C475" s="18" t="n"/>
      <c r="D475" s="17" t="n"/>
      <c r="E475" s="17" t="n"/>
      <c r="F475" s="15">
        <f>IF(A475&amp;""="","",ROUND(N(C475)*N(E475),2))</f>
        <v/>
      </c>
      <c r="G475" s="15">
        <f>IF(A475&amp;""="","",ROUND(N(C475)*N(D475),2))</f>
        <v/>
      </c>
      <c r="H475" s="15">
        <f>IF(A475&amp;""="","",ROUND(F475-G475,2))</f>
        <v/>
      </c>
      <c r="I475" s="6">
        <f>IF(A475&amp;""="","",IFERROR(INDEX('أوامر الشغل'!$F$6:$F$1005,MATCH(A475&amp;"",'أوامر الشغل'!$A$6:$A$1005,0))&amp;"","أمر غير موجود"))</f>
        <v/>
      </c>
    </row>
    <row r="476">
      <c r="A476" s="5" t="n"/>
      <c r="B476" s="5" t="n"/>
      <c r="C476" s="18" t="n"/>
      <c r="D476" s="17" t="n"/>
      <c r="E476" s="17" t="n"/>
      <c r="F476" s="15">
        <f>IF(A476&amp;""="","",ROUND(N(C476)*N(E476),2))</f>
        <v/>
      </c>
      <c r="G476" s="15">
        <f>IF(A476&amp;""="","",ROUND(N(C476)*N(D476),2))</f>
        <v/>
      </c>
      <c r="H476" s="15">
        <f>IF(A476&amp;""="","",ROUND(F476-G476,2))</f>
        <v/>
      </c>
      <c r="I476" s="6">
        <f>IF(A476&amp;""="","",IFERROR(INDEX('أوامر الشغل'!$F$6:$F$1005,MATCH(A476&amp;"",'أوامر الشغل'!$A$6:$A$1005,0))&amp;"","أمر غير موجود"))</f>
        <v/>
      </c>
    </row>
    <row r="477">
      <c r="A477" s="5" t="n"/>
      <c r="B477" s="5" t="n"/>
      <c r="C477" s="18" t="n"/>
      <c r="D477" s="17" t="n"/>
      <c r="E477" s="17" t="n"/>
      <c r="F477" s="15">
        <f>IF(A477&amp;""="","",ROUND(N(C477)*N(E477),2))</f>
        <v/>
      </c>
      <c r="G477" s="15">
        <f>IF(A477&amp;""="","",ROUND(N(C477)*N(D477),2))</f>
        <v/>
      </c>
      <c r="H477" s="15">
        <f>IF(A477&amp;""="","",ROUND(F477-G477,2))</f>
        <v/>
      </c>
      <c r="I477" s="6">
        <f>IF(A477&amp;""="","",IFERROR(INDEX('أوامر الشغل'!$F$6:$F$1005,MATCH(A477&amp;"",'أوامر الشغل'!$A$6:$A$1005,0))&amp;"","أمر غير موجود"))</f>
        <v/>
      </c>
    </row>
    <row r="478">
      <c r="A478" s="5" t="n"/>
      <c r="B478" s="5" t="n"/>
      <c r="C478" s="18" t="n"/>
      <c r="D478" s="17" t="n"/>
      <c r="E478" s="17" t="n"/>
      <c r="F478" s="15">
        <f>IF(A478&amp;""="","",ROUND(N(C478)*N(E478),2))</f>
        <v/>
      </c>
      <c r="G478" s="15">
        <f>IF(A478&amp;""="","",ROUND(N(C478)*N(D478),2))</f>
        <v/>
      </c>
      <c r="H478" s="15">
        <f>IF(A478&amp;""="","",ROUND(F478-G478,2))</f>
        <v/>
      </c>
      <c r="I478" s="6">
        <f>IF(A478&amp;""="","",IFERROR(INDEX('أوامر الشغل'!$F$6:$F$1005,MATCH(A478&amp;"",'أوامر الشغل'!$A$6:$A$1005,0))&amp;"","أمر غير موجود"))</f>
        <v/>
      </c>
    </row>
    <row r="479">
      <c r="A479" s="5" t="n"/>
      <c r="B479" s="5" t="n"/>
      <c r="C479" s="18" t="n"/>
      <c r="D479" s="17" t="n"/>
      <c r="E479" s="17" t="n"/>
      <c r="F479" s="15">
        <f>IF(A479&amp;""="","",ROUND(N(C479)*N(E479),2))</f>
        <v/>
      </c>
      <c r="G479" s="15">
        <f>IF(A479&amp;""="","",ROUND(N(C479)*N(D479),2))</f>
        <v/>
      </c>
      <c r="H479" s="15">
        <f>IF(A479&amp;""="","",ROUND(F479-G479,2))</f>
        <v/>
      </c>
      <c r="I479" s="6">
        <f>IF(A479&amp;""="","",IFERROR(INDEX('أوامر الشغل'!$F$6:$F$1005,MATCH(A479&amp;"",'أوامر الشغل'!$A$6:$A$1005,0))&amp;"","أمر غير موجود"))</f>
        <v/>
      </c>
    </row>
    <row r="480">
      <c r="A480" s="5" t="n"/>
      <c r="B480" s="5" t="n"/>
      <c r="C480" s="18" t="n"/>
      <c r="D480" s="17" t="n"/>
      <c r="E480" s="17" t="n"/>
      <c r="F480" s="15">
        <f>IF(A480&amp;""="","",ROUND(N(C480)*N(E480),2))</f>
        <v/>
      </c>
      <c r="G480" s="15">
        <f>IF(A480&amp;""="","",ROUND(N(C480)*N(D480),2))</f>
        <v/>
      </c>
      <c r="H480" s="15">
        <f>IF(A480&amp;""="","",ROUND(F480-G480,2))</f>
        <v/>
      </c>
      <c r="I480" s="6">
        <f>IF(A480&amp;""="","",IFERROR(INDEX('أوامر الشغل'!$F$6:$F$1005,MATCH(A480&amp;"",'أوامر الشغل'!$A$6:$A$1005,0))&amp;"","أمر غير موجود"))</f>
        <v/>
      </c>
    </row>
    <row r="481">
      <c r="A481" s="5" t="n"/>
      <c r="B481" s="5" t="n"/>
      <c r="C481" s="18" t="n"/>
      <c r="D481" s="17" t="n"/>
      <c r="E481" s="17" t="n"/>
      <c r="F481" s="15">
        <f>IF(A481&amp;""="","",ROUND(N(C481)*N(E481),2))</f>
        <v/>
      </c>
      <c r="G481" s="15">
        <f>IF(A481&amp;""="","",ROUND(N(C481)*N(D481),2))</f>
        <v/>
      </c>
      <c r="H481" s="15">
        <f>IF(A481&amp;""="","",ROUND(F481-G481,2))</f>
        <v/>
      </c>
      <c r="I481" s="6">
        <f>IF(A481&amp;""="","",IFERROR(INDEX('أوامر الشغل'!$F$6:$F$1005,MATCH(A481&amp;"",'أوامر الشغل'!$A$6:$A$1005,0))&amp;"","أمر غير موجود"))</f>
        <v/>
      </c>
    </row>
    <row r="482">
      <c r="A482" s="5" t="n"/>
      <c r="B482" s="5" t="n"/>
      <c r="C482" s="18" t="n"/>
      <c r="D482" s="17" t="n"/>
      <c r="E482" s="17" t="n"/>
      <c r="F482" s="15">
        <f>IF(A482&amp;""="","",ROUND(N(C482)*N(E482),2))</f>
        <v/>
      </c>
      <c r="G482" s="15">
        <f>IF(A482&amp;""="","",ROUND(N(C482)*N(D482),2))</f>
        <v/>
      </c>
      <c r="H482" s="15">
        <f>IF(A482&amp;""="","",ROUND(F482-G482,2))</f>
        <v/>
      </c>
      <c r="I482" s="6">
        <f>IF(A482&amp;""="","",IFERROR(INDEX('أوامر الشغل'!$F$6:$F$1005,MATCH(A482&amp;"",'أوامر الشغل'!$A$6:$A$1005,0))&amp;"","أمر غير موجود"))</f>
        <v/>
      </c>
    </row>
    <row r="483">
      <c r="A483" s="5" t="n"/>
      <c r="B483" s="5" t="n"/>
      <c r="C483" s="18" t="n"/>
      <c r="D483" s="17" t="n"/>
      <c r="E483" s="17" t="n"/>
      <c r="F483" s="15">
        <f>IF(A483&amp;""="","",ROUND(N(C483)*N(E483),2))</f>
        <v/>
      </c>
      <c r="G483" s="15">
        <f>IF(A483&amp;""="","",ROUND(N(C483)*N(D483),2))</f>
        <v/>
      </c>
      <c r="H483" s="15">
        <f>IF(A483&amp;""="","",ROUND(F483-G483,2))</f>
        <v/>
      </c>
      <c r="I483" s="6">
        <f>IF(A483&amp;""="","",IFERROR(INDEX('أوامر الشغل'!$F$6:$F$1005,MATCH(A483&amp;"",'أوامر الشغل'!$A$6:$A$1005,0))&amp;"","أمر غير موجود"))</f>
        <v/>
      </c>
    </row>
    <row r="484">
      <c r="A484" s="5" t="n"/>
      <c r="B484" s="5" t="n"/>
      <c r="C484" s="18" t="n"/>
      <c r="D484" s="17" t="n"/>
      <c r="E484" s="17" t="n"/>
      <c r="F484" s="15">
        <f>IF(A484&amp;""="","",ROUND(N(C484)*N(E484),2))</f>
        <v/>
      </c>
      <c r="G484" s="15">
        <f>IF(A484&amp;""="","",ROUND(N(C484)*N(D484),2))</f>
        <v/>
      </c>
      <c r="H484" s="15">
        <f>IF(A484&amp;""="","",ROUND(F484-G484,2))</f>
        <v/>
      </c>
      <c r="I484" s="6">
        <f>IF(A484&amp;""="","",IFERROR(INDEX('أوامر الشغل'!$F$6:$F$1005,MATCH(A484&amp;"",'أوامر الشغل'!$A$6:$A$1005,0))&amp;"","أمر غير موجود"))</f>
        <v/>
      </c>
    </row>
    <row r="485">
      <c r="A485" s="5" t="n"/>
      <c r="B485" s="5" t="n"/>
      <c r="C485" s="18" t="n"/>
      <c r="D485" s="17" t="n"/>
      <c r="E485" s="17" t="n"/>
      <c r="F485" s="15">
        <f>IF(A485&amp;""="","",ROUND(N(C485)*N(E485),2))</f>
        <v/>
      </c>
      <c r="G485" s="15">
        <f>IF(A485&amp;""="","",ROUND(N(C485)*N(D485),2))</f>
        <v/>
      </c>
      <c r="H485" s="15">
        <f>IF(A485&amp;""="","",ROUND(F485-G485,2))</f>
        <v/>
      </c>
      <c r="I485" s="6">
        <f>IF(A485&amp;""="","",IFERROR(INDEX('أوامر الشغل'!$F$6:$F$1005,MATCH(A485&amp;"",'أوامر الشغل'!$A$6:$A$1005,0))&amp;"","أمر غير موجود"))</f>
        <v/>
      </c>
    </row>
    <row r="486">
      <c r="A486" s="5" t="n"/>
      <c r="B486" s="5" t="n"/>
      <c r="C486" s="18" t="n"/>
      <c r="D486" s="17" t="n"/>
      <c r="E486" s="17" t="n"/>
      <c r="F486" s="15">
        <f>IF(A486&amp;""="","",ROUND(N(C486)*N(E486),2))</f>
        <v/>
      </c>
      <c r="G486" s="15">
        <f>IF(A486&amp;""="","",ROUND(N(C486)*N(D486),2))</f>
        <v/>
      </c>
      <c r="H486" s="15">
        <f>IF(A486&amp;""="","",ROUND(F486-G486,2))</f>
        <v/>
      </c>
      <c r="I486" s="6">
        <f>IF(A486&amp;""="","",IFERROR(INDEX('أوامر الشغل'!$F$6:$F$1005,MATCH(A486&amp;"",'أوامر الشغل'!$A$6:$A$1005,0))&amp;"","أمر غير موجود"))</f>
        <v/>
      </c>
    </row>
    <row r="487">
      <c r="A487" s="5" t="n"/>
      <c r="B487" s="5" t="n"/>
      <c r="C487" s="18" t="n"/>
      <c r="D487" s="17" t="n"/>
      <c r="E487" s="17" t="n"/>
      <c r="F487" s="15">
        <f>IF(A487&amp;""="","",ROUND(N(C487)*N(E487),2))</f>
        <v/>
      </c>
      <c r="G487" s="15">
        <f>IF(A487&amp;""="","",ROUND(N(C487)*N(D487),2))</f>
        <v/>
      </c>
      <c r="H487" s="15">
        <f>IF(A487&amp;""="","",ROUND(F487-G487,2))</f>
        <v/>
      </c>
      <c r="I487" s="6">
        <f>IF(A487&amp;""="","",IFERROR(INDEX('أوامر الشغل'!$F$6:$F$1005,MATCH(A487&amp;"",'أوامر الشغل'!$A$6:$A$1005,0))&amp;"","أمر غير موجود"))</f>
        <v/>
      </c>
    </row>
    <row r="488">
      <c r="A488" s="5" t="n"/>
      <c r="B488" s="5" t="n"/>
      <c r="C488" s="18" t="n"/>
      <c r="D488" s="17" t="n"/>
      <c r="E488" s="17" t="n"/>
      <c r="F488" s="15">
        <f>IF(A488&amp;""="","",ROUND(N(C488)*N(E488),2))</f>
        <v/>
      </c>
      <c r="G488" s="15">
        <f>IF(A488&amp;""="","",ROUND(N(C488)*N(D488),2))</f>
        <v/>
      </c>
      <c r="H488" s="15">
        <f>IF(A488&amp;""="","",ROUND(F488-G488,2))</f>
        <v/>
      </c>
      <c r="I488" s="6">
        <f>IF(A488&amp;""="","",IFERROR(INDEX('أوامر الشغل'!$F$6:$F$1005,MATCH(A488&amp;"",'أوامر الشغل'!$A$6:$A$1005,0))&amp;"","أمر غير موجود"))</f>
        <v/>
      </c>
    </row>
    <row r="489">
      <c r="A489" s="5" t="n"/>
      <c r="B489" s="5" t="n"/>
      <c r="C489" s="18" t="n"/>
      <c r="D489" s="17" t="n"/>
      <c r="E489" s="17" t="n"/>
      <c r="F489" s="15">
        <f>IF(A489&amp;""="","",ROUND(N(C489)*N(E489),2))</f>
        <v/>
      </c>
      <c r="G489" s="15">
        <f>IF(A489&amp;""="","",ROUND(N(C489)*N(D489),2))</f>
        <v/>
      </c>
      <c r="H489" s="15">
        <f>IF(A489&amp;""="","",ROUND(F489-G489,2))</f>
        <v/>
      </c>
      <c r="I489" s="6">
        <f>IF(A489&amp;""="","",IFERROR(INDEX('أوامر الشغل'!$F$6:$F$1005,MATCH(A489&amp;"",'أوامر الشغل'!$A$6:$A$1005,0))&amp;"","أمر غير موجود"))</f>
        <v/>
      </c>
    </row>
    <row r="490">
      <c r="A490" s="5" t="n"/>
      <c r="B490" s="5" t="n"/>
      <c r="C490" s="18" t="n"/>
      <c r="D490" s="17" t="n"/>
      <c r="E490" s="17" t="n"/>
      <c r="F490" s="15">
        <f>IF(A490&amp;""="","",ROUND(N(C490)*N(E490),2))</f>
        <v/>
      </c>
      <c r="G490" s="15">
        <f>IF(A490&amp;""="","",ROUND(N(C490)*N(D490),2))</f>
        <v/>
      </c>
      <c r="H490" s="15">
        <f>IF(A490&amp;""="","",ROUND(F490-G490,2))</f>
        <v/>
      </c>
      <c r="I490" s="6">
        <f>IF(A490&amp;""="","",IFERROR(INDEX('أوامر الشغل'!$F$6:$F$1005,MATCH(A490&amp;"",'أوامر الشغل'!$A$6:$A$1005,0))&amp;"","أمر غير موجود"))</f>
        <v/>
      </c>
    </row>
    <row r="491">
      <c r="A491" s="5" t="n"/>
      <c r="B491" s="5" t="n"/>
      <c r="C491" s="18" t="n"/>
      <c r="D491" s="17" t="n"/>
      <c r="E491" s="17" t="n"/>
      <c r="F491" s="15">
        <f>IF(A491&amp;""="","",ROUND(N(C491)*N(E491),2))</f>
        <v/>
      </c>
      <c r="G491" s="15">
        <f>IF(A491&amp;""="","",ROUND(N(C491)*N(D491),2))</f>
        <v/>
      </c>
      <c r="H491" s="15">
        <f>IF(A491&amp;""="","",ROUND(F491-G491,2))</f>
        <v/>
      </c>
      <c r="I491" s="6">
        <f>IF(A491&amp;""="","",IFERROR(INDEX('أوامر الشغل'!$F$6:$F$1005,MATCH(A491&amp;"",'أوامر الشغل'!$A$6:$A$1005,0))&amp;"","أمر غير موجود"))</f>
        <v/>
      </c>
    </row>
    <row r="492">
      <c r="A492" s="5" t="n"/>
      <c r="B492" s="5" t="n"/>
      <c r="C492" s="18" t="n"/>
      <c r="D492" s="17" t="n"/>
      <c r="E492" s="17" t="n"/>
      <c r="F492" s="15">
        <f>IF(A492&amp;""="","",ROUND(N(C492)*N(E492),2))</f>
        <v/>
      </c>
      <c r="G492" s="15">
        <f>IF(A492&amp;""="","",ROUND(N(C492)*N(D492),2))</f>
        <v/>
      </c>
      <c r="H492" s="15">
        <f>IF(A492&amp;""="","",ROUND(F492-G492,2))</f>
        <v/>
      </c>
      <c r="I492" s="6">
        <f>IF(A492&amp;""="","",IFERROR(INDEX('أوامر الشغل'!$F$6:$F$1005,MATCH(A492&amp;"",'أوامر الشغل'!$A$6:$A$1005,0))&amp;"","أمر غير موجود"))</f>
        <v/>
      </c>
    </row>
    <row r="493">
      <c r="A493" s="5" t="n"/>
      <c r="B493" s="5" t="n"/>
      <c r="C493" s="18" t="n"/>
      <c r="D493" s="17" t="n"/>
      <c r="E493" s="17" t="n"/>
      <c r="F493" s="15">
        <f>IF(A493&amp;""="","",ROUND(N(C493)*N(E493),2))</f>
        <v/>
      </c>
      <c r="G493" s="15">
        <f>IF(A493&amp;""="","",ROUND(N(C493)*N(D493),2))</f>
        <v/>
      </c>
      <c r="H493" s="15">
        <f>IF(A493&amp;""="","",ROUND(F493-G493,2))</f>
        <v/>
      </c>
      <c r="I493" s="6">
        <f>IF(A493&amp;""="","",IFERROR(INDEX('أوامر الشغل'!$F$6:$F$1005,MATCH(A493&amp;"",'أوامر الشغل'!$A$6:$A$1005,0))&amp;"","أمر غير موجود"))</f>
        <v/>
      </c>
    </row>
    <row r="494">
      <c r="A494" s="5" t="n"/>
      <c r="B494" s="5" t="n"/>
      <c r="C494" s="18" t="n"/>
      <c r="D494" s="17" t="n"/>
      <c r="E494" s="17" t="n"/>
      <c r="F494" s="15">
        <f>IF(A494&amp;""="","",ROUND(N(C494)*N(E494),2))</f>
        <v/>
      </c>
      <c r="G494" s="15">
        <f>IF(A494&amp;""="","",ROUND(N(C494)*N(D494),2))</f>
        <v/>
      </c>
      <c r="H494" s="15">
        <f>IF(A494&amp;""="","",ROUND(F494-G494,2))</f>
        <v/>
      </c>
      <c r="I494" s="6">
        <f>IF(A494&amp;""="","",IFERROR(INDEX('أوامر الشغل'!$F$6:$F$1005,MATCH(A494&amp;"",'أوامر الشغل'!$A$6:$A$1005,0))&amp;"","أمر غير موجود"))</f>
        <v/>
      </c>
    </row>
    <row r="495">
      <c r="A495" s="5" t="n"/>
      <c r="B495" s="5" t="n"/>
      <c r="C495" s="18" t="n"/>
      <c r="D495" s="17" t="n"/>
      <c r="E495" s="17" t="n"/>
      <c r="F495" s="15">
        <f>IF(A495&amp;""="","",ROUND(N(C495)*N(E495),2))</f>
        <v/>
      </c>
      <c r="G495" s="15">
        <f>IF(A495&amp;""="","",ROUND(N(C495)*N(D495),2))</f>
        <v/>
      </c>
      <c r="H495" s="15">
        <f>IF(A495&amp;""="","",ROUND(F495-G495,2))</f>
        <v/>
      </c>
      <c r="I495" s="6">
        <f>IF(A495&amp;""="","",IFERROR(INDEX('أوامر الشغل'!$F$6:$F$1005,MATCH(A495&amp;"",'أوامر الشغل'!$A$6:$A$1005,0))&amp;"","أمر غير موجود"))</f>
        <v/>
      </c>
    </row>
    <row r="496">
      <c r="A496" s="5" t="n"/>
      <c r="B496" s="5" t="n"/>
      <c r="C496" s="18" t="n"/>
      <c r="D496" s="17" t="n"/>
      <c r="E496" s="17" t="n"/>
      <c r="F496" s="15">
        <f>IF(A496&amp;""="","",ROUND(N(C496)*N(E496),2))</f>
        <v/>
      </c>
      <c r="G496" s="15">
        <f>IF(A496&amp;""="","",ROUND(N(C496)*N(D496),2))</f>
        <v/>
      </c>
      <c r="H496" s="15">
        <f>IF(A496&amp;""="","",ROUND(F496-G496,2))</f>
        <v/>
      </c>
      <c r="I496" s="6">
        <f>IF(A496&amp;""="","",IFERROR(INDEX('أوامر الشغل'!$F$6:$F$1005,MATCH(A496&amp;"",'أوامر الشغل'!$A$6:$A$1005,0))&amp;"","أمر غير موجود"))</f>
        <v/>
      </c>
    </row>
    <row r="497">
      <c r="A497" s="5" t="n"/>
      <c r="B497" s="5" t="n"/>
      <c r="C497" s="18" t="n"/>
      <c r="D497" s="17" t="n"/>
      <c r="E497" s="17" t="n"/>
      <c r="F497" s="15">
        <f>IF(A497&amp;""="","",ROUND(N(C497)*N(E497),2))</f>
        <v/>
      </c>
      <c r="G497" s="15">
        <f>IF(A497&amp;""="","",ROUND(N(C497)*N(D497),2))</f>
        <v/>
      </c>
      <c r="H497" s="15">
        <f>IF(A497&amp;""="","",ROUND(F497-G497,2))</f>
        <v/>
      </c>
      <c r="I497" s="6">
        <f>IF(A497&amp;""="","",IFERROR(INDEX('أوامر الشغل'!$F$6:$F$1005,MATCH(A497&amp;"",'أوامر الشغل'!$A$6:$A$1005,0))&amp;"","أمر غير موجود"))</f>
        <v/>
      </c>
    </row>
    <row r="498">
      <c r="A498" s="5" t="n"/>
      <c r="B498" s="5" t="n"/>
      <c r="C498" s="18" t="n"/>
      <c r="D498" s="17" t="n"/>
      <c r="E498" s="17" t="n"/>
      <c r="F498" s="15">
        <f>IF(A498&amp;""="","",ROUND(N(C498)*N(E498),2))</f>
        <v/>
      </c>
      <c r="G498" s="15">
        <f>IF(A498&amp;""="","",ROUND(N(C498)*N(D498),2))</f>
        <v/>
      </c>
      <c r="H498" s="15">
        <f>IF(A498&amp;""="","",ROUND(F498-G498,2))</f>
        <v/>
      </c>
      <c r="I498" s="6">
        <f>IF(A498&amp;""="","",IFERROR(INDEX('أوامر الشغل'!$F$6:$F$1005,MATCH(A498&amp;"",'أوامر الشغل'!$A$6:$A$1005,0))&amp;"","أمر غير موجود"))</f>
        <v/>
      </c>
    </row>
    <row r="499">
      <c r="A499" s="5" t="n"/>
      <c r="B499" s="5" t="n"/>
      <c r="C499" s="18" t="n"/>
      <c r="D499" s="17" t="n"/>
      <c r="E499" s="17" t="n"/>
      <c r="F499" s="15">
        <f>IF(A499&amp;""="","",ROUND(N(C499)*N(E499),2))</f>
        <v/>
      </c>
      <c r="G499" s="15">
        <f>IF(A499&amp;""="","",ROUND(N(C499)*N(D499),2))</f>
        <v/>
      </c>
      <c r="H499" s="15">
        <f>IF(A499&amp;""="","",ROUND(F499-G499,2))</f>
        <v/>
      </c>
      <c r="I499" s="6">
        <f>IF(A499&amp;""="","",IFERROR(INDEX('أوامر الشغل'!$F$6:$F$1005,MATCH(A499&amp;"",'أوامر الشغل'!$A$6:$A$1005,0))&amp;"","أمر غير موجود"))</f>
        <v/>
      </c>
    </row>
    <row r="500">
      <c r="A500" s="5" t="n"/>
      <c r="B500" s="5" t="n"/>
      <c r="C500" s="18" t="n"/>
      <c r="D500" s="17" t="n"/>
      <c r="E500" s="17" t="n"/>
      <c r="F500" s="15">
        <f>IF(A500&amp;""="","",ROUND(N(C500)*N(E500),2))</f>
        <v/>
      </c>
      <c r="G500" s="15">
        <f>IF(A500&amp;""="","",ROUND(N(C500)*N(D500),2))</f>
        <v/>
      </c>
      <c r="H500" s="15">
        <f>IF(A500&amp;""="","",ROUND(F500-G500,2))</f>
        <v/>
      </c>
      <c r="I500" s="6">
        <f>IF(A500&amp;""="","",IFERROR(INDEX('أوامر الشغل'!$F$6:$F$1005,MATCH(A500&amp;"",'أوامر الشغل'!$A$6:$A$1005,0))&amp;"","أمر غير موجود"))</f>
        <v/>
      </c>
    </row>
    <row r="501">
      <c r="A501" s="5" t="n"/>
      <c r="B501" s="5" t="n"/>
      <c r="C501" s="18" t="n"/>
      <c r="D501" s="17" t="n"/>
      <c r="E501" s="17" t="n"/>
      <c r="F501" s="15">
        <f>IF(A501&amp;""="","",ROUND(N(C501)*N(E501),2))</f>
        <v/>
      </c>
      <c r="G501" s="15">
        <f>IF(A501&amp;""="","",ROUND(N(C501)*N(D501),2))</f>
        <v/>
      </c>
      <c r="H501" s="15">
        <f>IF(A501&amp;""="","",ROUND(F501-G501,2))</f>
        <v/>
      </c>
      <c r="I501" s="6">
        <f>IF(A501&amp;""="","",IFERROR(INDEX('أوامر الشغل'!$F$6:$F$1005,MATCH(A501&amp;"",'أوامر الشغل'!$A$6:$A$1005,0))&amp;"","أمر غير موجود"))</f>
        <v/>
      </c>
    </row>
    <row r="502">
      <c r="A502" s="5" t="n"/>
      <c r="B502" s="5" t="n"/>
      <c r="C502" s="18" t="n"/>
      <c r="D502" s="17" t="n"/>
      <c r="E502" s="17" t="n"/>
      <c r="F502" s="15">
        <f>IF(A502&amp;""="","",ROUND(N(C502)*N(E502),2))</f>
        <v/>
      </c>
      <c r="G502" s="15">
        <f>IF(A502&amp;""="","",ROUND(N(C502)*N(D502),2))</f>
        <v/>
      </c>
      <c r="H502" s="15">
        <f>IF(A502&amp;""="","",ROUND(F502-G502,2))</f>
        <v/>
      </c>
      <c r="I502" s="6">
        <f>IF(A502&amp;""="","",IFERROR(INDEX('أوامر الشغل'!$F$6:$F$1005,MATCH(A502&amp;"",'أوامر الشغل'!$A$6:$A$1005,0))&amp;"","أمر غير موجود"))</f>
        <v/>
      </c>
    </row>
    <row r="503">
      <c r="A503" s="5" t="n"/>
      <c r="B503" s="5" t="n"/>
      <c r="C503" s="18" t="n"/>
      <c r="D503" s="17" t="n"/>
      <c r="E503" s="17" t="n"/>
      <c r="F503" s="15">
        <f>IF(A503&amp;""="","",ROUND(N(C503)*N(E503),2))</f>
        <v/>
      </c>
      <c r="G503" s="15">
        <f>IF(A503&amp;""="","",ROUND(N(C503)*N(D503),2))</f>
        <v/>
      </c>
      <c r="H503" s="15">
        <f>IF(A503&amp;""="","",ROUND(F503-G503,2))</f>
        <v/>
      </c>
      <c r="I503" s="6">
        <f>IF(A503&amp;""="","",IFERROR(INDEX('أوامر الشغل'!$F$6:$F$1005,MATCH(A503&amp;"",'أوامر الشغل'!$A$6:$A$1005,0))&amp;"","أمر غير موجود"))</f>
        <v/>
      </c>
    </row>
    <row r="504">
      <c r="A504" s="5" t="n"/>
      <c r="B504" s="5" t="n"/>
      <c r="C504" s="18" t="n"/>
      <c r="D504" s="17" t="n"/>
      <c r="E504" s="17" t="n"/>
      <c r="F504" s="15">
        <f>IF(A504&amp;""="","",ROUND(N(C504)*N(E504),2))</f>
        <v/>
      </c>
      <c r="G504" s="15">
        <f>IF(A504&amp;""="","",ROUND(N(C504)*N(D504),2))</f>
        <v/>
      </c>
      <c r="H504" s="15">
        <f>IF(A504&amp;""="","",ROUND(F504-G504,2))</f>
        <v/>
      </c>
      <c r="I504" s="6">
        <f>IF(A504&amp;""="","",IFERROR(INDEX('أوامر الشغل'!$F$6:$F$1005,MATCH(A504&amp;"",'أوامر الشغل'!$A$6:$A$1005,0))&amp;"","أمر غير موجود"))</f>
        <v/>
      </c>
    </row>
    <row r="505">
      <c r="A505" s="5" t="n"/>
      <c r="B505" s="5" t="n"/>
      <c r="C505" s="18" t="n"/>
      <c r="D505" s="17" t="n"/>
      <c r="E505" s="17" t="n"/>
      <c r="F505" s="15">
        <f>IF(A505&amp;""="","",ROUND(N(C505)*N(E505),2))</f>
        <v/>
      </c>
      <c r="G505" s="15">
        <f>IF(A505&amp;""="","",ROUND(N(C505)*N(D505),2))</f>
        <v/>
      </c>
      <c r="H505" s="15">
        <f>IF(A505&amp;""="","",ROUND(F505-G505,2))</f>
        <v/>
      </c>
      <c r="I505" s="6">
        <f>IF(A505&amp;""="","",IFERROR(INDEX('أوامر الشغل'!$F$6:$F$1005,MATCH(A505&amp;"",'أوامر الشغل'!$A$6:$A$1005,0))&amp;"","أمر غير موجود"))</f>
        <v/>
      </c>
    </row>
    <row r="506">
      <c r="A506" s="5" t="n"/>
      <c r="B506" s="5" t="n"/>
      <c r="C506" s="18" t="n"/>
      <c r="D506" s="17" t="n"/>
      <c r="E506" s="17" t="n"/>
      <c r="F506" s="15">
        <f>IF(A506&amp;""="","",ROUND(N(C506)*N(E506),2))</f>
        <v/>
      </c>
      <c r="G506" s="15">
        <f>IF(A506&amp;""="","",ROUND(N(C506)*N(D506),2))</f>
        <v/>
      </c>
      <c r="H506" s="15">
        <f>IF(A506&amp;""="","",ROUND(F506-G506,2))</f>
        <v/>
      </c>
      <c r="I506" s="6">
        <f>IF(A506&amp;""="","",IFERROR(INDEX('أوامر الشغل'!$F$6:$F$1005,MATCH(A506&amp;"",'أوامر الشغل'!$A$6:$A$1005,0))&amp;"","أمر غير موجود"))</f>
        <v/>
      </c>
    </row>
    <row r="507">
      <c r="A507" s="5" t="n"/>
      <c r="B507" s="5" t="n"/>
      <c r="C507" s="18" t="n"/>
      <c r="D507" s="17" t="n"/>
      <c r="E507" s="17" t="n"/>
      <c r="F507" s="15">
        <f>IF(A507&amp;""="","",ROUND(N(C507)*N(E507),2))</f>
        <v/>
      </c>
      <c r="G507" s="15">
        <f>IF(A507&amp;""="","",ROUND(N(C507)*N(D507),2))</f>
        <v/>
      </c>
      <c r="H507" s="15">
        <f>IF(A507&amp;""="","",ROUND(F507-G507,2))</f>
        <v/>
      </c>
      <c r="I507" s="6">
        <f>IF(A507&amp;""="","",IFERROR(INDEX('أوامر الشغل'!$F$6:$F$1005,MATCH(A507&amp;"",'أوامر الشغل'!$A$6:$A$1005,0))&amp;"","أمر غير موجود"))</f>
        <v/>
      </c>
    </row>
    <row r="508">
      <c r="A508" s="5" t="n"/>
      <c r="B508" s="5" t="n"/>
      <c r="C508" s="18" t="n"/>
      <c r="D508" s="17" t="n"/>
      <c r="E508" s="17" t="n"/>
      <c r="F508" s="15">
        <f>IF(A508&amp;""="","",ROUND(N(C508)*N(E508),2))</f>
        <v/>
      </c>
      <c r="G508" s="15">
        <f>IF(A508&amp;""="","",ROUND(N(C508)*N(D508),2))</f>
        <v/>
      </c>
      <c r="H508" s="15">
        <f>IF(A508&amp;""="","",ROUND(F508-G508,2))</f>
        <v/>
      </c>
      <c r="I508" s="6">
        <f>IF(A508&amp;""="","",IFERROR(INDEX('أوامر الشغل'!$F$6:$F$1005,MATCH(A508&amp;"",'أوامر الشغل'!$A$6:$A$1005,0))&amp;"","أمر غير موجود"))</f>
        <v/>
      </c>
    </row>
    <row r="509">
      <c r="A509" s="5" t="n"/>
      <c r="B509" s="5" t="n"/>
      <c r="C509" s="18" t="n"/>
      <c r="D509" s="17" t="n"/>
      <c r="E509" s="17" t="n"/>
      <c r="F509" s="15">
        <f>IF(A509&amp;""="","",ROUND(N(C509)*N(E509),2))</f>
        <v/>
      </c>
      <c r="G509" s="15">
        <f>IF(A509&amp;""="","",ROUND(N(C509)*N(D509),2))</f>
        <v/>
      </c>
      <c r="H509" s="15">
        <f>IF(A509&amp;""="","",ROUND(F509-G509,2))</f>
        <v/>
      </c>
      <c r="I509" s="6">
        <f>IF(A509&amp;""="","",IFERROR(INDEX('أوامر الشغل'!$F$6:$F$1005,MATCH(A509&amp;"",'أوامر الشغل'!$A$6:$A$1005,0))&amp;"","أمر غير موجود"))</f>
        <v/>
      </c>
    </row>
    <row r="510">
      <c r="A510" s="5" t="n"/>
      <c r="B510" s="5" t="n"/>
      <c r="C510" s="18" t="n"/>
      <c r="D510" s="17" t="n"/>
      <c r="E510" s="17" t="n"/>
      <c r="F510" s="15">
        <f>IF(A510&amp;""="","",ROUND(N(C510)*N(E510),2))</f>
        <v/>
      </c>
      <c r="G510" s="15">
        <f>IF(A510&amp;""="","",ROUND(N(C510)*N(D510),2))</f>
        <v/>
      </c>
      <c r="H510" s="15">
        <f>IF(A510&amp;""="","",ROUND(F510-G510,2))</f>
        <v/>
      </c>
      <c r="I510" s="6">
        <f>IF(A510&amp;""="","",IFERROR(INDEX('أوامر الشغل'!$F$6:$F$1005,MATCH(A510&amp;"",'أوامر الشغل'!$A$6:$A$1005,0))&amp;"","أمر غير موجود"))</f>
        <v/>
      </c>
    </row>
    <row r="511">
      <c r="A511" s="5" t="n"/>
      <c r="B511" s="5" t="n"/>
      <c r="C511" s="18" t="n"/>
      <c r="D511" s="17" t="n"/>
      <c r="E511" s="17" t="n"/>
      <c r="F511" s="15">
        <f>IF(A511&amp;""="","",ROUND(N(C511)*N(E511),2))</f>
        <v/>
      </c>
      <c r="G511" s="15">
        <f>IF(A511&amp;""="","",ROUND(N(C511)*N(D511),2))</f>
        <v/>
      </c>
      <c r="H511" s="15">
        <f>IF(A511&amp;""="","",ROUND(F511-G511,2))</f>
        <v/>
      </c>
      <c r="I511" s="6">
        <f>IF(A511&amp;""="","",IFERROR(INDEX('أوامر الشغل'!$F$6:$F$1005,MATCH(A511&amp;"",'أوامر الشغل'!$A$6:$A$1005,0))&amp;"","أمر غير موجود"))</f>
        <v/>
      </c>
    </row>
    <row r="512">
      <c r="A512" s="5" t="n"/>
      <c r="B512" s="5" t="n"/>
      <c r="C512" s="18" t="n"/>
      <c r="D512" s="17" t="n"/>
      <c r="E512" s="17" t="n"/>
      <c r="F512" s="15">
        <f>IF(A512&amp;""="","",ROUND(N(C512)*N(E512),2))</f>
        <v/>
      </c>
      <c r="G512" s="15">
        <f>IF(A512&amp;""="","",ROUND(N(C512)*N(D512),2))</f>
        <v/>
      </c>
      <c r="H512" s="15">
        <f>IF(A512&amp;""="","",ROUND(F512-G512,2))</f>
        <v/>
      </c>
      <c r="I512" s="6">
        <f>IF(A512&amp;""="","",IFERROR(INDEX('أوامر الشغل'!$F$6:$F$1005,MATCH(A512&amp;"",'أوامر الشغل'!$A$6:$A$1005,0))&amp;"","أمر غير موجود"))</f>
        <v/>
      </c>
    </row>
    <row r="513">
      <c r="A513" s="5" t="n"/>
      <c r="B513" s="5" t="n"/>
      <c r="C513" s="18" t="n"/>
      <c r="D513" s="17" t="n"/>
      <c r="E513" s="17" t="n"/>
      <c r="F513" s="15">
        <f>IF(A513&amp;""="","",ROUND(N(C513)*N(E513),2))</f>
        <v/>
      </c>
      <c r="G513" s="15">
        <f>IF(A513&amp;""="","",ROUND(N(C513)*N(D513),2))</f>
        <v/>
      </c>
      <c r="H513" s="15">
        <f>IF(A513&amp;""="","",ROUND(F513-G513,2))</f>
        <v/>
      </c>
      <c r="I513" s="6">
        <f>IF(A513&amp;""="","",IFERROR(INDEX('أوامر الشغل'!$F$6:$F$1005,MATCH(A513&amp;"",'أوامر الشغل'!$A$6:$A$1005,0))&amp;"","أمر غير موجود"))</f>
        <v/>
      </c>
    </row>
    <row r="514">
      <c r="A514" s="5" t="n"/>
      <c r="B514" s="5" t="n"/>
      <c r="C514" s="18" t="n"/>
      <c r="D514" s="17" t="n"/>
      <c r="E514" s="17" t="n"/>
      <c r="F514" s="15">
        <f>IF(A514&amp;""="","",ROUND(N(C514)*N(E514),2))</f>
        <v/>
      </c>
      <c r="G514" s="15">
        <f>IF(A514&amp;""="","",ROUND(N(C514)*N(D514),2))</f>
        <v/>
      </c>
      <c r="H514" s="15">
        <f>IF(A514&amp;""="","",ROUND(F514-G514,2))</f>
        <v/>
      </c>
      <c r="I514" s="6">
        <f>IF(A514&amp;""="","",IFERROR(INDEX('أوامر الشغل'!$F$6:$F$1005,MATCH(A514&amp;"",'أوامر الشغل'!$A$6:$A$1005,0))&amp;"","أمر غير موجود"))</f>
        <v/>
      </c>
    </row>
    <row r="515">
      <c r="A515" s="5" t="n"/>
      <c r="B515" s="5" t="n"/>
      <c r="C515" s="18" t="n"/>
      <c r="D515" s="17" t="n"/>
      <c r="E515" s="17" t="n"/>
      <c r="F515" s="15">
        <f>IF(A515&amp;""="","",ROUND(N(C515)*N(E515),2))</f>
        <v/>
      </c>
      <c r="G515" s="15">
        <f>IF(A515&amp;""="","",ROUND(N(C515)*N(D515),2))</f>
        <v/>
      </c>
      <c r="H515" s="15">
        <f>IF(A515&amp;""="","",ROUND(F515-G515,2))</f>
        <v/>
      </c>
      <c r="I515" s="6">
        <f>IF(A515&amp;""="","",IFERROR(INDEX('أوامر الشغل'!$F$6:$F$1005,MATCH(A515&amp;"",'أوامر الشغل'!$A$6:$A$1005,0))&amp;"","أمر غير موجود"))</f>
        <v/>
      </c>
    </row>
    <row r="516">
      <c r="A516" s="5" t="n"/>
      <c r="B516" s="5" t="n"/>
      <c r="C516" s="18" t="n"/>
      <c r="D516" s="17" t="n"/>
      <c r="E516" s="17" t="n"/>
      <c r="F516" s="15">
        <f>IF(A516&amp;""="","",ROUND(N(C516)*N(E516),2))</f>
        <v/>
      </c>
      <c r="G516" s="15">
        <f>IF(A516&amp;""="","",ROUND(N(C516)*N(D516),2))</f>
        <v/>
      </c>
      <c r="H516" s="15">
        <f>IF(A516&amp;""="","",ROUND(F516-G516,2))</f>
        <v/>
      </c>
      <c r="I516" s="6">
        <f>IF(A516&amp;""="","",IFERROR(INDEX('أوامر الشغل'!$F$6:$F$1005,MATCH(A516&amp;"",'أوامر الشغل'!$A$6:$A$1005,0))&amp;"","أمر غير موجود"))</f>
        <v/>
      </c>
    </row>
    <row r="517">
      <c r="A517" s="5" t="n"/>
      <c r="B517" s="5" t="n"/>
      <c r="C517" s="18" t="n"/>
      <c r="D517" s="17" t="n"/>
      <c r="E517" s="17" t="n"/>
      <c r="F517" s="15">
        <f>IF(A517&amp;""="","",ROUND(N(C517)*N(E517),2))</f>
        <v/>
      </c>
      <c r="G517" s="15">
        <f>IF(A517&amp;""="","",ROUND(N(C517)*N(D517),2))</f>
        <v/>
      </c>
      <c r="H517" s="15">
        <f>IF(A517&amp;""="","",ROUND(F517-G517,2))</f>
        <v/>
      </c>
      <c r="I517" s="6">
        <f>IF(A517&amp;""="","",IFERROR(INDEX('أوامر الشغل'!$F$6:$F$1005,MATCH(A517&amp;"",'أوامر الشغل'!$A$6:$A$1005,0))&amp;"","أمر غير موجود"))</f>
        <v/>
      </c>
    </row>
    <row r="518">
      <c r="A518" s="5" t="n"/>
      <c r="B518" s="5" t="n"/>
      <c r="C518" s="18" t="n"/>
      <c r="D518" s="17" t="n"/>
      <c r="E518" s="17" t="n"/>
      <c r="F518" s="15">
        <f>IF(A518&amp;""="","",ROUND(N(C518)*N(E518),2))</f>
        <v/>
      </c>
      <c r="G518" s="15">
        <f>IF(A518&amp;""="","",ROUND(N(C518)*N(D518),2))</f>
        <v/>
      </c>
      <c r="H518" s="15">
        <f>IF(A518&amp;""="","",ROUND(F518-G518,2))</f>
        <v/>
      </c>
      <c r="I518" s="6">
        <f>IF(A518&amp;""="","",IFERROR(INDEX('أوامر الشغل'!$F$6:$F$1005,MATCH(A518&amp;"",'أوامر الشغل'!$A$6:$A$1005,0))&amp;"","أمر غير موجود"))</f>
        <v/>
      </c>
    </row>
    <row r="519">
      <c r="A519" s="5" t="n"/>
      <c r="B519" s="5" t="n"/>
      <c r="C519" s="18" t="n"/>
      <c r="D519" s="17" t="n"/>
      <c r="E519" s="17" t="n"/>
      <c r="F519" s="15">
        <f>IF(A519&amp;""="","",ROUND(N(C519)*N(E519),2))</f>
        <v/>
      </c>
      <c r="G519" s="15">
        <f>IF(A519&amp;""="","",ROUND(N(C519)*N(D519),2))</f>
        <v/>
      </c>
      <c r="H519" s="15">
        <f>IF(A519&amp;""="","",ROUND(F519-G519,2))</f>
        <v/>
      </c>
      <c r="I519" s="6">
        <f>IF(A519&amp;""="","",IFERROR(INDEX('أوامر الشغل'!$F$6:$F$1005,MATCH(A519&amp;"",'أوامر الشغل'!$A$6:$A$1005,0))&amp;"","أمر غير موجود"))</f>
        <v/>
      </c>
    </row>
    <row r="520">
      <c r="A520" s="5" t="n"/>
      <c r="B520" s="5" t="n"/>
      <c r="C520" s="18" t="n"/>
      <c r="D520" s="17" t="n"/>
      <c r="E520" s="17" t="n"/>
      <c r="F520" s="15">
        <f>IF(A520&amp;""="","",ROUND(N(C520)*N(E520),2))</f>
        <v/>
      </c>
      <c r="G520" s="15">
        <f>IF(A520&amp;""="","",ROUND(N(C520)*N(D520),2))</f>
        <v/>
      </c>
      <c r="H520" s="15">
        <f>IF(A520&amp;""="","",ROUND(F520-G520,2))</f>
        <v/>
      </c>
      <c r="I520" s="6">
        <f>IF(A520&amp;""="","",IFERROR(INDEX('أوامر الشغل'!$F$6:$F$1005,MATCH(A520&amp;"",'أوامر الشغل'!$A$6:$A$1005,0))&amp;"","أمر غير موجود"))</f>
        <v/>
      </c>
    </row>
    <row r="521">
      <c r="A521" s="5" t="n"/>
      <c r="B521" s="5" t="n"/>
      <c r="C521" s="18" t="n"/>
      <c r="D521" s="17" t="n"/>
      <c r="E521" s="17" t="n"/>
      <c r="F521" s="15">
        <f>IF(A521&amp;""="","",ROUND(N(C521)*N(E521),2))</f>
        <v/>
      </c>
      <c r="G521" s="15">
        <f>IF(A521&amp;""="","",ROUND(N(C521)*N(D521),2))</f>
        <v/>
      </c>
      <c r="H521" s="15">
        <f>IF(A521&amp;""="","",ROUND(F521-G521,2))</f>
        <v/>
      </c>
      <c r="I521" s="6">
        <f>IF(A521&amp;""="","",IFERROR(INDEX('أوامر الشغل'!$F$6:$F$1005,MATCH(A521&amp;"",'أوامر الشغل'!$A$6:$A$1005,0))&amp;"","أمر غير موجود"))</f>
        <v/>
      </c>
    </row>
    <row r="522">
      <c r="A522" s="5" t="n"/>
      <c r="B522" s="5" t="n"/>
      <c r="C522" s="18" t="n"/>
      <c r="D522" s="17" t="n"/>
      <c r="E522" s="17" t="n"/>
      <c r="F522" s="15">
        <f>IF(A522&amp;""="","",ROUND(N(C522)*N(E522),2))</f>
        <v/>
      </c>
      <c r="G522" s="15">
        <f>IF(A522&amp;""="","",ROUND(N(C522)*N(D522),2))</f>
        <v/>
      </c>
      <c r="H522" s="15">
        <f>IF(A522&amp;""="","",ROUND(F522-G522,2))</f>
        <v/>
      </c>
      <c r="I522" s="6">
        <f>IF(A522&amp;""="","",IFERROR(INDEX('أوامر الشغل'!$F$6:$F$1005,MATCH(A522&amp;"",'أوامر الشغل'!$A$6:$A$1005,0))&amp;"","أمر غير موجود"))</f>
        <v/>
      </c>
    </row>
    <row r="523">
      <c r="A523" s="5" t="n"/>
      <c r="B523" s="5" t="n"/>
      <c r="C523" s="18" t="n"/>
      <c r="D523" s="17" t="n"/>
      <c r="E523" s="17" t="n"/>
      <c r="F523" s="15">
        <f>IF(A523&amp;""="","",ROUND(N(C523)*N(E523),2))</f>
        <v/>
      </c>
      <c r="G523" s="15">
        <f>IF(A523&amp;""="","",ROUND(N(C523)*N(D523),2))</f>
        <v/>
      </c>
      <c r="H523" s="15">
        <f>IF(A523&amp;""="","",ROUND(F523-G523,2))</f>
        <v/>
      </c>
      <c r="I523" s="6">
        <f>IF(A523&amp;""="","",IFERROR(INDEX('أوامر الشغل'!$F$6:$F$1005,MATCH(A523&amp;"",'أوامر الشغل'!$A$6:$A$1005,0))&amp;"","أمر غير موجود"))</f>
        <v/>
      </c>
    </row>
    <row r="524">
      <c r="A524" s="5" t="n"/>
      <c r="B524" s="5" t="n"/>
      <c r="C524" s="18" t="n"/>
      <c r="D524" s="17" t="n"/>
      <c r="E524" s="17" t="n"/>
      <c r="F524" s="15">
        <f>IF(A524&amp;""="","",ROUND(N(C524)*N(E524),2))</f>
        <v/>
      </c>
      <c r="G524" s="15">
        <f>IF(A524&amp;""="","",ROUND(N(C524)*N(D524),2))</f>
        <v/>
      </c>
      <c r="H524" s="15">
        <f>IF(A524&amp;""="","",ROUND(F524-G524,2))</f>
        <v/>
      </c>
      <c r="I524" s="6">
        <f>IF(A524&amp;""="","",IFERROR(INDEX('أوامر الشغل'!$F$6:$F$1005,MATCH(A524&amp;"",'أوامر الشغل'!$A$6:$A$1005,0))&amp;"","أمر غير موجود"))</f>
        <v/>
      </c>
    </row>
    <row r="525">
      <c r="A525" s="5" t="n"/>
      <c r="B525" s="5" t="n"/>
      <c r="C525" s="18" t="n"/>
      <c r="D525" s="17" t="n"/>
      <c r="E525" s="17" t="n"/>
      <c r="F525" s="15">
        <f>IF(A525&amp;""="","",ROUND(N(C525)*N(E525),2))</f>
        <v/>
      </c>
      <c r="G525" s="15">
        <f>IF(A525&amp;""="","",ROUND(N(C525)*N(D525),2))</f>
        <v/>
      </c>
      <c r="H525" s="15">
        <f>IF(A525&amp;""="","",ROUND(F525-G525,2))</f>
        <v/>
      </c>
      <c r="I525" s="6">
        <f>IF(A525&amp;""="","",IFERROR(INDEX('أوامر الشغل'!$F$6:$F$1005,MATCH(A525&amp;"",'أوامر الشغل'!$A$6:$A$1005,0))&amp;"","أمر غير موجود"))</f>
        <v/>
      </c>
    </row>
    <row r="526">
      <c r="A526" s="5" t="n"/>
      <c r="B526" s="5" t="n"/>
      <c r="C526" s="18" t="n"/>
      <c r="D526" s="17" t="n"/>
      <c r="E526" s="17" t="n"/>
      <c r="F526" s="15">
        <f>IF(A526&amp;""="","",ROUND(N(C526)*N(E526),2))</f>
        <v/>
      </c>
      <c r="G526" s="15">
        <f>IF(A526&amp;""="","",ROUND(N(C526)*N(D526),2))</f>
        <v/>
      </c>
      <c r="H526" s="15">
        <f>IF(A526&amp;""="","",ROUND(F526-G526,2))</f>
        <v/>
      </c>
      <c r="I526" s="6">
        <f>IF(A526&amp;""="","",IFERROR(INDEX('أوامر الشغل'!$F$6:$F$1005,MATCH(A526&amp;"",'أوامر الشغل'!$A$6:$A$1005,0))&amp;"","أمر غير موجود"))</f>
        <v/>
      </c>
    </row>
    <row r="527">
      <c r="A527" s="5" t="n"/>
      <c r="B527" s="5" t="n"/>
      <c r="C527" s="18" t="n"/>
      <c r="D527" s="17" t="n"/>
      <c r="E527" s="17" t="n"/>
      <c r="F527" s="15">
        <f>IF(A527&amp;""="","",ROUND(N(C527)*N(E527),2))</f>
        <v/>
      </c>
      <c r="G527" s="15">
        <f>IF(A527&amp;""="","",ROUND(N(C527)*N(D527),2))</f>
        <v/>
      </c>
      <c r="H527" s="15">
        <f>IF(A527&amp;""="","",ROUND(F527-G527,2))</f>
        <v/>
      </c>
      <c r="I527" s="6">
        <f>IF(A527&amp;""="","",IFERROR(INDEX('أوامر الشغل'!$F$6:$F$1005,MATCH(A527&amp;"",'أوامر الشغل'!$A$6:$A$1005,0))&amp;"","أمر غير موجود"))</f>
        <v/>
      </c>
    </row>
    <row r="528">
      <c r="A528" s="5" t="n"/>
      <c r="B528" s="5" t="n"/>
      <c r="C528" s="18" t="n"/>
      <c r="D528" s="17" t="n"/>
      <c r="E528" s="17" t="n"/>
      <c r="F528" s="15">
        <f>IF(A528&amp;""="","",ROUND(N(C528)*N(E528),2))</f>
        <v/>
      </c>
      <c r="G528" s="15">
        <f>IF(A528&amp;""="","",ROUND(N(C528)*N(D528),2))</f>
        <v/>
      </c>
      <c r="H528" s="15">
        <f>IF(A528&amp;""="","",ROUND(F528-G528,2))</f>
        <v/>
      </c>
      <c r="I528" s="6">
        <f>IF(A528&amp;""="","",IFERROR(INDEX('أوامر الشغل'!$F$6:$F$1005,MATCH(A528&amp;"",'أوامر الشغل'!$A$6:$A$1005,0))&amp;"","أمر غير موجود"))</f>
        <v/>
      </c>
    </row>
    <row r="529">
      <c r="A529" s="5" t="n"/>
      <c r="B529" s="5" t="n"/>
      <c r="C529" s="18" t="n"/>
      <c r="D529" s="17" t="n"/>
      <c r="E529" s="17" t="n"/>
      <c r="F529" s="15">
        <f>IF(A529&amp;""="","",ROUND(N(C529)*N(E529),2))</f>
        <v/>
      </c>
      <c r="G529" s="15">
        <f>IF(A529&amp;""="","",ROUND(N(C529)*N(D529),2))</f>
        <v/>
      </c>
      <c r="H529" s="15">
        <f>IF(A529&amp;""="","",ROUND(F529-G529,2))</f>
        <v/>
      </c>
      <c r="I529" s="6">
        <f>IF(A529&amp;""="","",IFERROR(INDEX('أوامر الشغل'!$F$6:$F$1005,MATCH(A529&amp;"",'أوامر الشغل'!$A$6:$A$1005,0))&amp;"","أمر غير موجود"))</f>
        <v/>
      </c>
    </row>
    <row r="530">
      <c r="A530" s="5" t="n"/>
      <c r="B530" s="5" t="n"/>
      <c r="C530" s="18" t="n"/>
      <c r="D530" s="17" t="n"/>
      <c r="E530" s="17" t="n"/>
      <c r="F530" s="15">
        <f>IF(A530&amp;""="","",ROUND(N(C530)*N(E530),2))</f>
        <v/>
      </c>
      <c r="G530" s="15">
        <f>IF(A530&amp;""="","",ROUND(N(C530)*N(D530),2))</f>
        <v/>
      </c>
      <c r="H530" s="15">
        <f>IF(A530&amp;""="","",ROUND(F530-G530,2))</f>
        <v/>
      </c>
      <c r="I530" s="6">
        <f>IF(A530&amp;""="","",IFERROR(INDEX('أوامر الشغل'!$F$6:$F$1005,MATCH(A530&amp;"",'أوامر الشغل'!$A$6:$A$1005,0))&amp;"","أمر غير موجود"))</f>
        <v/>
      </c>
    </row>
    <row r="531">
      <c r="A531" s="5" t="n"/>
      <c r="B531" s="5" t="n"/>
      <c r="C531" s="18" t="n"/>
      <c r="D531" s="17" t="n"/>
      <c r="E531" s="17" t="n"/>
      <c r="F531" s="15">
        <f>IF(A531&amp;""="","",ROUND(N(C531)*N(E531),2))</f>
        <v/>
      </c>
      <c r="G531" s="15">
        <f>IF(A531&amp;""="","",ROUND(N(C531)*N(D531),2))</f>
        <v/>
      </c>
      <c r="H531" s="15">
        <f>IF(A531&amp;""="","",ROUND(F531-G531,2))</f>
        <v/>
      </c>
      <c r="I531" s="6">
        <f>IF(A531&amp;""="","",IFERROR(INDEX('أوامر الشغل'!$F$6:$F$1005,MATCH(A531&amp;"",'أوامر الشغل'!$A$6:$A$1005,0))&amp;"","أمر غير موجود"))</f>
        <v/>
      </c>
    </row>
    <row r="532">
      <c r="A532" s="5" t="n"/>
      <c r="B532" s="5" t="n"/>
      <c r="C532" s="18" t="n"/>
      <c r="D532" s="17" t="n"/>
      <c r="E532" s="17" t="n"/>
      <c r="F532" s="15">
        <f>IF(A532&amp;""="","",ROUND(N(C532)*N(E532),2))</f>
        <v/>
      </c>
      <c r="G532" s="15">
        <f>IF(A532&amp;""="","",ROUND(N(C532)*N(D532),2))</f>
        <v/>
      </c>
      <c r="H532" s="15">
        <f>IF(A532&amp;""="","",ROUND(F532-G532,2))</f>
        <v/>
      </c>
      <c r="I532" s="6">
        <f>IF(A532&amp;""="","",IFERROR(INDEX('أوامر الشغل'!$F$6:$F$1005,MATCH(A532&amp;"",'أوامر الشغل'!$A$6:$A$1005,0))&amp;"","أمر غير موجود"))</f>
        <v/>
      </c>
    </row>
    <row r="533">
      <c r="A533" s="5" t="n"/>
      <c r="B533" s="5" t="n"/>
      <c r="C533" s="18" t="n"/>
      <c r="D533" s="17" t="n"/>
      <c r="E533" s="17" t="n"/>
      <c r="F533" s="15">
        <f>IF(A533&amp;""="","",ROUND(N(C533)*N(E533),2))</f>
        <v/>
      </c>
      <c r="G533" s="15">
        <f>IF(A533&amp;""="","",ROUND(N(C533)*N(D533),2))</f>
        <v/>
      </c>
      <c r="H533" s="15">
        <f>IF(A533&amp;""="","",ROUND(F533-G533,2))</f>
        <v/>
      </c>
      <c r="I533" s="6">
        <f>IF(A533&amp;""="","",IFERROR(INDEX('أوامر الشغل'!$F$6:$F$1005,MATCH(A533&amp;"",'أوامر الشغل'!$A$6:$A$1005,0))&amp;"","أمر غير موجود"))</f>
        <v/>
      </c>
    </row>
    <row r="534">
      <c r="A534" s="5" t="n"/>
      <c r="B534" s="5" t="n"/>
      <c r="C534" s="18" t="n"/>
      <c r="D534" s="17" t="n"/>
      <c r="E534" s="17" t="n"/>
      <c r="F534" s="15">
        <f>IF(A534&amp;""="","",ROUND(N(C534)*N(E534),2))</f>
        <v/>
      </c>
      <c r="G534" s="15">
        <f>IF(A534&amp;""="","",ROUND(N(C534)*N(D534),2))</f>
        <v/>
      </c>
      <c r="H534" s="15">
        <f>IF(A534&amp;""="","",ROUND(F534-G534,2))</f>
        <v/>
      </c>
      <c r="I534" s="6">
        <f>IF(A534&amp;""="","",IFERROR(INDEX('أوامر الشغل'!$F$6:$F$1005,MATCH(A534&amp;"",'أوامر الشغل'!$A$6:$A$1005,0))&amp;"","أمر غير موجود"))</f>
        <v/>
      </c>
    </row>
    <row r="535">
      <c r="A535" s="5" t="n"/>
      <c r="B535" s="5" t="n"/>
      <c r="C535" s="18" t="n"/>
      <c r="D535" s="17" t="n"/>
      <c r="E535" s="17" t="n"/>
      <c r="F535" s="15">
        <f>IF(A535&amp;""="","",ROUND(N(C535)*N(E535),2))</f>
        <v/>
      </c>
      <c r="G535" s="15">
        <f>IF(A535&amp;""="","",ROUND(N(C535)*N(D535),2))</f>
        <v/>
      </c>
      <c r="H535" s="15">
        <f>IF(A535&amp;""="","",ROUND(F535-G535,2))</f>
        <v/>
      </c>
      <c r="I535" s="6">
        <f>IF(A535&amp;""="","",IFERROR(INDEX('أوامر الشغل'!$F$6:$F$1005,MATCH(A535&amp;"",'أوامر الشغل'!$A$6:$A$1005,0))&amp;"","أمر غير موجود"))</f>
        <v/>
      </c>
    </row>
    <row r="536">
      <c r="A536" s="5" t="n"/>
      <c r="B536" s="5" t="n"/>
      <c r="C536" s="18" t="n"/>
      <c r="D536" s="17" t="n"/>
      <c r="E536" s="17" t="n"/>
      <c r="F536" s="15">
        <f>IF(A536&amp;""="","",ROUND(N(C536)*N(E536),2))</f>
        <v/>
      </c>
      <c r="G536" s="15">
        <f>IF(A536&amp;""="","",ROUND(N(C536)*N(D536),2))</f>
        <v/>
      </c>
      <c r="H536" s="15">
        <f>IF(A536&amp;""="","",ROUND(F536-G536,2))</f>
        <v/>
      </c>
      <c r="I536" s="6">
        <f>IF(A536&amp;""="","",IFERROR(INDEX('أوامر الشغل'!$F$6:$F$1005,MATCH(A536&amp;"",'أوامر الشغل'!$A$6:$A$1005,0))&amp;"","أمر غير موجود"))</f>
        <v/>
      </c>
    </row>
    <row r="537">
      <c r="A537" s="5" t="n"/>
      <c r="B537" s="5" t="n"/>
      <c r="C537" s="18" t="n"/>
      <c r="D537" s="17" t="n"/>
      <c r="E537" s="17" t="n"/>
      <c r="F537" s="15">
        <f>IF(A537&amp;""="","",ROUND(N(C537)*N(E537),2))</f>
        <v/>
      </c>
      <c r="G537" s="15">
        <f>IF(A537&amp;""="","",ROUND(N(C537)*N(D537),2))</f>
        <v/>
      </c>
      <c r="H537" s="15">
        <f>IF(A537&amp;""="","",ROUND(F537-G537,2))</f>
        <v/>
      </c>
      <c r="I537" s="6">
        <f>IF(A537&amp;""="","",IFERROR(INDEX('أوامر الشغل'!$F$6:$F$1005,MATCH(A537&amp;"",'أوامر الشغل'!$A$6:$A$1005,0))&amp;"","أمر غير موجود"))</f>
        <v/>
      </c>
    </row>
    <row r="538">
      <c r="A538" s="5" t="n"/>
      <c r="B538" s="5" t="n"/>
      <c r="C538" s="18" t="n"/>
      <c r="D538" s="17" t="n"/>
      <c r="E538" s="17" t="n"/>
      <c r="F538" s="15">
        <f>IF(A538&amp;""="","",ROUND(N(C538)*N(E538),2))</f>
        <v/>
      </c>
      <c r="G538" s="15">
        <f>IF(A538&amp;""="","",ROUND(N(C538)*N(D538),2))</f>
        <v/>
      </c>
      <c r="H538" s="15">
        <f>IF(A538&amp;""="","",ROUND(F538-G538,2))</f>
        <v/>
      </c>
      <c r="I538" s="6">
        <f>IF(A538&amp;""="","",IFERROR(INDEX('أوامر الشغل'!$F$6:$F$1005,MATCH(A538&amp;"",'أوامر الشغل'!$A$6:$A$1005,0))&amp;"","أمر غير موجود"))</f>
        <v/>
      </c>
    </row>
    <row r="539">
      <c r="A539" s="5" t="n"/>
      <c r="B539" s="5" t="n"/>
      <c r="C539" s="18" t="n"/>
      <c r="D539" s="17" t="n"/>
      <c r="E539" s="17" t="n"/>
      <c r="F539" s="15">
        <f>IF(A539&amp;""="","",ROUND(N(C539)*N(E539),2))</f>
        <v/>
      </c>
      <c r="G539" s="15">
        <f>IF(A539&amp;""="","",ROUND(N(C539)*N(D539),2))</f>
        <v/>
      </c>
      <c r="H539" s="15">
        <f>IF(A539&amp;""="","",ROUND(F539-G539,2))</f>
        <v/>
      </c>
      <c r="I539" s="6">
        <f>IF(A539&amp;""="","",IFERROR(INDEX('أوامر الشغل'!$F$6:$F$1005,MATCH(A539&amp;"",'أوامر الشغل'!$A$6:$A$1005,0))&amp;"","أمر غير موجود"))</f>
        <v/>
      </c>
    </row>
    <row r="540">
      <c r="A540" s="5" t="n"/>
      <c r="B540" s="5" t="n"/>
      <c r="C540" s="18" t="n"/>
      <c r="D540" s="17" t="n"/>
      <c r="E540" s="17" t="n"/>
      <c r="F540" s="15">
        <f>IF(A540&amp;""="","",ROUND(N(C540)*N(E540),2))</f>
        <v/>
      </c>
      <c r="G540" s="15">
        <f>IF(A540&amp;""="","",ROUND(N(C540)*N(D540),2))</f>
        <v/>
      </c>
      <c r="H540" s="15">
        <f>IF(A540&amp;""="","",ROUND(F540-G540,2))</f>
        <v/>
      </c>
      <c r="I540" s="6">
        <f>IF(A540&amp;""="","",IFERROR(INDEX('أوامر الشغل'!$F$6:$F$1005,MATCH(A540&amp;"",'أوامر الشغل'!$A$6:$A$1005,0))&amp;"","أمر غير موجود"))</f>
        <v/>
      </c>
    </row>
    <row r="541">
      <c r="A541" s="5" t="n"/>
      <c r="B541" s="5" t="n"/>
      <c r="C541" s="18" t="n"/>
      <c r="D541" s="17" t="n"/>
      <c r="E541" s="17" t="n"/>
      <c r="F541" s="15">
        <f>IF(A541&amp;""="","",ROUND(N(C541)*N(E541),2))</f>
        <v/>
      </c>
      <c r="G541" s="15">
        <f>IF(A541&amp;""="","",ROUND(N(C541)*N(D541),2))</f>
        <v/>
      </c>
      <c r="H541" s="15">
        <f>IF(A541&amp;""="","",ROUND(F541-G541,2))</f>
        <v/>
      </c>
      <c r="I541" s="6">
        <f>IF(A541&amp;""="","",IFERROR(INDEX('أوامر الشغل'!$F$6:$F$1005,MATCH(A541&amp;"",'أوامر الشغل'!$A$6:$A$1005,0))&amp;"","أمر غير موجود"))</f>
        <v/>
      </c>
    </row>
    <row r="542">
      <c r="A542" s="5" t="n"/>
      <c r="B542" s="5" t="n"/>
      <c r="C542" s="18" t="n"/>
      <c r="D542" s="17" t="n"/>
      <c r="E542" s="17" t="n"/>
      <c r="F542" s="15">
        <f>IF(A542&amp;""="","",ROUND(N(C542)*N(E542),2))</f>
        <v/>
      </c>
      <c r="G542" s="15">
        <f>IF(A542&amp;""="","",ROUND(N(C542)*N(D542),2))</f>
        <v/>
      </c>
      <c r="H542" s="15">
        <f>IF(A542&amp;""="","",ROUND(F542-G542,2))</f>
        <v/>
      </c>
      <c r="I542" s="6">
        <f>IF(A542&amp;""="","",IFERROR(INDEX('أوامر الشغل'!$F$6:$F$1005,MATCH(A542&amp;"",'أوامر الشغل'!$A$6:$A$1005,0))&amp;"","أمر غير موجود"))</f>
        <v/>
      </c>
    </row>
    <row r="543">
      <c r="A543" s="5" t="n"/>
      <c r="B543" s="5" t="n"/>
      <c r="C543" s="18" t="n"/>
      <c r="D543" s="17" t="n"/>
      <c r="E543" s="17" t="n"/>
      <c r="F543" s="15">
        <f>IF(A543&amp;""="","",ROUND(N(C543)*N(E543),2))</f>
        <v/>
      </c>
      <c r="G543" s="15">
        <f>IF(A543&amp;""="","",ROUND(N(C543)*N(D543),2))</f>
        <v/>
      </c>
      <c r="H543" s="15">
        <f>IF(A543&amp;""="","",ROUND(F543-G543,2))</f>
        <v/>
      </c>
      <c r="I543" s="6">
        <f>IF(A543&amp;""="","",IFERROR(INDEX('أوامر الشغل'!$F$6:$F$1005,MATCH(A543&amp;"",'أوامر الشغل'!$A$6:$A$1005,0))&amp;"","أمر غير موجود"))</f>
        <v/>
      </c>
    </row>
    <row r="544">
      <c r="A544" s="5" t="n"/>
      <c r="B544" s="5" t="n"/>
      <c r="C544" s="18" t="n"/>
      <c r="D544" s="17" t="n"/>
      <c r="E544" s="17" t="n"/>
      <c r="F544" s="15">
        <f>IF(A544&amp;""="","",ROUND(N(C544)*N(E544),2))</f>
        <v/>
      </c>
      <c r="G544" s="15">
        <f>IF(A544&amp;""="","",ROUND(N(C544)*N(D544),2))</f>
        <v/>
      </c>
      <c r="H544" s="15">
        <f>IF(A544&amp;""="","",ROUND(F544-G544,2))</f>
        <v/>
      </c>
      <c r="I544" s="6">
        <f>IF(A544&amp;""="","",IFERROR(INDEX('أوامر الشغل'!$F$6:$F$1005,MATCH(A544&amp;"",'أوامر الشغل'!$A$6:$A$1005,0))&amp;"","أمر غير موجود"))</f>
        <v/>
      </c>
    </row>
    <row r="545">
      <c r="A545" s="5" t="n"/>
      <c r="B545" s="5" t="n"/>
      <c r="C545" s="18" t="n"/>
      <c r="D545" s="17" t="n"/>
      <c r="E545" s="17" t="n"/>
      <c r="F545" s="15">
        <f>IF(A545&amp;""="","",ROUND(N(C545)*N(E545),2))</f>
        <v/>
      </c>
      <c r="G545" s="15">
        <f>IF(A545&amp;""="","",ROUND(N(C545)*N(D545),2))</f>
        <v/>
      </c>
      <c r="H545" s="15">
        <f>IF(A545&amp;""="","",ROUND(F545-G545,2))</f>
        <v/>
      </c>
      <c r="I545" s="6">
        <f>IF(A545&amp;""="","",IFERROR(INDEX('أوامر الشغل'!$F$6:$F$1005,MATCH(A545&amp;"",'أوامر الشغل'!$A$6:$A$1005,0))&amp;"","أمر غير موجود"))</f>
        <v/>
      </c>
    </row>
    <row r="546">
      <c r="A546" s="5" t="n"/>
      <c r="B546" s="5" t="n"/>
      <c r="C546" s="18" t="n"/>
      <c r="D546" s="17" t="n"/>
      <c r="E546" s="17" t="n"/>
      <c r="F546" s="15">
        <f>IF(A546&amp;""="","",ROUND(N(C546)*N(E546),2))</f>
        <v/>
      </c>
      <c r="G546" s="15">
        <f>IF(A546&amp;""="","",ROUND(N(C546)*N(D546),2))</f>
        <v/>
      </c>
      <c r="H546" s="15">
        <f>IF(A546&amp;""="","",ROUND(F546-G546,2))</f>
        <v/>
      </c>
      <c r="I546" s="6">
        <f>IF(A546&amp;""="","",IFERROR(INDEX('أوامر الشغل'!$F$6:$F$1005,MATCH(A546&amp;"",'أوامر الشغل'!$A$6:$A$1005,0))&amp;"","أمر غير موجود"))</f>
        <v/>
      </c>
    </row>
    <row r="547">
      <c r="A547" s="5" t="n"/>
      <c r="B547" s="5" t="n"/>
      <c r="C547" s="18" t="n"/>
      <c r="D547" s="17" t="n"/>
      <c r="E547" s="17" t="n"/>
      <c r="F547" s="15">
        <f>IF(A547&amp;""="","",ROUND(N(C547)*N(E547),2))</f>
        <v/>
      </c>
      <c r="G547" s="15">
        <f>IF(A547&amp;""="","",ROUND(N(C547)*N(D547),2))</f>
        <v/>
      </c>
      <c r="H547" s="15">
        <f>IF(A547&amp;""="","",ROUND(F547-G547,2))</f>
        <v/>
      </c>
      <c r="I547" s="6">
        <f>IF(A547&amp;""="","",IFERROR(INDEX('أوامر الشغل'!$F$6:$F$1005,MATCH(A547&amp;"",'أوامر الشغل'!$A$6:$A$1005,0))&amp;"","أمر غير موجود"))</f>
        <v/>
      </c>
    </row>
    <row r="548">
      <c r="A548" s="5" t="n"/>
      <c r="B548" s="5" t="n"/>
      <c r="C548" s="18" t="n"/>
      <c r="D548" s="17" t="n"/>
      <c r="E548" s="17" t="n"/>
      <c r="F548" s="15">
        <f>IF(A548&amp;""="","",ROUND(N(C548)*N(E548),2))</f>
        <v/>
      </c>
      <c r="G548" s="15">
        <f>IF(A548&amp;""="","",ROUND(N(C548)*N(D548),2))</f>
        <v/>
      </c>
      <c r="H548" s="15">
        <f>IF(A548&amp;""="","",ROUND(F548-G548,2))</f>
        <v/>
      </c>
      <c r="I548" s="6">
        <f>IF(A548&amp;""="","",IFERROR(INDEX('أوامر الشغل'!$F$6:$F$1005,MATCH(A548&amp;"",'أوامر الشغل'!$A$6:$A$1005,0))&amp;"","أمر غير موجود"))</f>
        <v/>
      </c>
    </row>
    <row r="549">
      <c r="A549" s="5" t="n"/>
      <c r="B549" s="5" t="n"/>
      <c r="C549" s="18" t="n"/>
      <c r="D549" s="17" t="n"/>
      <c r="E549" s="17" t="n"/>
      <c r="F549" s="15">
        <f>IF(A549&amp;""="","",ROUND(N(C549)*N(E549),2))</f>
        <v/>
      </c>
      <c r="G549" s="15">
        <f>IF(A549&amp;""="","",ROUND(N(C549)*N(D549),2))</f>
        <v/>
      </c>
      <c r="H549" s="15">
        <f>IF(A549&amp;""="","",ROUND(F549-G549,2))</f>
        <v/>
      </c>
      <c r="I549" s="6">
        <f>IF(A549&amp;""="","",IFERROR(INDEX('أوامر الشغل'!$F$6:$F$1005,MATCH(A549&amp;"",'أوامر الشغل'!$A$6:$A$1005,0))&amp;"","أمر غير موجود"))</f>
        <v/>
      </c>
    </row>
    <row r="550">
      <c r="A550" s="5" t="n"/>
      <c r="B550" s="5" t="n"/>
      <c r="C550" s="18" t="n"/>
      <c r="D550" s="17" t="n"/>
      <c r="E550" s="17" t="n"/>
      <c r="F550" s="15">
        <f>IF(A550&amp;""="","",ROUND(N(C550)*N(E550),2))</f>
        <v/>
      </c>
      <c r="G550" s="15">
        <f>IF(A550&amp;""="","",ROUND(N(C550)*N(D550),2))</f>
        <v/>
      </c>
      <c r="H550" s="15">
        <f>IF(A550&amp;""="","",ROUND(F550-G550,2))</f>
        <v/>
      </c>
      <c r="I550" s="6">
        <f>IF(A550&amp;""="","",IFERROR(INDEX('أوامر الشغل'!$F$6:$F$1005,MATCH(A550&amp;"",'أوامر الشغل'!$A$6:$A$1005,0))&amp;"","أمر غير موجود"))</f>
        <v/>
      </c>
    </row>
    <row r="551">
      <c r="A551" s="5" t="n"/>
      <c r="B551" s="5" t="n"/>
      <c r="C551" s="18" t="n"/>
      <c r="D551" s="17" t="n"/>
      <c r="E551" s="17" t="n"/>
      <c r="F551" s="15">
        <f>IF(A551&amp;""="","",ROUND(N(C551)*N(E551),2))</f>
        <v/>
      </c>
      <c r="G551" s="15">
        <f>IF(A551&amp;""="","",ROUND(N(C551)*N(D551),2))</f>
        <v/>
      </c>
      <c r="H551" s="15">
        <f>IF(A551&amp;""="","",ROUND(F551-G551,2))</f>
        <v/>
      </c>
      <c r="I551" s="6">
        <f>IF(A551&amp;""="","",IFERROR(INDEX('أوامر الشغل'!$F$6:$F$1005,MATCH(A551&amp;"",'أوامر الشغل'!$A$6:$A$1005,0))&amp;"","أمر غير موجود"))</f>
        <v/>
      </c>
    </row>
    <row r="552">
      <c r="A552" s="5" t="n"/>
      <c r="B552" s="5" t="n"/>
      <c r="C552" s="18" t="n"/>
      <c r="D552" s="17" t="n"/>
      <c r="E552" s="17" t="n"/>
      <c r="F552" s="15">
        <f>IF(A552&amp;""="","",ROUND(N(C552)*N(E552),2))</f>
        <v/>
      </c>
      <c r="G552" s="15">
        <f>IF(A552&amp;""="","",ROUND(N(C552)*N(D552),2))</f>
        <v/>
      </c>
      <c r="H552" s="15">
        <f>IF(A552&amp;""="","",ROUND(F552-G552,2))</f>
        <v/>
      </c>
      <c r="I552" s="6">
        <f>IF(A552&amp;""="","",IFERROR(INDEX('أوامر الشغل'!$F$6:$F$1005,MATCH(A552&amp;"",'أوامر الشغل'!$A$6:$A$1005,0))&amp;"","أمر غير موجود"))</f>
        <v/>
      </c>
    </row>
    <row r="553">
      <c r="A553" s="5" t="n"/>
      <c r="B553" s="5" t="n"/>
      <c r="C553" s="18" t="n"/>
      <c r="D553" s="17" t="n"/>
      <c r="E553" s="17" t="n"/>
      <c r="F553" s="15">
        <f>IF(A553&amp;""="","",ROUND(N(C553)*N(E553),2))</f>
        <v/>
      </c>
      <c r="G553" s="15">
        <f>IF(A553&amp;""="","",ROUND(N(C553)*N(D553),2))</f>
        <v/>
      </c>
      <c r="H553" s="15">
        <f>IF(A553&amp;""="","",ROUND(F553-G553,2))</f>
        <v/>
      </c>
      <c r="I553" s="6">
        <f>IF(A553&amp;""="","",IFERROR(INDEX('أوامر الشغل'!$F$6:$F$1005,MATCH(A553&amp;"",'أوامر الشغل'!$A$6:$A$1005,0))&amp;"","أمر غير موجود"))</f>
        <v/>
      </c>
    </row>
    <row r="554">
      <c r="A554" s="5" t="n"/>
      <c r="B554" s="5" t="n"/>
      <c r="C554" s="18" t="n"/>
      <c r="D554" s="17" t="n"/>
      <c r="E554" s="17" t="n"/>
      <c r="F554" s="15">
        <f>IF(A554&amp;""="","",ROUND(N(C554)*N(E554),2))</f>
        <v/>
      </c>
      <c r="G554" s="15">
        <f>IF(A554&amp;""="","",ROUND(N(C554)*N(D554),2))</f>
        <v/>
      </c>
      <c r="H554" s="15">
        <f>IF(A554&amp;""="","",ROUND(F554-G554,2))</f>
        <v/>
      </c>
      <c r="I554" s="6">
        <f>IF(A554&amp;""="","",IFERROR(INDEX('أوامر الشغل'!$F$6:$F$1005,MATCH(A554&amp;"",'أوامر الشغل'!$A$6:$A$1005,0))&amp;"","أمر غير موجود"))</f>
        <v/>
      </c>
    </row>
    <row r="555">
      <c r="A555" s="5" t="n"/>
      <c r="B555" s="5" t="n"/>
      <c r="C555" s="18" t="n"/>
      <c r="D555" s="17" t="n"/>
      <c r="E555" s="17" t="n"/>
      <c r="F555" s="15">
        <f>IF(A555&amp;""="","",ROUND(N(C555)*N(E555),2))</f>
        <v/>
      </c>
      <c r="G555" s="15">
        <f>IF(A555&amp;""="","",ROUND(N(C555)*N(D555),2))</f>
        <v/>
      </c>
      <c r="H555" s="15">
        <f>IF(A555&amp;""="","",ROUND(F555-G555,2))</f>
        <v/>
      </c>
      <c r="I555" s="6">
        <f>IF(A555&amp;""="","",IFERROR(INDEX('أوامر الشغل'!$F$6:$F$1005,MATCH(A555&amp;"",'أوامر الشغل'!$A$6:$A$1005,0))&amp;"","أمر غير موجود"))</f>
        <v/>
      </c>
    </row>
    <row r="556">
      <c r="A556" s="5" t="n"/>
      <c r="B556" s="5" t="n"/>
      <c r="C556" s="18" t="n"/>
      <c r="D556" s="17" t="n"/>
      <c r="E556" s="17" t="n"/>
      <c r="F556" s="15">
        <f>IF(A556&amp;""="","",ROUND(N(C556)*N(E556),2))</f>
        <v/>
      </c>
      <c r="G556" s="15">
        <f>IF(A556&amp;""="","",ROUND(N(C556)*N(D556),2))</f>
        <v/>
      </c>
      <c r="H556" s="15">
        <f>IF(A556&amp;""="","",ROUND(F556-G556,2))</f>
        <v/>
      </c>
      <c r="I556" s="6">
        <f>IF(A556&amp;""="","",IFERROR(INDEX('أوامر الشغل'!$F$6:$F$1005,MATCH(A556&amp;"",'أوامر الشغل'!$A$6:$A$1005,0))&amp;"","أمر غير موجود"))</f>
        <v/>
      </c>
    </row>
    <row r="557">
      <c r="A557" s="5" t="n"/>
      <c r="B557" s="5" t="n"/>
      <c r="C557" s="18" t="n"/>
      <c r="D557" s="17" t="n"/>
      <c r="E557" s="17" t="n"/>
      <c r="F557" s="15">
        <f>IF(A557&amp;""="","",ROUND(N(C557)*N(E557),2))</f>
        <v/>
      </c>
      <c r="G557" s="15">
        <f>IF(A557&amp;""="","",ROUND(N(C557)*N(D557),2))</f>
        <v/>
      </c>
      <c r="H557" s="15">
        <f>IF(A557&amp;""="","",ROUND(F557-G557,2))</f>
        <v/>
      </c>
      <c r="I557" s="6">
        <f>IF(A557&amp;""="","",IFERROR(INDEX('أوامر الشغل'!$F$6:$F$1005,MATCH(A557&amp;"",'أوامر الشغل'!$A$6:$A$1005,0))&amp;"","أمر غير موجود"))</f>
        <v/>
      </c>
    </row>
    <row r="558">
      <c r="A558" s="5" t="n"/>
      <c r="B558" s="5" t="n"/>
      <c r="C558" s="18" t="n"/>
      <c r="D558" s="17" t="n"/>
      <c r="E558" s="17" t="n"/>
      <c r="F558" s="15">
        <f>IF(A558&amp;""="","",ROUND(N(C558)*N(E558),2))</f>
        <v/>
      </c>
      <c r="G558" s="15">
        <f>IF(A558&amp;""="","",ROUND(N(C558)*N(D558),2))</f>
        <v/>
      </c>
      <c r="H558" s="15">
        <f>IF(A558&amp;""="","",ROUND(F558-G558,2))</f>
        <v/>
      </c>
      <c r="I558" s="6">
        <f>IF(A558&amp;""="","",IFERROR(INDEX('أوامر الشغل'!$F$6:$F$1005,MATCH(A558&amp;"",'أوامر الشغل'!$A$6:$A$1005,0))&amp;"","أمر غير موجود"))</f>
        <v/>
      </c>
    </row>
    <row r="559">
      <c r="A559" s="5" t="n"/>
      <c r="B559" s="5" t="n"/>
      <c r="C559" s="18" t="n"/>
      <c r="D559" s="17" t="n"/>
      <c r="E559" s="17" t="n"/>
      <c r="F559" s="15">
        <f>IF(A559&amp;""="","",ROUND(N(C559)*N(E559),2))</f>
        <v/>
      </c>
      <c r="G559" s="15">
        <f>IF(A559&amp;""="","",ROUND(N(C559)*N(D559),2))</f>
        <v/>
      </c>
      <c r="H559" s="15">
        <f>IF(A559&amp;""="","",ROUND(F559-G559,2))</f>
        <v/>
      </c>
      <c r="I559" s="6">
        <f>IF(A559&amp;""="","",IFERROR(INDEX('أوامر الشغل'!$F$6:$F$1005,MATCH(A559&amp;"",'أوامر الشغل'!$A$6:$A$1005,0))&amp;"","أمر غير موجود"))</f>
        <v/>
      </c>
    </row>
    <row r="560">
      <c r="A560" s="5" t="n"/>
      <c r="B560" s="5" t="n"/>
      <c r="C560" s="18" t="n"/>
      <c r="D560" s="17" t="n"/>
      <c r="E560" s="17" t="n"/>
      <c r="F560" s="15">
        <f>IF(A560&amp;""="","",ROUND(N(C560)*N(E560),2))</f>
        <v/>
      </c>
      <c r="G560" s="15">
        <f>IF(A560&amp;""="","",ROUND(N(C560)*N(D560),2))</f>
        <v/>
      </c>
      <c r="H560" s="15">
        <f>IF(A560&amp;""="","",ROUND(F560-G560,2))</f>
        <v/>
      </c>
      <c r="I560" s="6">
        <f>IF(A560&amp;""="","",IFERROR(INDEX('أوامر الشغل'!$F$6:$F$1005,MATCH(A560&amp;"",'أوامر الشغل'!$A$6:$A$1005,0))&amp;"","أمر غير موجود"))</f>
        <v/>
      </c>
    </row>
    <row r="561">
      <c r="A561" s="5" t="n"/>
      <c r="B561" s="5" t="n"/>
      <c r="C561" s="18" t="n"/>
      <c r="D561" s="17" t="n"/>
      <c r="E561" s="17" t="n"/>
      <c r="F561" s="15">
        <f>IF(A561&amp;""="","",ROUND(N(C561)*N(E561),2))</f>
        <v/>
      </c>
      <c r="G561" s="15">
        <f>IF(A561&amp;""="","",ROUND(N(C561)*N(D561),2))</f>
        <v/>
      </c>
      <c r="H561" s="15">
        <f>IF(A561&amp;""="","",ROUND(F561-G561,2))</f>
        <v/>
      </c>
      <c r="I561" s="6">
        <f>IF(A561&amp;""="","",IFERROR(INDEX('أوامر الشغل'!$F$6:$F$1005,MATCH(A561&amp;"",'أوامر الشغل'!$A$6:$A$1005,0))&amp;"","أمر غير موجود"))</f>
        <v/>
      </c>
    </row>
    <row r="562">
      <c r="A562" s="5" t="n"/>
      <c r="B562" s="5" t="n"/>
      <c r="C562" s="18" t="n"/>
      <c r="D562" s="17" t="n"/>
      <c r="E562" s="17" t="n"/>
      <c r="F562" s="15">
        <f>IF(A562&amp;""="","",ROUND(N(C562)*N(E562),2))</f>
        <v/>
      </c>
      <c r="G562" s="15">
        <f>IF(A562&amp;""="","",ROUND(N(C562)*N(D562),2))</f>
        <v/>
      </c>
      <c r="H562" s="15">
        <f>IF(A562&amp;""="","",ROUND(F562-G562,2))</f>
        <v/>
      </c>
      <c r="I562" s="6">
        <f>IF(A562&amp;""="","",IFERROR(INDEX('أوامر الشغل'!$F$6:$F$1005,MATCH(A562&amp;"",'أوامر الشغل'!$A$6:$A$1005,0))&amp;"","أمر غير موجود"))</f>
        <v/>
      </c>
    </row>
    <row r="563">
      <c r="A563" s="5" t="n"/>
      <c r="B563" s="5" t="n"/>
      <c r="C563" s="18" t="n"/>
      <c r="D563" s="17" t="n"/>
      <c r="E563" s="17" t="n"/>
      <c r="F563" s="15">
        <f>IF(A563&amp;""="","",ROUND(N(C563)*N(E563),2))</f>
        <v/>
      </c>
      <c r="G563" s="15">
        <f>IF(A563&amp;""="","",ROUND(N(C563)*N(D563),2))</f>
        <v/>
      </c>
      <c r="H563" s="15">
        <f>IF(A563&amp;""="","",ROUND(F563-G563,2))</f>
        <v/>
      </c>
      <c r="I563" s="6">
        <f>IF(A563&amp;""="","",IFERROR(INDEX('أوامر الشغل'!$F$6:$F$1005,MATCH(A563&amp;"",'أوامر الشغل'!$A$6:$A$1005,0))&amp;"","أمر غير موجود"))</f>
        <v/>
      </c>
    </row>
    <row r="564">
      <c r="A564" s="5" t="n"/>
      <c r="B564" s="5" t="n"/>
      <c r="C564" s="18" t="n"/>
      <c r="D564" s="17" t="n"/>
      <c r="E564" s="17" t="n"/>
      <c r="F564" s="15">
        <f>IF(A564&amp;""="","",ROUND(N(C564)*N(E564),2))</f>
        <v/>
      </c>
      <c r="G564" s="15">
        <f>IF(A564&amp;""="","",ROUND(N(C564)*N(D564),2))</f>
        <v/>
      </c>
      <c r="H564" s="15">
        <f>IF(A564&amp;""="","",ROUND(F564-G564,2))</f>
        <v/>
      </c>
      <c r="I564" s="6">
        <f>IF(A564&amp;""="","",IFERROR(INDEX('أوامر الشغل'!$F$6:$F$1005,MATCH(A564&amp;"",'أوامر الشغل'!$A$6:$A$1005,0))&amp;"","أمر غير موجود"))</f>
        <v/>
      </c>
    </row>
    <row r="565">
      <c r="A565" s="5" t="n"/>
      <c r="B565" s="5" t="n"/>
      <c r="C565" s="18" t="n"/>
      <c r="D565" s="17" t="n"/>
      <c r="E565" s="17" t="n"/>
      <c r="F565" s="15">
        <f>IF(A565&amp;""="","",ROUND(N(C565)*N(E565),2))</f>
        <v/>
      </c>
      <c r="G565" s="15">
        <f>IF(A565&amp;""="","",ROUND(N(C565)*N(D565),2))</f>
        <v/>
      </c>
      <c r="H565" s="15">
        <f>IF(A565&amp;""="","",ROUND(F565-G565,2))</f>
        <v/>
      </c>
      <c r="I565" s="6">
        <f>IF(A565&amp;""="","",IFERROR(INDEX('أوامر الشغل'!$F$6:$F$1005,MATCH(A565&amp;"",'أوامر الشغل'!$A$6:$A$1005,0))&amp;"","أمر غير موجود"))</f>
        <v/>
      </c>
    </row>
    <row r="566">
      <c r="A566" s="5" t="n"/>
      <c r="B566" s="5" t="n"/>
      <c r="C566" s="18" t="n"/>
      <c r="D566" s="17" t="n"/>
      <c r="E566" s="17" t="n"/>
      <c r="F566" s="15">
        <f>IF(A566&amp;""="","",ROUND(N(C566)*N(E566),2))</f>
        <v/>
      </c>
      <c r="G566" s="15">
        <f>IF(A566&amp;""="","",ROUND(N(C566)*N(D566),2))</f>
        <v/>
      </c>
      <c r="H566" s="15">
        <f>IF(A566&amp;""="","",ROUND(F566-G566,2))</f>
        <v/>
      </c>
      <c r="I566" s="6">
        <f>IF(A566&amp;""="","",IFERROR(INDEX('أوامر الشغل'!$F$6:$F$1005,MATCH(A566&amp;"",'أوامر الشغل'!$A$6:$A$1005,0))&amp;"","أمر غير موجود"))</f>
        <v/>
      </c>
    </row>
    <row r="567">
      <c r="A567" s="5" t="n"/>
      <c r="B567" s="5" t="n"/>
      <c r="C567" s="18" t="n"/>
      <c r="D567" s="17" t="n"/>
      <c r="E567" s="17" t="n"/>
      <c r="F567" s="15">
        <f>IF(A567&amp;""="","",ROUND(N(C567)*N(E567),2))</f>
        <v/>
      </c>
      <c r="G567" s="15">
        <f>IF(A567&amp;""="","",ROUND(N(C567)*N(D567),2))</f>
        <v/>
      </c>
      <c r="H567" s="15">
        <f>IF(A567&amp;""="","",ROUND(F567-G567,2))</f>
        <v/>
      </c>
      <c r="I567" s="6">
        <f>IF(A567&amp;""="","",IFERROR(INDEX('أوامر الشغل'!$F$6:$F$1005,MATCH(A567&amp;"",'أوامر الشغل'!$A$6:$A$1005,0))&amp;"","أمر غير موجود"))</f>
        <v/>
      </c>
    </row>
    <row r="568">
      <c r="A568" s="5" t="n"/>
      <c r="B568" s="5" t="n"/>
      <c r="C568" s="18" t="n"/>
      <c r="D568" s="17" t="n"/>
      <c r="E568" s="17" t="n"/>
      <c r="F568" s="15">
        <f>IF(A568&amp;""="","",ROUND(N(C568)*N(E568),2))</f>
        <v/>
      </c>
      <c r="G568" s="15">
        <f>IF(A568&amp;""="","",ROUND(N(C568)*N(D568),2))</f>
        <v/>
      </c>
      <c r="H568" s="15">
        <f>IF(A568&amp;""="","",ROUND(F568-G568,2))</f>
        <v/>
      </c>
      <c r="I568" s="6">
        <f>IF(A568&amp;""="","",IFERROR(INDEX('أوامر الشغل'!$F$6:$F$1005,MATCH(A568&amp;"",'أوامر الشغل'!$A$6:$A$1005,0))&amp;"","أمر غير موجود"))</f>
        <v/>
      </c>
    </row>
    <row r="569">
      <c r="A569" s="5" t="n"/>
      <c r="B569" s="5" t="n"/>
      <c r="C569" s="18" t="n"/>
      <c r="D569" s="17" t="n"/>
      <c r="E569" s="17" t="n"/>
      <c r="F569" s="15">
        <f>IF(A569&amp;""="","",ROUND(N(C569)*N(E569),2))</f>
        <v/>
      </c>
      <c r="G569" s="15">
        <f>IF(A569&amp;""="","",ROUND(N(C569)*N(D569),2))</f>
        <v/>
      </c>
      <c r="H569" s="15">
        <f>IF(A569&amp;""="","",ROUND(F569-G569,2))</f>
        <v/>
      </c>
      <c r="I569" s="6">
        <f>IF(A569&amp;""="","",IFERROR(INDEX('أوامر الشغل'!$F$6:$F$1005,MATCH(A569&amp;"",'أوامر الشغل'!$A$6:$A$1005,0))&amp;"","أمر غير موجود"))</f>
        <v/>
      </c>
    </row>
    <row r="570">
      <c r="A570" s="5" t="n"/>
      <c r="B570" s="5" t="n"/>
      <c r="C570" s="18" t="n"/>
      <c r="D570" s="17" t="n"/>
      <c r="E570" s="17" t="n"/>
      <c r="F570" s="15">
        <f>IF(A570&amp;""="","",ROUND(N(C570)*N(E570),2))</f>
        <v/>
      </c>
      <c r="G570" s="15">
        <f>IF(A570&amp;""="","",ROUND(N(C570)*N(D570),2))</f>
        <v/>
      </c>
      <c r="H570" s="15">
        <f>IF(A570&amp;""="","",ROUND(F570-G570,2))</f>
        <v/>
      </c>
      <c r="I570" s="6">
        <f>IF(A570&amp;""="","",IFERROR(INDEX('أوامر الشغل'!$F$6:$F$1005,MATCH(A570&amp;"",'أوامر الشغل'!$A$6:$A$1005,0))&amp;"","أمر غير موجود"))</f>
        <v/>
      </c>
    </row>
    <row r="571">
      <c r="A571" s="5" t="n"/>
      <c r="B571" s="5" t="n"/>
      <c r="C571" s="18" t="n"/>
      <c r="D571" s="17" t="n"/>
      <c r="E571" s="17" t="n"/>
      <c r="F571" s="15">
        <f>IF(A571&amp;""="","",ROUND(N(C571)*N(E571),2))</f>
        <v/>
      </c>
      <c r="G571" s="15">
        <f>IF(A571&amp;""="","",ROUND(N(C571)*N(D571),2))</f>
        <v/>
      </c>
      <c r="H571" s="15">
        <f>IF(A571&amp;""="","",ROUND(F571-G571,2))</f>
        <v/>
      </c>
      <c r="I571" s="6">
        <f>IF(A571&amp;""="","",IFERROR(INDEX('أوامر الشغل'!$F$6:$F$1005,MATCH(A571&amp;"",'أوامر الشغل'!$A$6:$A$1005,0))&amp;"","أمر غير موجود"))</f>
        <v/>
      </c>
    </row>
    <row r="572">
      <c r="A572" s="5" t="n"/>
      <c r="B572" s="5" t="n"/>
      <c r="C572" s="18" t="n"/>
      <c r="D572" s="17" t="n"/>
      <c r="E572" s="17" t="n"/>
      <c r="F572" s="15">
        <f>IF(A572&amp;""="","",ROUND(N(C572)*N(E572),2))</f>
        <v/>
      </c>
      <c r="G572" s="15">
        <f>IF(A572&amp;""="","",ROUND(N(C572)*N(D572),2))</f>
        <v/>
      </c>
      <c r="H572" s="15">
        <f>IF(A572&amp;""="","",ROUND(F572-G572,2))</f>
        <v/>
      </c>
      <c r="I572" s="6">
        <f>IF(A572&amp;""="","",IFERROR(INDEX('أوامر الشغل'!$F$6:$F$1005,MATCH(A572&amp;"",'أوامر الشغل'!$A$6:$A$1005,0))&amp;"","أمر غير موجود"))</f>
        <v/>
      </c>
    </row>
    <row r="573">
      <c r="A573" s="5" t="n"/>
      <c r="B573" s="5" t="n"/>
      <c r="C573" s="18" t="n"/>
      <c r="D573" s="17" t="n"/>
      <c r="E573" s="17" t="n"/>
      <c r="F573" s="15">
        <f>IF(A573&amp;""="","",ROUND(N(C573)*N(E573),2))</f>
        <v/>
      </c>
      <c r="G573" s="15">
        <f>IF(A573&amp;""="","",ROUND(N(C573)*N(D573),2))</f>
        <v/>
      </c>
      <c r="H573" s="15">
        <f>IF(A573&amp;""="","",ROUND(F573-G573,2))</f>
        <v/>
      </c>
      <c r="I573" s="6">
        <f>IF(A573&amp;""="","",IFERROR(INDEX('أوامر الشغل'!$F$6:$F$1005,MATCH(A573&amp;"",'أوامر الشغل'!$A$6:$A$1005,0))&amp;"","أمر غير موجود"))</f>
        <v/>
      </c>
    </row>
    <row r="574">
      <c r="A574" s="5" t="n"/>
      <c r="B574" s="5" t="n"/>
      <c r="C574" s="18" t="n"/>
      <c r="D574" s="17" t="n"/>
      <c r="E574" s="17" t="n"/>
      <c r="F574" s="15">
        <f>IF(A574&amp;""="","",ROUND(N(C574)*N(E574),2))</f>
        <v/>
      </c>
      <c r="G574" s="15">
        <f>IF(A574&amp;""="","",ROUND(N(C574)*N(D574),2))</f>
        <v/>
      </c>
      <c r="H574" s="15">
        <f>IF(A574&amp;""="","",ROUND(F574-G574,2))</f>
        <v/>
      </c>
      <c r="I574" s="6">
        <f>IF(A574&amp;""="","",IFERROR(INDEX('أوامر الشغل'!$F$6:$F$1005,MATCH(A574&amp;"",'أوامر الشغل'!$A$6:$A$1005,0))&amp;"","أمر غير موجود"))</f>
        <v/>
      </c>
    </row>
    <row r="575">
      <c r="A575" s="5" t="n"/>
      <c r="B575" s="5" t="n"/>
      <c r="C575" s="18" t="n"/>
      <c r="D575" s="17" t="n"/>
      <c r="E575" s="17" t="n"/>
      <c r="F575" s="15">
        <f>IF(A575&amp;""="","",ROUND(N(C575)*N(E575),2))</f>
        <v/>
      </c>
      <c r="G575" s="15">
        <f>IF(A575&amp;""="","",ROUND(N(C575)*N(D575),2))</f>
        <v/>
      </c>
      <c r="H575" s="15">
        <f>IF(A575&amp;""="","",ROUND(F575-G575,2))</f>
        <v/>
      </c>
      <c r="I575" s="6">
        <f>IF(A575&amp;""="","",IFERROR(INDEX('أوامر الشغل'!$F$6:$F$1005,MATCH(A575&amp;"",'أوامر الشغل'!$A$6:$A$1005,0))&amp;"","أمر غير موجود"))</f>
        <v/>
      </c>
    </row>
    <row r="576">
      <c r="A576" s="5" t="n"/>
      <c r="B576" s="5" t="n"/>
      <c r="C576" s="18" t="n"/>
      <c r="D576" s="17" t="n"/>
      <c r="E576" s="17" t="n"/>
      <c r="F576" s="15">
        <f>IF(A576&amp;""="","",ROUND(N(C576)*N(E576),2))</f>
        <v/>
      </c>
      <c r="G576" s="15">
        <f>IF(A576&amp;""="","",ROUND(N(C576)*N(D576),2))</f>
        <v/>
      </c>
      <c r="H576" s="15">
        <f>IF(A576&amp;""="","",ROUND(F576-G576,2))</f>
        <v/>
      </c>
      <c r="I576" s="6">
        <f>IF(A576&amp;""="","",IFERROR(INDEX('أوامر الشغل'!$F$6:$F$1005,MATCH(A576&amp;"",'أوامر الشغل'!$A$6:$A$1005,0))&amp;"","أمر غير موجود"))</f>
        <v/>
      </c>
    </row>
    <row r="577">
      <c r="A577" s="5" t="n"/>
      <c r="B577" s="5" t="n"/>
      <c r="C577" s="18" t="n"/>
      <c r="D577" s="17" t="n"/>
      <c r="E577" s="17" t="n"/>
      <c r="F577" s="15">
        <f>IF(A577&amp;""="","",ROUND(N(C577)*N(E577),2))</f>
        <v/>
      </c>
      <c r="G577" s="15">
        <f>IF(A577&amp;""="","",ROUND(N(C577)*N(D577),2))</f>
        <v/>
      </c>
      <c r="H577" s="15">
        <f>IF(A577&amp;""="","",ROUND(F577-G577,2))</f>
        <v/>
      </c>
      <c r="I577" s="6">
        <f>IF(A577&amp;""="","",IFERROR(INDEX('أوامر الشغل'!$F$6:$F$1005,MATCH(A577&amp;"",'أوامر الشغل'!$A$6:$A$1005,0))&amp;"","أمر غير موجود"))</f>
        <v/>
      </c>
    </row>
    <row r="578">
      <c r="A578" s="5" t="n"/>
      <c r="B578" s="5" t="n"/>
      <c r="C578" s="18" t="n"/>
      <c r="D578" s="17" t="n"/>
      <c r="E578" s="17" t="n"/>
      <c r="F578" s="15">
        <f>IF(A578&amp;""="","",ROUND(N(C578)*N(E578),2))</f>
        <v/>
      </c>
      <c r="G578" s="15">
        <f>IF(A578&amp;""="","",ROUND(N(C578)*N(D578),2))</f>
        <v/>
      </c>
      <c r="H578" s="15">
        <f>IF(A578&amp;""="","",ROUND(F578-G578,2))</f>
        <v/>
      </c>
      <c r="I578" s="6">
        <f>IF(A578&amp;""="","",IFERROR(INDEX('أوامر الشغل'!$F$6:$F$1005,MATCH(A578&amp;"",'أوامر الشغل'!$A$6:$A$1005,0))&amp;"","أمر غير موجود"))</f>
        <v/>
      </c>
    </row>
    <row r="579">
      <c r="A579" s="5" t="n"/>
      <c r="B579" s="5" t="n"/>
      <c r="C579" s="18" t="n"/>
      <c r="D579" s="17" t="n"/>
      <c r="E579" s="17" t="n"/>
      <c r="F579" s="15">
        <f>IF(A579&amp;""="","",ROUND(N(C579)*N(E579),2))</f>
        <v/>
      </c>
      <c r="G579" s="15">
        <f>IF(A579&amp;""="","",ROUND(N(C579)*N(D579),2))</f>
        <v/>
      </c>
      <c r="H579" s="15">
        <f>IF(A579&amp;""="","",ROUND(F579-G579,2))</f>
        <v/>
      </c>
      <c r="I579" s="6">
        <f>IF(A579&amp;""="","",IFERROR(INDEX('أوامر الشغل'!$F$6:$F$1005,MATCH(A579&amp;"",'أوامر الشغل'!$A$6:$A$1005,0))&amp;"","أمر غير موجود"))</f>
        <v/>
      </c>
    </row>
    <row r="580">
      <c r="A580" s="5" t="n"/>
      <c r="B580" s="5" t="n"/>
      <c r="C580" s="18" t="n"/>
      <c r="D580" s="17" t="n"/>
      <c r="E580" s="17" t="n"/>
      <c r="F580" s="15">
        <f>IF(A580&amp;""="","",ROUND(N(C580)*N(E580),2))</f>
        <v/>
      </c>
      <c r="G580" s="15">
        <f>IF(A580&amp;""="","",ROUND(N(C580)*N(D580),2))</f>
        <v/>
      </c>
      <c r="H580" s="15">
        <f>IF(A580&amp;""="","",ROUND(F580-G580,2))</f>
        <v/>
      </c>
      <c r="I580" s="6">
        <f>IF(A580&amp;""="","",IFERROR(INDEX('أوامر الشغل'!$F$6:$F$1005,MATCH(A580&amp;"",'أوامر الشغل'!$A$6:$A$1005,0))&amp;"","أمر غير موجود"))</f>
        <v/>
      </c>
    </row>
    <row r="581">
      <c r="A581" s="5" t="n"/>
      <c r="B581" s="5" t="n"/>
      <c r="C581" s="18" t="n"/>
      <c r="D581" s="17" t="n"/>
      <c r="E581" s="17" t="n"/>
      <c r="F581" s="15">
        <f>IF(A581&amp;""="","",ROUND(N(C581)*N(E581),2))</f>
        <v/>
      </c>
      <c r="G581" s="15">
        <f>IF(A581&amp;""="","",ROUND(N(C581)*N(D581),2))</f>
        <v/>
      </c>
      <c r="H581" s="15">
        <f>IF(A581&amp;""="","",ROUND(F581-G581,2))</f>
        <v/>
      </c>
      <c r="I581" s="6">
        <f>IF(A581&amp;""="","",IFERROR(INDEX('أوامر الشغل'!$F$6:$F$1005,MATCH(A581&amp;"",'أوامر الشغل'!$A$6:$A$1005,0))&amp;"","أمر غير موجود"))</f>
        <v/>
      </c>
    </row>
    <row r="582">
      <c r="A582" s="5" t="n"/>
      <c r="B582" s="5" t="n"/>
      <c r="C582" s="18" t="n"/>
      <c r="D582" s="17" t="n"/>
      <c r="E582" s="17" t="n"/>
      <c r="F582" s="15">
        <f>IF(A582&amp;""="","",ROUND(N(C582)*N(E582),2))</f>
        <v/>
      </c>
      <c r="G582" s="15">
        <f>IF(A582&amp;""="","",ROUND(N(C582)*N(D582),2))</f>
        <v/>
      </c>
      <c r="H582" s="15">
        <f>IF(A582&amp;""="","",ROUND(F582-G582,2))</f>
        <v/>
      </c>
      <c r="I582" s="6">
        <f>IF(A582&amp;""="","",IFERROR(INDEX('أوامر الشغل'!$F$6:$F$1005,MATCH(A582&amp;"",'أوامر الشغل'!$A$6:$A$1005,0))&amp;"","أمر غير موجود"))</f>
        <v/>
      </c>
    </row>
    <row r="583">
      <c r="A583" s="5" t="n"/>
      <c r="B583" s="5" t="n"/>
      <c r="C583" s="18" t="n"/>
      <c r="D583" s="17" t="n"/>
      <c r="E583" s="17" t="n"/>
      <c r="F583" s="15">
        <f>IF(A583&amp;""="","",ROUND(N(C583)*N(E583),2))</f>
        <v/>
      </c>
      <c r="G583" s="15">
        <f>IF(A583&amp;""="","",ROUND(N(C583)*N(D583),2))</f>
        <v/>
      </c>
      <c r="H583" s="15">
        <f>IF(A583&amp;""="","",ROUND(F583-G583,2))</f>
        <v/>
      </c>
      <c r="I583" s="6">
        <f>IF(A583&amp;""="","",IFERROR(INDEX('أوامر الشغل'!$F$6:$F$1005,MATCH(A583&amp;"",'أوامر الشغل'!$A$6:$A$1005,0))&amp;"","أمر غير موجود"))</f>
        <v/>
      </c>
    </row>
    <row r="584">
      <c r="A584" s="5" t="n"/>
      <c r="B584" s="5" t="n"/>
      <c r="C584" s="18" t="n"/>
      <c r="D584" s="17" t="n"/>
      <c r="E584" s="17" t="n"/>
      <c r="F584" s="15">
        <f>IF(A584&amp;""="","",ROUND(N(C584)*N(E584),2))</f>
        <v/>
      </c>
      <c r="G584" s="15">
        <f>IF(A584&amp;""="","",ROUND(N(C584)*N(D584),2))</f>
        <v/>
      </c>
      <c r="H584" s="15">
        <f>IF(A584&amp;""="","",ROUND(F584-G584,2))</f>
        <v/>
      </c>
      <c r="I584" s="6">
        <f>IF(A584&amp;""="","",IFERROR(INDEX('أوامر الشغل'!$F$6:$F$1005,MATCH(A584&amp;"",'أوامر الشغل'!$A$6:$A$1005,0))&amp;"","أمر غير موجود"))</f>
        <v/>
      </c>
    </row>
    <row r="585">
      <c r="A585" s="5" t="n"/>
      <c r="B585" s="5" t="n"/>
      <c r="C585" s="18" t="n"/>
      <c r="D585" s="17" t="n"/>
      <c r="E585" s="17" t="n"/>
      <c r="F585" s="15">
        <f>IF(A585&amp;""="","",ROUND(N(C585)*N(E585),2))</f>
        <v/>
      </c>
      <c r="G585" s="15">
        <f>IF(A585&amp;""="","",ROUND(N(C585)*N(D585),2))</f>
        <v/>
      </c>
      <c r="H585" s="15">
        <f>IF(A585&amp;""="","",ROUND(F585-G585,2))</f>
        <v/>
      </c>
      <c r="I585" s="6">
        <f>IF(A585&amp;""="","",IFERROR(INDEX('أوامر الشغل'!$F$6:$F$1005,MATCH(A585&amp;"",'أوامر الشغل'!$A$6:$A$1005,0))&amp;"","أمر غير موجود"))</f>
        <v/>
      </c>
    </row>
    <row r="586">
      <c r="A586" s="5" t="n"/>
      <c r="B586" s="5" t="n"/>
      <c r="C586" s="18" t="n"/>
      <c r="D586" s="17" t="n"/>
      <c r="E586" s="17" t="n"/>
      <c r="F586" s="15">
        <f>IF(A586&amp;""="","",ROUND(N(C586)*N(E586),2))</f>
        <v/>
      </c>
      <c r="G586" s="15">
        <f>IF(A586&amp;""="","",ROUND(N(C586)*N(D586),2))</f>
        <v/>
      </c>
      <c r="H586" s="15">
        <f>IF(A586&amp;""="","",ROUND(F586-G586,2))</f>
        <v/>
      </c>
      <c r="I586" s="6">
        <f>IF(A586&amp;""="","",IFERROR(INDEX('أوامر الشغل'!$F$6:$F$1005,MATCH(A586&amp;"",'أوامر الشغل'!$A$6:$A$1005,0))&amp;"","أمر غير موجود"))</f>
        <v/>
      </c>
    </row>
    <row r="587">
      <c r="A587" s="5" t="n"/>
      <c r="B587" s="5" t="n"/>
      <c r="C587" s="18" t="n"/>
      <c r="D587" s="17" t="n"/>
      <c r="E587" s="17" t="n"/>
      <c r="F587" s="15">
        <f>IF(A587&amp;""="","",ROUND(N(C587)*N(E587),2))</f>
        <v/>
      </c>
      <c r="G587" s="15">
        <f>IF(A587&amp;""="","",ROUND(N(C587)*N(D587),2))</f>
        <v/>
      </c>
      <c r="H587" s="15">
        <f>IF(A587&amp;""="","",ROUND(F587-G587,2))</f>
        <v/>
      </c>
      <c r="I587" s="6">
        <f>IF(A587&amp;""="","",IFERROR(INDEX('أوامر الشغل'!$F$6:$F$1005,MATCH(A587&amp;"",'أوامر الشغل'!$A$6:$A$1005,0))&amp;"","أمر غير موجود"))</f>
        <v/>
      </c>
    </row>
    <row r="588">
      <c r="A588" s="5" t="n"/>
      <c r="B588" s="5" t="n"/>
      <c r="C588" s="18" t="n"/>
      <c r="D588" s="17" t="n"/>
      <c r="E588" s="17" t="n"/>
      <c r="F588" s="15">
        <f>IF(A588&amp;""="","",ROUND(N(C588)*N(E588),2))</f>
        <v/>
      </c>
      <c r="G588" s="15">
        <f>IF(A588&amp;""="","",ROUND(N(C588)*N(D588),2))</f>
        <v/>
      </c>
      <c r="H588" s="15">
        <f>IF(A588&amp;""="","",ROUND(F588-G588,2))</f>
        <v/>
      </c>
      <c r="I588" s="6">
        <f>IF(A588&amp;""="","",IFERROR(INDEX('أوامر الشغل'!$F$6:$F$1005,MATCH(A588&amp;"",'أوامر الشغل'!$A$6:$A$1005,0))&amp;"","أمر غير موجود"))</f>
        <v/>
      </c>
    </row>
    <row r="589">
      <c r="A589" s="5" t="n"/>
      <c r="B589" s="5" t="n"/>
      <c r="C589" s="18" t="n"/>
      <c r="D589" s="17" t="n"/>
      <c r="E589" s="17" t="n"/>
      <c r="F589" s="15">
        <f>IF(A589&amp;""="","",ROUND(N(C589)*N(E589),2))</f>
        <v/>
      </c>
      <c r="G589" s="15">
        <f>IF(A589&amp;""="","",ROUND(N(C589)*N(D589),2))</f>
        <v/>
      </c>
      <c r="H589" s="15">
        <f>IF(A589&amp;""="","",ROUND(F589-G589,2))</f>
        <v/>
      </c>
      <c r="I589" s="6">
        <f>IF(A589&amp;""="","",IFERROR(INDEX('أوامر الشغل'!$F$6:$F$1005,MATCH(A589&amp;"",'أوامر الشغل'!$A$6:$A$1005,0))&amp;"","أمر غير موجود"))</f>
        <v/>
      </c>
    </row>
    <row r="590">
      <c r="A590" s="5" t="n"/>
      <c r="B590" s="5" t="n"/>
      <c r="C590" s="18" t="n"/>
      <c r="D590" s="17" t="n"/>
      <c r="E590" s="17" t="n"/>
      <c r="F590" s="15">
        <f>IF(A590&amp;""="","",ROUND(N(C590)*N(E590),2))</f>
        <v/>
      </c>
      <c r="G590" s="15">
        <f>IF(A590&amp;""="","",ROUND(N(C590)*N(D590),2))</f>
        <v/>
      </c>
      <c r="H590" s="15">
        <f>IF(A590&amp;""="","",ROUND(F590-G590,2))</f>
        <v/>
      </c>
      <c r="I590" s="6">
        <f>IF(A590&amp;""="","",IFERROR(INDEX('أوامر الشغل'!$F$6:$F$1005,MATCH(A590&amp;"",'أوامر الشغل'!$A$6:$A$1005,0))&amp;"","أمر غير موجود"))</f>
        <v/>
      </c>
    </row>
    <row r="591">
      <c r="A591" s="5" t="n"/>
      <c r="B591" s="5" t="n"/>
      <c r="C591" s="18" t="n"/>
      <c r="D591" s="17" t="n"/>
      <c r="E591" s="17" t="n"/>
      <c r="F591" s="15">
        <f>IF(A591&amp;""="","",ROUND(N(C591)*N(E591),2))</f>
        <v/>
      </c>
      <c r="G591" s="15">
        <f>IF(A591&amp;""="","",ROUND(N(C591)*N(D591),2))</f>
        <v/>
      </c>
      <c r="H591" s="15">
        <f>IF(A591&amp;""="","",ROUND(F591-G591,2))</f>
        <v/>
      </c>
      <c r="I591" s="6">
        <f>IF(A591&amp;""="","",IFERROR(INDEX('أوامر الشغل'!$F$6:$F$1005,MATCH(A591&amp;"",'أوامر الشغل'!$A$6:$A$1005,0))&amp;"","أمر غير موجود"))</f>
        <v/>
      </c>
    </row>
    <row r="592">
      <c r="A592" s="5" t="n"/>
      <c r="B592" s="5" t="n"/>
      <c r="C592" s="18" t="n"/>
      <c r="D592" s="17" t="n"/>
      <c r="E592" s="17" t="n"/>
      <c r="F592" s="15">
        <f>IF(A592&amp;""="","",ROUND(N(C592)*N(E592),2))</f>
        <v/>
      </c>
      <c r="G592" s="15">
        <f>IF(A592&amp;""="","",ROUND(N(C592)*N(D592),2))</f>
        <v/>
      </c>
      <c r="H592" s="15">
        <f>IF(A592&amp;""="","",ROUND(F592-G592,2))</f>
        <v/>
      </c>
      <c r="I592" s="6">
        <f>IF(A592&amp;""="","",IFERROR(INDEX('أوامر الشغل'!$F$6:$F$1005,MATCH(A592&amp;"",'أوامر الشغل'!$A$6:$A$1005,0))&amp;"","أمر غير موجود"))</f>
        <v/>
      </c>
    </row>
    <row r="593">
      <c r="A593" s="5" t="n"/>
      <c r="B593" s="5" t="n"/>
      <c r="C593" s="18" t="n"/>
      <c r="D593" s="17" t="n"/>
      <c r="E593" s="17" t="n"/>
      <c r="F593" s="15">
        <f>IF(A593&amp;""="","",ROUND(N(C593)*N(E593),2))</f>
        <v/>
      </c>
      <c r="G593" s="15">
        <f>IF(A593&amp;""="","",ROUND(N(C593)*N(D593),2))</f>
        <v/>
      </c>
      <c r="H593" s="15">
        <f>IF(A593&amp;""="","",ROUND(F593-G593,2))</f>
        <v/>
      </c>
      <c r="I593" s="6">
        <f>IF(A593&amp;""="","",IFERROR(INDEX('أوامر الشغل'!$F$6:$F$1005,MATCH(A593&amp;"",'أوامر الشغل'!$A$6:$A$1005,0))&amp;"","أمر غير موجود"))</f>
        <v/>
      </c>
    </row>
    <row r="594">
      <c r="A594" s="5" t="n"/>
      <c r="B594" s="5" t="n"/>
      <c r="C594" s="18" t="n"/>
      <c r="D594" s="17" t="n"/>
      <c r="E594" s="17" t="n"/>
      <c r="F594" s="15">
        <f>IF(A594&amp;""="","",ROUND(N(C594)*N(E594),2))</f>
        <v/>
      </c>
      <c r="G594" s="15">
        <f>IF(A594&amp;""="","",ROUND(N(C594)*N(D594),2))</f>
        <v/>
      </c>
      <c r="H594" s="15">
        <f>IF(A594&amp;""="","",ROUND(F594-G594,2))</f>
        <v/>
      </c>
      <c r="I594" s="6">
        <f>IF(A594&amp;""="","",IFERROR(INDEX('أوامر الشغل'!$F$6:$F$1005,MATCH(A594&amp;"",'أوامر الشغل'!$A$6:$A$1005,0))&amp;"","أمر غير موجود"))</f>
        <v/>
      </c>
    </row>
    <row r="595">
      <c r="A595" s="5" t="n"/>
      <c r="B595" s="5" t="n"/>
      <c r="C595" s="18" t="n"/>
      <c r="D595" s="17" t="n"/>
      <c r="E595" s="17" t="n"/>
      <c r="F595" s="15">
        <f>IF(A595&amp;""="","",ROUND(N(C595)*N(E595),2))</f>
        <v/>
      </c>
      <c r="G595" s="15">
        <f>IF(A595&amp;""="","",ROUND(N(C595)*N(D595),2))</f>
        <v/>
      </c>
      <c r="H595" s="15">
        <f>IF(A595&amp;""="","",ROUND(F595-G595,2))</f>
        <v/>
      </c>
      <c r="I595" s="6">
        <f>IF(A595&amp;""="","",IFERROR(INDEX('أوامر الشغل'!$F$6:$F$1005,MATCH(A595&amp;"",'أوامر الشغل'!$A$6:$A$1005,0))&amp;"","أمر غير موجود"))</f>
        <v/>
      </c>
    </row>
    <row r="596">
      <c r="A596" s="5" t="n"/>
      <c r="B596" s="5" t="n"/>
      <c r="C596" s="18" t="n"/>
      <c r="D596" s="17" t="n"/>
      <c r="E596" s="17" t="n"/>
      <c r="F596" s="15">
        <f>IF(A596&amp;""="","",ROUND(N(C596)*N(E596),2))</f>
        <v/>
      </c>
      <c r="G596" s="15">
        <f>IF(A596&amp;""="","",ROUND(N(C596)*N(D596),2))</f>
        <v/>
      </c>
      <c r="H596" s="15">
        <f>IF(A596&amp;""="","",ROUND(F596-G596,2))</f>
        <v/>
      </c>
      <c r="I596" s="6">
        <f>IF(A596&amp;""="","",IFERROR(INDEX('أوامر الشغل'!$F$6:$F$1005,MATCH(A596&amp;"",'أوامر الشغل'!$A$6:$A$1005,0))&amp;"","أمر غير موجود"))</f>
        <v/>
      </c>
    </row>
    <row r="597">
      <c r="A597" s="5" t="n"/>
      <c r="B597" s="5" t="n"/>
      <c r="C597" s="18" t="n"/>
      <c r="D597" s="17" t="n"/>
      <c r="E597" s="17" t="n"/>
      <c r="F597" s="15">
        <f>IF(A597&amp;""="","",ROUND(N(C597)*N(E597),2))</f>
        <v/>
      </c>
      <c r="G597" s="15">
        <f>IF(A597&amp;""="","",ROUND(N(C597)*N(D597),2))</f>
        <v/>
      </c>
      <c r="H597" s="15">
        <f>IF(A597&amp;""="","",ROUND(F597-G597,2))</f>
        <v/>
      </c>
      <c r="I597" s="6">
        <f>IF(A597&amp;""="","",IFERROR(INDEX('أوامر الشغل'!$F$6:$F$1005,MATCH(A597&amp;"",'أوامر الشغل'!$A$6:$A$1005,0))&amp;"","أمر غير موجود"))</f>
        <v/>
      </c>
    </row>
    <row r="598">
      <c r="A598" s="5" t="n"/>
      <c r="B598" s="5" t="n"/>
      <c r="C598" s="18" t="n"/>
      <c r="D598" s="17" t="n"/>
      <c r="E598" s="17" t="n"/>
      <c r="F598" s="15">
        <f>IF(A598&amp;""="","",ROUND(N(C598)*N(E598),2))</f>
        <v/>
      </c>
      <c r="G598" s="15">
        <f>IF(A598&amp;""="","",ROUND(N(C598)*N(D598),2))</f>
        <v/>
      </c>
      <c r="H598" s="15">
        <f>IF(A598&amp;""="","",ROUND(F598-G598,2))</f>
        <v/>
      </c>
      <c r="I598" s="6">
        <f>IF(A598&amp;""="","",IFERROR(INDEX('أوامر الشغل'!$F$6:$F$1005,MATCH(A598&amp;"",'أوامر الشغل'!$A$6:$A$1005,0))&amp;"","أمر غير موجود"))</f>
        <v/>
      </c>
    </row>
    <row r="599">
      <c r="A599" s="5" t="n"/>
      <c r="B599" s="5" t="n"/>
      <c r="C599" s="18" t="n"/>
      <c r="D599" s="17" t="n"/>
      <c r="E599" s="17" t="n"/>
      <c r="F599" s="15">
        <f>IF(A599&amp;""="","",ROUND(N(C599)*N(E599),2))</f>
        <v/>
      </c>
      <c r="G599" s="15">
        <f>IF(A599&amp;""="","",ROUND(N(C599)*N(D599),2))</f>
        <v/>
      </c>
      <c r="H599" s="15">
        <f>IF(A599&amp;""="","",ROUND(F599-G599,2))</f>
        <v/>
      </c>
      <c r="I599" s="6">
        <f>IF(A599&amp;""="","",IFERROR(INDEX('أوامر الشغل'!$F$6:$F$1005,MATCH(A599&amp;"",'أوامر الشغل'!$A$6:$A$1005,0))&amp;"","أمر غير موجود"))</f>
        <v/>
      </c>
    </row>
    <row r="600">
      <c r="A600" s="5" t="n"/>
      <c r="B600" s="5" t="n"/>
      <c r="C600" s="18" t="n"/>
      <c r="D600" s="17" t="n"/>
      <c r="E600" s="17" t="n"/>
      <c r="F600" s="15">
        <f>IF(A600&amp;""="","",ROUND(N(C600)*N(E600),2))</f>
        <v/>
      </c>
      <c r="G600" s="15">
        <f>IF(A600&amp;""="","",ROUND(N(C600)*N(D600),2))</f>
        <v/>
      </c>
      <c r="H600" s="15">
        <f>IF(A600&amp;""="","",ROUND(F600-G600,2))</f>
        <v/>
      </c>
      <c r="I600" s="6">
        <f>IF(A600&amp;""="","",IFERROR(INDEX('أوامر الشغل'!$F$6:$F$1005,MATCH(A600&amp;"",'أوامر الشغل'!$A$6:$A$1005,0))&amp;"","أمر غير موجود"))</f>
        <v/>
      </c>
    </row>
    <row r="601">
      <c r="A601" s="5" t="n"/>
      <c r="B601" s="5" t="n"/>
      <c r="C601" s="18" t="n"/>
      <c r="D601" s="17" t="n"/>
      <c r="E601" s="17" t="n"/>
      <c r="F601" s="15">
        <f>IF(A601&amp;""="","",ROUND(N(C601)*N(E601),2))</f>
        <v/>
      </c>
      <c r="G601" s="15">
        <f>IF(A601&amp;""="","",ROUND(N(C601)*N(D601),2))</f>
        <v/>
      </c>
      <c r="H601" s="15">
        <f>IF(A601&amp;""="","",ROUND(F601-G601,2))</f>
        <v/>
      </c>
      <c r="I601" s="6">
        <f>IF(A601&amp;""="","",IFERROR(INDEX('أوامر الشغل'!$F$6:$F$1005,MATCH(A601&amp;"",'أوامر الشغل'!$A$6:$A$1005,0))&amp;"","أمر غير موجود"))</f>
        <v/>
      </c>
    </row>
    <row r="602">
      <c r="A602" s="5" t="n"/>
      <c r="B602" s="5" t="n"/>
      <c r="C602" s="18" t="n"/>
      <c r="D602" s="17" t="n"/>
      <c r="E602" s="17" t="n"/>
      <c r="F602" s="15">
        <f>IF(A602&amp;""="","",ROUND(N(C602)*N(E602),2))</f>
        <v/>
      </c>
      <c r="G602" s="15">
        <f>IF(A602&amp;""="","",ROUND(N(C602)*N(D602),2))</f>
        <v/>
      </c>
      <c r="H602" s="15">
        <f>IF(A602&amp;""="","",ROUND(F602-G602,2))</f>
        <v/>
      </c>
      <c r="I602" s="6">
        <f>IF(A602&amp;""="","",IFERROR(INDEX('أوامر الشغل'!$F$6:$F$1005,MATCH(A602&amp;"",'أوامر الشغل'!$A$6:$A$1005,0))&amp;"","أمر غير موجود"))</f>
        <v/>
      </c>
    </row>
    <row r="603">
      <c r="A603" s="5" t="n"/>
      <c r="B603" s="5" t="n"/>
      <c r="C603" s="18" t="n"/>
      <c r="D603" s="17" t="n"/>
      <c r="E603" s="17" t="n"/>
      <c r="F603" s="15">
        <f>IF(A603&amp;""="","",ROUND(N(C603)*N(E603),2))</f>
        <v/>
      </c>
      <c r="G603" s="15">
        <f>IF(A603&amp;""="","",ROUND(N(C603)*N(D603),2))</f>
        <v/>
      </c>
      <c r="H603" s="15">
        <f>IF(A603&amp;""="","",ROUND(F603-G603,2))</f>
        <v/>
      </c>
      <c r="I603" s="6">
        <f>IF(A603&amp;""="","",IFERROR(INDEX('أوامر الشغل'!$F$6:$F$1005,MATCH(A603&amp;"",'أوامر الشغل'!$A$6:$A$1005,0))&amp;"","أمر غير موجود"))</f>
        <v/>
      </c>
    </row>
    <row r="604">
      <c r="A604" s="5" t="n"/>
      <c r="B604" s="5" t="n"/>
      <c r="C604" s="18" t="n"/>
      <c r="D604" s="17" t="n"/>
      <c r="E604" s="17" t="n"/>
      <c r="F604" s="15">
        <f>IF(A604&amp;""="","",ROUND(N(C604)*N(E604),2))</f>
        <v/>
      </c>
      <c r="G604" s="15">
        <f>IF(A604&amp;""="","",ROUND(N(C604)*N(D604),2))</f>
        <v/>
      </c>
      <c r="H604" s="15">
        <f>IF(A604&amp;""="","",ROUND(F604-G604,2))</f>
        <v/>
      </c>
      <c r="I604" s="6">
        <f>IF(A604&amp;""="","",IFERROR(INDEX('أوامر الشغل'!$F$6:$F$1005,MATCH(A604&amp;"",'أوامر الشغل'!$A$6:$A$1005,0))&amp;"","أمر غير موجود"))</f>
        <v/>
      </c>
    </row>
    <row r="605">
      <c r="A605" s="5" t="n"/>
      <c r="B605" s="5" t="n"/>
      <c r="C605" s="18" t="n"/>
      <c r="D605" s="17" t="n"/>
      <c r="E605" s="17" t="n"/>
      <c r="F605" s="15">
        <f>IF(A605&amp;""="","",ROUND(N(C605)*N(E605),2))</f>
        <v/>
      </c>
      <c r="G605" s="15">
        <f>IF(A605&amp;""="","",ROUND(N(C605)*N(D605),2))</f>
        <v/>
      </c>
      <c r="H605" s="15">
        <f>IF(A605&amp;""="","",ROUND(F605-G605,2))</f>
        <v/>
      </c>
      <c r="I605" s="6">
        <f>IF(A605&amp;""="","",IFERROR(INDEX('أوامر الشغل'!$F$6:$F$1005,MATCH(A605&amp;"",'أوامر الشغل'!$A$6:$A$1005,0))&amp;"","أمر غير موجود"))</f>
        <v/>
      </c>
    </row>
    <row r="606">
      <c r="A606" s="5" t="n"/>
      <c r="B606" s="5" t="n"/>
      <c r="C606" s="18" t="n"/>
      <c r="D606" s="17" t="n"/>
      <c r="E606" s="17" t="n"/>
      <c r="F606" s="15">
        <f>IF(A606&amp;""="","",ROUND(N(C606)*N(E606),2))</f>
        <v/>
      </c>
      <c r="G606" s="15">
        <f>IF(A606&amp;""="","",ROUND(N(C606)*N(D606),2))</f>
        <v/>
      </c>
      <c r="H606" s="15">
        <f>IF(A606&amp;""="","",ROUND(F606-G606,2))</f>
        <v/>
      </c>
      <c r="I606" s="6">
        <f>IF(A606&amp;""="","",IFERROR(INDEX('أوامر الشغل'!$F$6:$F$1005,MATCH(A606&amp;"",'أوامر الشغل'!$A$6:$A$1005,0))&amp;"","أمر غير موجود"))</f>
        <v/>
      </c>
    </row>
    <row r="607">
      <c r="A607" s="5" t="n"/>
      <c r="B607" s="5" t="n"/>
      <c r="C607" s="18" t="n"/>
      <c r="D607" s="17" t="n"/>
      <c r="E607" s="17" t="n"/>
      <c r="F607" s="15">
        <f>IF(A607&amp;""="","",ROUND(N(C607)*N(E607),2))</f>
        <v/>
      </c>
      <c r="G607" s="15">
        <f>IF(A607&amp;""="","",ROUND(N(C607)*N(D607),2))</f>
        <v/>
      </c>
      <c r="H607" s="15">
        <f>IF(A607&amp;""="","",ROUND(F607-G607,2))</f>
        <v/>
      </c>
      <c r="I607" s="6">
        <f>IF(A607&amp;""="","",IFERROR(INDEX('أوامر الشغل'!$F$6:$F$1005,MATCH(A607&amp;"",'أوامر الشغل'!$A$6:$A$1005,0))&amp;"","أمر غير موجود"))</f>
        <v/>
      </c>
    </row>
    <row r="608">
      <c r="A608" s="5" t="n"/>
      <c r="B608" s="5" t="n"/>
      <c r="C608" s="18" t="n"/>
      <c r="D608" s="17" t="n"/>
      <c r="E608" s="17" t="n"/>
      <c r="F608" s="15">
        <f>IF(A608&amp;""="","",ROUND(N(C608)*N(E608),2))</f>
        <v/>
      </c>
      <c r="G608" s="15">
        <f>IF(A608&amp;""="","",ROUND(N(C608)*N(D608),2))</f>
        <v/>
      </c>
      <c r="H608" s="15">
        <f>IF(A608&amp;""="","",ROUND(F608-G608,2))</f>
        <v/>
      </c>
      <c r="I608" s="6">
        <f>IF(A608&amp;""="","",IFERROR(INDEX('أوامر الشغل'!$F$6:$F$1005,MATCH(A608&amp;"",'أوامر الشغل'!$A$6:$A$1005,0))&amp;"","أمر غير موجود"))</f>
        <v/>
      </c>
    </row>
    <row r="609">
      <c r="A609" s="5" t="n"/>
      <c r="B609" s="5" t="n"/>
      <c r="C609" s="18" t="n"/>
      <c r="D609" s="17" t="n"/>
      <c r="E609" s="17" t="n"/>
      <c r="F609" s="15">
        <f>IF(A609&amp;""="","",ROUND(N(C609)*N(E609),2))</f>
        <v/>
      </c>
      <c r="G609" s="15">
        <f>IF(A609&amp;""="","",ROUND(N(C609)*N(D609),2))</f>
        <v/>
      </c>
      <c r="H609" s="15">
        <f>IF(A609&amp;""="","",ROUND(F609-G609,2))</f>
        <v/>
      </c>
      <c r="I609" s="6">
        <f>IF(A609&amp;""="","",IFERROR(INDEX('أوامر الشغل'!$F$6:$F$1005,MATCH(A609&amp;"",'أوامر الشغل'!$A$6:$A$1005,0))&amp;"","أمر غير موجود"))</f>
        <v/>
      </c>
    </row>
    <row r="610">
      <c r="A610" s="5" t="n"/>
      <c r="B610" s="5" t="n"/>
      <c r="C610" s="18" t="n"/>
      <c r="D610" s="17" t="n"/>
      <c r="E610" s="17" t="n"/>
      <c r="F610" s="15">
        <f>IF(A610&amp;""="","",ROUND(N(C610)*N(E610),2))</f>
        <v/>
      </c>
      <c r="G610" s="15">
        <f>IF(A610&amp;""="","",ROUND(N(C610)*N(D610),2))</f>
        <v/>
      </c>
      <c r="H610" s="15">
        <f>IF(A610&amp;""="","",ROUND(F610-G610,2))</f>
        <v/>
      </c>
      <c r="I610" s="6">
        <f>IF(A610&amp;""="","",IFERROR(INDEX('أوامر الشغل'!$F$6:$F$1005,MATCH(A610&amp;"",'أوامر الشغل'!$A$6:$A$1005,0))&amp;"","أمر غير موجود"))</f>
        <v/>
      </c>
    </row>
    <row r="611">
      <c r="A611" s="5" t="n"/>
      <c r="B611" s="5" t="n"/>
      <c r="C611" s="18" t="n"/>
      <c r="D611" s="17" t="n"/>
      <c r="E611" s="17" t="n"/>
      <c r="F611" s="15">
        <f>IF(A611&amp;""="","",ROUND(N(C611)*N(E611),2))</f>
        <v/>
      </c>
      <c r="G611" s="15">
        <f>IF(A611&amp;""="","",ROUND(N(C611)*N(D611),2))</f>
        <v/>
      </c>
      <c r="H611" s="15">
        <f>IF(A611&amp;""="","",ROUND(F611-G611,2))</f>
        <v/>
      </c>
      <c r="I611" s="6">
        <f>IF(A611&amp;""="","",IFERROR(INDEX('أوامر الشغل'!$F$6:$F$1005,MATCH(A611&amp;"",'أوامر الشغل'!$A$6:$A$1005,0))&amp;"","أمر غير موجود"))</f>
        <v/>
      </c>
    </row>
    <row r="612">
      <c r="A612" s="5" t="n"/>
      <c r="B612" s="5" t="n"/>
      <c r="C612" s="18" t="n"/>
      <c r="D612" s="17" t="n"/>
      <c r="E612" s="17" t="n"/>
      <c r="F612" s="15">
        <f>IF(A612&amp;""="","",ROUND(N(C612)*N(E612),2))</f>
        <v/>
      </c>
      <c r="G612" s="15">
        <f>IF(A612&amp;""="","",ROUND(N(C612)*N(D612),2))</f>
        <v/>
      </c>
      <c r="H612" s="15">
        <f>IF(A612&amp;""="","",ROUND(F612-G612,2))</f>
        <v/>
      </c>
      <c r="I612" s="6">
        <f>IF(A612&amp;""="","",IFERROR(INDEX('أوامر الشغل'!$F$6:$F$1005,MATCH(A612&amp;"",'أوامر الشغل'!$A$6:$A$1005,0))&amp;"","أمر غير موجود"))</f>
        <v/>
      </c>
    </row>
    <row r="613">
      <c r="A613" s="5" t="n"/>
      <c r="B613" s="5" t="n"/>
      <c r="C613" s="18" t="n"/>
      <c r="D613" s="17" t="n"/>
      <c r="E613" s="17" t="n"/>
      <c r="F613" s="15">
        <f>IF(A613&amp;""="","",ROUND(N(C613)*N(E613),2))</f>
        <v/>
      </c>
      <c r="G613" s="15">
        <f>IF(A613&amp;""="","",ROUND(N(C613)*N(D613),2))</f>
        <v/>
      </c>
      <c r="H613" s="15">
        <f>IF(A613&amp;""="","",ROUND(F613-G613,2))</f>
        <v/>
      </c>
      <c r="I613" s="6">
        <f>IF(A613&amp;""="","",IFERROR(INDEX('أوامر الشغل'!$F$6:$F$1005,MATCH(A613&amp;"",'أوامر الشغل'!$A$6:$A$1005,0))&amp;"","أمر غير موجود"))</f>
        <v/>
      </c>
    </row>
    <row r="614">
      <c r="A614" s="5" t="n"/>
      <c r="B614" s="5" t="n"/>
      <c r="C614" s="18" t="n"/>
      <c r="D614" s="17" t="n"/>
      <c r="E614" s="17" t="n"/>
      <c r="F614" s="15">
        <f>IF(A614&amp;""="","",ROUND(N(C614)*N(E614),2))</f>
        <v/>
      </c>
      <c r="G614" s="15">
        <f>IF(A614&amp;""="","",ROUND(N(C614)*N(D614),2))</f>
        <v/>
      </c>
      <c r="H614" s="15">
        <f>IF(A614&amp;""="","",ROUND(F614-G614,2))</f>
        <v/>
      </c>
      <c r="I614" s="6">
        <f>IF(A614&amp;""="","",IFERROR(INDEX('أوامر الشغل'!$F$6:$F$1005,MATCH(A614&amp;"",'أوامر الشغل'!$A$6:$A$1005,0))&amp;"","أمر غير موجود"))</f>
        <v/>
      </c>
    </row>
    <row r="615">
      <c r="A615" s="5" t="n"/>
      <c r="B615" s="5" t="n"/>
      <c r="C615" s="18" t="n"/>
      <c r="D615" s="17" t="n"/>
      <c r="E615" s="17" t="n"/>
      <c r="F615" s="15">
        <f>IF(A615&amp;""="","",ROUND(N(C615)*N(E615),2))</f>
        <v/>
      </c>
      <c r="G615" s="15">
        <f>IF(A615&amp;""="","",ROUND(N(C615)*N(D615),2))</f>
        <v/>
      </c>
      <c r="H615" s="15">
        <f>IF(A615&amp;""="","",ROUND(F615-G615,2))</f>
        <v/>
      </c>
      <c r="I615" s="6">
        <f>IF(A615&amp;""="","",IFERROR(INDEX('أوامر الشغل'!$F$6:$F$1005,MATCH(A615&amp;"",'أوامر الشغل'!$A$6:$A$1005,0))&amp;"","أمر غير موجود"))</f>
        <v/>
      </c>
    </row>
    <row r="616">
      <c r="A616" s="5" t="n"/>
      <c r="B616" s="5" t="n"/>
      <c r="C616" s="18" t="n"/>
      <c r="D616" s="17" t="n"/>
      <c r="E616" s="17" t="n"/>
      <c r="F616" s="15">
        <f>IF(A616&amp;""="","",ROUND(N(C616)*N(E616),2))</f>
        <v/>
      </c>
      <c r="G616" s="15">
        <f>IF(A616&amp;""="","",ROUND(N(C616)*N(D616),2))</f>
        <v/>
      </c>
      <c r="H616" s="15">
        <f>IF(A616&amp;""="","",ROUND(F616-G616,2))</f>
        <v/>
      </c>
      <c r="I616" s="6">
        <f>IF(A616&amp;""="","",IFERROR(INDEX('أوامر الشغل'!$F$6:$F$1005,MATCH(A616&amp;"",'أوامر الشغل'!$A$6:$A$1005,0))&amp;"","أمر غير موجود"))</f>
        <v/>
      </c>
    </row>
    <row r="617">
      <c r="A617" s="5" t="n"/>
      <c r="B617" s="5" t="n"/>
      <c r="C617" s="18" t="n"/>
      <c r="D617" s="17" t="n"/>
      <c r="E617" s="17" t="n"/>
      <c r="F617" s="15">
        <f>IF(A617&amp;""="","",ROUND(N(C617)*N(E617),2))</f>
        <v/>
      </c>
      <c r="G617" s="15">
        <f>IF(A617&amp;""="","",ROUND(N(C617)*N(D617),2))</f>
        <v/>
      </c>
      <c r="H617" s="15">
        <f>IF(A617&amp;""="","",ROUND(F617-G617,2))</f>
        <v/>
      </c>
      <c r="I617" s="6">
        <f>IF(A617&amp;""="","",IFERROR(INDEX('أوامر الشغل'!$F$6:$F$1005,MATCH(A617&amp;"",'أوامر الشغل'!$A$6:$A$1005,0))&amp;"","أمر غير موجود"))</f>
        <v/>
      </c>
    </row>
    <row r="618">
      <c r="A618" s="5" t="n"/>
      <c r="B618" s="5" t="n"/>
      <c r="C618" s="18" t="n"/>
      <c r="D618" s="17" t="n"/>
      <c r="E618" s="17" t="n"/>
      <c r="F618" s="15">
        <f>IF(A618&amp;""="","",ROUND(N(C618)*N(E618),2))</f>
        <v/>
      </c>
      <c r="G618" s="15">
        <f>IF(A618&amp;""="","",ROUND(N(C618)*N(D618),2))</f>
        <v/>
      </c>
      <c r="H618" s="15">
        <f>IF(A618&amp;""="","",ROUND(F618-G618,2))</f>
        <v/>
      </c>
      <c r="I618" s="6">
        <f>IF(A618&amp;""="","",IFERROR(INDEX('أوامر الشغل'!$F$6:$F$1005,MATCH(A618&amp;"",'أوامر الشغل'!$A$6:$A$1005,0))&amp;"","أمر غير موجود"))</f>
        <v/>
      </c>
    </row>
    <row r="619">
      <c r="A619" s="5" t="n"/>
      <c r="B619" s="5" t="n"/>
      <c r="C619" s="18" t="n"/>
      <c r="D619" s="17" t="n"/>
      <c r="E619" s="17" t="n"/>
      <c r="F619" s="15">
        <f>IF(A619&amp;""="","",ROUND(N(C619)*N(E619),2))</f>
        <v/>
      </c>
      <c r="G619" s="15">
        <f>IF(A619&amp;""="","",ROUND(N(C619)*N(D619),2))</f>
        <v/>
      </c>
      <c r="H619" s="15">
        <f>IF(A619&amp;""="","",ROUND(F619-G619,2))</f>
        <v/>
      </c>
      <c r="I619" s="6">
        <f>IF(A619&amp;""="","",IFERROR(INDEX('أوامر الشغل'!$F$6:$F$1005,MATCH(A619&amp;"",'أوامر الشغل'!$A$6:$A$1005,0))&amp;"","أمر غير موجود"))</f>
        <v/>
      </c>
    </row>
    <row r="620">
      <c r="A620" s="5" t="n"/>
      <c r="B620" s="5" t="n"/>
      <c r="C620" s="18" t="n"/>
      <c r="D620" s="17" t="n"/>
      <c r="E620" s="17" t="n"/>
      <c r="F620" s="15">
        <f>IF(A620&amp;""="","",ROUND(N(C620)*N(E620),2))</f>
        <v/>
      </c>
      <c r="G620" s="15">
        <f>IF(A620&amp;""="","",ROUND(N(C620)*N(D620),2))</f>
        <v/>
      </c>
      <c r="H620" s="15">
        <f>IF(A620&amp;""="","",ROUND(F620-G620,2))</f>
        <v/>
      </c>
      <c r="I620" s="6">
        <f>IF(A620&amp;""="","",IFERROR(INDEX('أوامر الشغل'!$F$6:$F$1005,MATCH(A620&amp;"",'أوامر الشغل'!$A$6:$A$1005,0))&amp;"","أمر غير موجود"))</f>
        <v/>
      </c>
    </row>
    <row r="621">
      <c r="A621" s="5" t="n"/>
      <c r="B621" s="5" t="n"/>
      <c r="C621" s="18" t="n"/>
      <c r="D621" s="17" t="n"/>
      <c r="E621" s="17" t="n"/>
      <c r="F621" s="15">
        <f>IF(A621&amp;""="","",ROUND(N(C621)*N(E621),2))</f>
        <v/>
      </c>
      <c r="G621" s="15">
        <f>IF(A621&amp;""="","",ROUND(N(C621)*N(D621),2))</f>
        <v/>
      </c>
      <c r="H621" s="15">
        <f>IF(A621&amp;""="","",ROUND(F621-G621,2))</f>
        <v/>
      </c>
      <c r="I621" s="6">
        <f>IF(A621&amp;""="","",IFERROR(INDEX('أوامر الشغل'!$F$6:$F$1005,MATCH(A621&amp;"",'أوامر الشغل'!$A$6:$A$1005,0))&amp;"","أمر غير موجود"))</f>
        <v/>
      </c>
    </row>
    <row r="622">
      <c r="A622" s="5" t="n"/>
      <c r="B622" s="5" t="n"/>
      <c r="C622" s="18" t="n"/>
      <c r="D622" s="17" t="n"/>
      <c r="E622" s="17" t="n"/>
      <c r="F622" s="15">
        <f>IF(A622&amp;""="","",ROUND(N(C622)*N(E622),2))</f>
        <v/>
      </c>
      <c r="G622" s="15">
        <f>IF(A622&amp;""="","",ROUND(N(C622)*N(D622),2))</f>
        <v/>
      </c>
      <c r="H622" s="15">
        <f>IF(A622&amp;""="","",ROUND(F622-G622,2))</f>
        <v/>
      </c>
      <c r="I622" s="6">
        <f>IF(A622&amp;""="","",IFERROR(INDEX('أوامر الشغل'!$F$6:$F$1005,MATCH(A622&amp;"",'أوامر الشغل'!$A$6:$A$1005,0))&amp;"","أمر غير موجود"))</f>
        <v/>
      </c>
    </row>
    <row r="623">
      <c r="A623" s="5" t="n"/>
      <c r="B623" s="5" t="n"/>
      <c r="C623" s="18" t="n"/>
      <c r="D623" s="17" t="n"/>
      <c r="E623" s="17" t="n"/>
      <c r="F623" s="15">
        <f>IF(A623&amp;""="","",ROUND(N(C623)*N(E623),2))</f>
        <v/>
      </c>
      <c r="G623" s="15">
        <f>IF(A623&amp;""="","",ROUND(N(C623)*N(D623),2))</f>
        <v/>
      </c>
      <c r="H623" s="15">
        <f>IF(A623&amp;""="","",ROUND(F623-G623,2))</f>
        <v/>
      </c>
      <c r="I623" s="6">
        <f>IF(A623&amp;""="","",IFERROR(INDEX('أوامر الشغل'!$F$6:$F$1005,MATCH(A623&amp;"",'أوامر الشغل'!$A$6:$A$1005,0))&amp;"","أمر غير موجود"))</f>
        <v/>
      </c>
    </row>
    <row r="624">
      <c r="A624" s="5" t="n"/>
      <c r="B624" s="5" t="n"/>
      <c r="C624" s="18" t="n"/>
      <c r="D624" s="17" t="n"/>
      <c r="E624" s="17" t="n"/>
      <c r="F624" s="15">
        <f>IF(A624&amp;""="","",ROUND(N(C624)*N(E624),2))</f>
        <v/>
      </c>
      <c r="G624" s="15">
        <f>IF(A624&amp;""="","",ROUND(N(C624)*N(D624),2))</f>
        <v/>
      </c>
      <c r="H624" s="15">
        <f>IF(A624&amp;""="","",ROUND(F624-G624,2))</f>
        <v/>
      </c>
      <c r="I624" s="6">
        <f>IF(A624&amp;""="","",IFERROR(INDEX('أوامر الشغل'!$F$6:$F$1005,MATCH(A624&amp;"",'أوامر الشغل'!$A$6:$A$1005,0))&amp;"","أمر غير موجود"))</f>
        <v/>
      </c>
    </row>
    <row r="625">
      <c r="A625" s="5" t="n"/>
      <c r="B625" s="5" t="n"/>
      <c r="C625" s="18" t="n"/>
      <c r="D625" s="17" t="n"/>
      <c r="E625" s="17" t="n"/>
      <c r="F625" s="15">
        <f>IF(A625&amp;""="","",ROUND(N(C625)*N(E625),2))</f>
        <v/>
      </c>
      <c r="G625" s="15">
        <f>IF(A625&amp;""="","",ROUND(N(C625)*N(D625),2))</f>
        <v/>
      </c>
      <c r="H625" s="15">
        <f>IF(A625&amp;""="","",ROUND(F625-G625,2))</f>
        <v/>
      </c>
      <c r="I625" s="6">
        <f>IF(A625&amp;""="","",IFERROR(INDEX('أوامر الشغل'!$F$6:$F$1005,MATCH(A625&amp;"",'أوامر الشغل'!$A$6:$A$1005,0))&amp;"","أمر غير موجود"))</f>
        <v/>
      </c>
    </row>
    <row r="626">
      <c r="A626" s="5" t="n"/>
      <c r="B626" s="5" t="n"/>
      <c r="C626" s="18" t="n"/>
      <c r="D626" s="17" t="n"/>
      <c r="E626" s="17" t="n"/>
      <c r="F626" s="15">
        <f>IF(A626&amp;""="","",ROUND(N(C626)*N(E626),2))</f>
        <v/>
      </c>
      <c r="G626" s="15">
        <f>IF(A626&amp;""="","",ROUND(N(C626)*N(D626),2))</f>
        <v/>
      </c>
      <c r="H626" s="15">
        <f>IF(A626&amp;""="","",ROUND(F626-G626,2))</f>
        <v/>
      </c>
      <c r="I626" s="6">
        <f>IF(A626&amp;""="","",IFERROR(INDEX('أوامر الشغل'!$F$6:$F$1005,MATCH(A626&amp;"",'أوامر الشغل'!$A$6:$A$1005,0))&amp;"","أمر غير موجود"))</f>
        <v/>
      </c>
    </row>
    <row r="627">
      <c r="A627" s="5" t="n"/>
      <c r="B627" s="5" t="n"/>
      <c r="C627" s="18" t="n"/>
      <c r="D627" s="17" t="n"/>
      <c r="E627" s="17" t="n"/>
      <c r="F627" s="15">
        <f>IF(A627&amp;""="","",ROUND(N(C627)*N(E627),2))</f>
        <v/>
      </c>
      <c r="G627" s="15">
        <f>IF(A627&amp;""="","",ROUND(N(C627)*N(D627),2))</f>
        <v/>
      </c>
      <c r="H627" s="15">
        <f>IF(A627&amp;""="","",ROUND(F627-G627,2))</f>
        <v/>
      </c>
      <c r="I627" s="6">
        <f>IF(A627&amp;""="","",IFERROR(INDEX('أوامر الشغل'!$F$6:$F$1005,MATCH(A627&amp;"",'أوامر الشغل'!$A$6:$A$1005,0))&amp;"","أمر غير موجود"))</f>
        <v/>
      </c>
    </row>
    <row r="628">
      <c r="A628" s="5" t="n"/>
      <c r="B628" s="5" t="n"/>
      <c r="C628" s="18" t="n"/>
      <c r="D628" s="17" t="n"/>
      <c r="E628" s="17" t="n"/>
      <c r="F628" s="15">
        <f>IF(A628&amp;""="","",ROUND(N(C628)*N(E628),2))</f>
        <v/>
      </c>
      <c r="G628" s="15">
        <f>IF(A628&amp;""="","",ROUND(N(C628)*N(D628),2))</f>
        <v/>
      </c>
      <c r="H628" s="15">
        <f>IF(A628&amp;""="","",ROUND(F628-G628,2))</f>
        <v/>
      </c>
      <c r="I628" s="6">
        <f>IF(A628&amp;""="","",IFERROR(INDEX('أوامر الشغل'!$F$6:$F$1005,MATCH(A628&amp;"",'أوامر الشغل'!$A$6:$A$1005,0))&amp;"","أمر غير موجود"))</f>
        <v/>
      </c>
    </row>
    <row r="629">
      <c r="A629" s="5" t="n"/>
      <c r="B629" s="5" t="n"/>
      <c r="C629" s="18" t="n"/>
      <c r="D629" s="17" t="n"/>
      <c r="E629" s="17" t="n"/>
      <c r="F629" s="15">
        <f>IF(A629&amp;""="","",ROUND(N(C629)*N(E629),2))</f>
        <v/>
      </c>
      <c r="G629" s="15">
        <f>IF(A629&amp;""="","",ROUND(N(C629)*N(D629),2))</f>
        <v/>
      </c>
      <c r="H629" s="15">
        <f>IF(A629&amp;""="","",ROUND(F629-G629,2))</f>
        <v/>
      </c>
      <c r="I629" s="6">
        <f>IF(A629&amp;""="","",IFERROR(INDEX('أوامر الشغل'!$F$6:$F$1005,MATCH(A629&amp;"",'أوامر الشغل'!$A$6:$A$1005,0))&amp;"","أمر غير موجود"))</f>
        <v/>
      </c>
    </row>
    <row r="630">
      <c r="A630" s="5" t="n"/>
      <c r="B630" s="5" t="n"/>
      <c r="C630" s="18" t="n"/>
      <c r="D630" s="17" t="n"/>
      <c r="E630" s="17" t="n"/>
      <c r="F630" s="15">
        <f>IF(A630&amp;""="","",ROUND(N(C630)*N(E630),2))</f>
        <v/>
      </c>
      <c r="G630" s="15">
        <f>IF(A630&amp;""="","",ROUND(N(C630)*N(D630),2))</f>
        <v/>
      </c>
      <c r="H630" s="15">
        <f>IF(A630&amp;""="","",ROUND(F630-G630,2))</f>
        <v/>
      </c>
      <c r="I630" s="6">
        <f>IF(A630&amp;""="","",IFERROR(INDEX('أوامر الشغل'!$F$6:$F$1005,MATCH(A630&amp;"",'أوامر الشغل'!$A$6:$A$1005,0))&amp;"","أمر غير موجود"))</f>
        <v/>
      </c>
    </row>
    <row r="631">
      <c r="A631" s="5" t="n"/>
      <c r="B631" s="5" t="n"/>
      <c r="C631" s="18" t="n"/>
      <c r="D631" s="17" t="n"/>
      <c r="E631" s="17" t="n"/>
      <c r="F631" s="15">
        <f>IF(A631&amp;""="","",ROUND(N(C631)*N(E631),2))</f>
        <v/>
      </c>
      <c r="G631" s="15">
        <f>IF(A631&amp;""="","",ROUND(N(C631)*N(D631),2))</f>
        <v/>
      </c>
      <c r="H631" s="15">
        <f>IF(A631&amp;""="","",ROUND(F631-G631,2))</f>
        <v/>
      </c>
      <c r="I631" s="6">
        <f>IF(A631&amp;""="","",IFERROR(INDEX('أوامر الشغل'!$F$6:$F$1005,MATCH(A631&amp;"",'أوامر الشغل'!$A$6:$A$1005,0))&amp;"","أمر غير موجود"))</f>
        <v/>
      </c>
    </row>
    <row r="632">
      <c r="A632" s="5" t="n"/>
      <c r="B632" s="5" t="n"/>
      <c r="C632" s="18" t="n"/>
      <c r="D632" s="17" t="n"/>
      <c r="E632" s="17" t="n"/>
      <c r="F632" s="15">
        <f>IF(A632&amp;""="","",ROUND(N(C632)*N(E632),2))</f>
        <v/>
      </c>
      <c r="G632" s="15">
        <f>IF(A632&amp;""="","",ROUND(N(C632)*N(D632),2))</f>
        <v/>
      </c>
      <c r="H632" s="15">
        <f>IF(A632&amp;""="","",ROUND(F632-G632,2))</f>
        <v/>
      </c>
      <c r="I632" s="6">
        <f>IF(A632&amp;""="","",IFERROR(INDEX('أوامر الشغل'!$F$6:$F$1005,MATCH(A632&amp;"",'أوامر الشغل'!$A$6:$A$1005,0))&amp;"","أمر غير موجود"))</f>
        <v/>
      </c>
    </row>
    <row r="633">
      <c r="A633" s="5" t="n"/>
      <c r="B633" s="5" t="n"/>
      <c r="C633" s="18" t="n"/>
      <c r="D633" s="17" t="n"/>
      <c r="E633" s="17" t="n"/>
      <c r="F633" s="15">
        <f>IF(A633&amp;""="","",ROUND(N(C633)*N(E633),2))</f>
        <v/>
      </c>
      <c r="G633" s="15">
        <f>IF(A633&amp;""="","",ROUND(N(C633)*N(D633),2))</f>
        <v/>
      </c>
      <c r="H633" s="15">
        <f>IF(A633&amp;""="","",ROUND(F633-G633,2))</f>
        <v/>
      </c>
      <c r="I633" s="6">
        <f>IF(A633&amp;""="","",IFERROR(INDEX('أوامر الشغل'!$F$6:$F$1005,MATCH(A633&amp;"",'أوامر الشغل'!$A$6:$A$1005,0))&amp;"","أمر غير موجود"))</f>
        <v/>
      </c>
    </row>
    <row r="634">
      <c r="A634" s="5" t="n"/>
      <c r="B634" s="5" t="n"/>
      <c r="C634" s="18" t="n"/>
      <c r="D634" s="17" t="n"/>
      <c r="E634" s="17" t="n"/>
      <c r="F634" s="15">
        <f>IF(A634&amp;""="","",ROUND(N(C634)*N(E634),2))</f>
        <v/>
      </c>
      <c r="G634" s="15">
        <f>IF(A634&amp;""="","",ROUND(N(C634)*N(D634),2))</f>
        <v/>
      </c>
      <c r="H634" s="15">
        <f>IF(A634&amp;""="","",ROUND(F634-G634,2))</f>
        <v/>
      </c>
      <c r="I634" s="6">
        <f>IF(A634&amp;""="","",IFERROR(INDEX('أوامر الشغل'!$F$6:$F$1005,MATCH(A634&amp;"",'أوامر الشغل'!$A$6:$A$1005,0))&amp;"","أمر غير موجود"))</f>
        <v/>
      </c>
    </row>
    <row r="635">
      <c r="A635" s="5" t="n"/>
      <c r="B635" s="5" t="n"/>
      <c r="C635" s="18" t="n"/>
      <c r="D635" s="17" t="n"/>
      <c r="E635" s="17" t="n"/>
      <c r="F635" s="15">
        <f>IF(A635&amp;""="","",ROUND(N(C635)*N(E635),2))</f>
        <v/>
      </c>
      <c r="G635" s="15">
        <f>IF(A635&amp;""="","",ROUND(N(C635)*N(D635),2))</f>
        <v/>
      </c>
      <c r="H635" s="15">
        <f>IF(A635&amp;""="","",ROUND(F635-G635,2))</f>
        <v/>
      </c>
      <c r="I635" s="6">
        <f>IF(A635&amp;""="","",IFERROR(INDEX('أوامر الشغل'!$F$6:$F$1005,MATCH(A635&amp;"",'أوامر الشغل'!$A$6:$A$1005,0))&amp;"","أمر غير موجود"))</f>
        <v/>
      </c>
    </row>
    <row r="636">
      <c r="A636" s="5" t="n"/>
      <c r="B636" s="5" t="n"/>
      <c r="C636" s="18" t="n"/>
      <c r="D636" s="17" t="n"/>
      <c r="E636" s="17" t="n"/>
      <c r="F636" s="15">
        <f>IF(A636&amp;""="","",ROUND(N(C636)*N(E636),2))</f>
        <v/>
      </c>
      <c r="G636" s="15">
        <f>IF(A636&amp;""="","",ROUND(N(C636)*N(D636),2))</f>
        <v/>
      </c>
      <c r="H636" s="15">
        <f>IF(A636&amp;""="","",ROUND(F636-G636,2))</f>
        <v/>
      </c>
      <c r="I636" s="6">
        <f>IF(A636&amp;""="","",IFERROR(INDEX('أوامر الشغل'!$F$6:$F$1005,MATCH(A636&amp;"",'أوامر الشغل'!$A$6:$A$1005,0))&amp;"","أمر غير موجود"))</f>
        <v/>
      </c>
    </row>
    <row r="637">
      <c r="A637" s="5" t="n"/>
      <c r="B637" s="5" t="n"/>
      <c r="C637" s="18" t="n"/>
      <c r="D637" s="17" t="n"/>
      <c r="E637" s="17" t="n"/>
      <c r="F637" s="15">
        <f>IF(A637&amp;""="","",ROUND(N(C637)*N(E637),2))</f>
        <v/>
      </c>
      <c r="G637" s="15">
        <f>IF(A637&amp;""="","",ROUND(N(C637)*N(D637),2))</f>
        <v/>
      </c>
      <c r="H637" s="15">
        <f>IF(A637&amp;""="","",ROUND(F637-G637,2))</f>
        <v/>
      </c>
      <c r="I637" s="6">
        <f>IF(A637&amp;""="","",IFERROR(INDEX('أوامر الشغل'!$F$6:$F$1005,MATCH(A637&amp;"",'أوامر الشغل'!$A$6:$A$1005,0))&amp;"","أمر غير موجود"))</f>
        <v/>
      </c>
    </row>
    <row r="638">
      <c r="A638" s="5" t="n"/>
      <c r="B638" s="5" t="n"/>
      <c r="C638" s="18" t="n"/>
      <c r="D638" s="17" t="n"/>
      <c r="E638" s="17" t="n"/>
      <c r="F638" s="15">
        <f>IF(A638&amp;""="","",ROUND(N(C638)*N(E638),2))</f>
        <v/>
      </c>
      <c r="G638" s="15">
        <f>IF(A638&amp;""="","",ROUND(N(C638)*N(D638),2))</f>
        <v/>
      </c>
      <c r="H638" s="15">
        <f>IF(A638&amp;""="","",ROUND(F638-G638,2))</f>
        <v/>
      </c>
      <c r="I638" s="6">
        <f>IF(A638&amp;""="","",IFERROR(INDEX('أوامر الشغل'!$F$6:$F$1005,MATCH(A638&amp;"",'أوامر الشغل'!$A$6:$A$1005,0))&amp;"","أمر غير موجود"))</f>
        <v/>
      </c>
    </row>
    <row r="639">
      <c r="A639" s="5" t="n"/>
      <c r="B639" s="5" t="n"/>
      <c r="C639" s="18" t="n"/>
      <c r="D639" s="17" t="n"/>
      <c r="E639" s="17" t="n"/>
      <c r="F639" s="15">
        <f>IF(A639&amp;""="","",ROUND(N(C639)*N(E639),2))</f>
        <v/>
      </c>
      <c r="G639" s="15">
        <f>IF(A639&amp;""="","",ROUND(N(C639)*N(D639),2))</f>
        <v/>
      </c>
      <c r="H639" s="15">
        <f>IF(A639&amp;""="","",ROUND(F639-G639,2))</f>
        <v/>
      </c>
      <c r="I639" s="6">
        <f>IF(A639&amp;""="","",IFERROR(INDEX('أوامر الشغل'!$F$6:$F$1005,MATCH(A639&amp;"",'أوامر الشغل'!$A$6:$A$1005,0))&amp;"","أمر غير موجود"))</f>
        <v/>
      </c>
    </row>
    <row r="640">
      <c r="A640" s="5" t="n"/>
      <c r="B640" s="5" t="n"/>
      <c r="C640" s="18" t="n"/>
      <c r="D640" s="17" t="n"/>
      <c r="E640" s="17" t="n"/>
      <c r="F640" s="15">
        <f>IF(A640&amp;""="","",ROUND(N(C640)*N(E640),2))</f>
        <v/>
      </c>
      <c r="G640" s="15">
        <f>IF(A640&amp;""="","",ROUND(N(C640)*N(D640),2))</f>
        <v/>
      </c>
      <c r="H640" s="15">
        <f>IF(A640&amp;""="","",ROUND(F640-G640,2))</f>
        <v/>
      </c>
      <c r="I640" s="6">
        <f>IF(A640&amp;""="","",IFERROR(INDEX('أوامر الشغل'!$F$6:$F$1005,MATCH(A640&amp;"",'أوامر الشغل'!$A$6:$A$1005,0))&amp;"","أمر غير موجود"))</f>
        <v/>
      </c>
    </row>
    <row r="641">
      <c r="A641" s="5" t="n"/>
      <c r="B641" s="5" t="n"/>
      <c r="C641" s="18" t="n"/>
      <c r="D641" s="17" t="n"/>
      <c r="E641" s="17" t="n"/>
      <c r="F641" s="15">
        <f>IF(A641&amp;""="","",ROUND(N(C641)*N(E641),2))</f>
        <v/>
      </c>
      <c r="G641" s="15">
        <f>IF(A641&amp;""="","",ROUND(N(C641)*N(D641),2))</f>
        <v/>
      </c>
      <c r="H641" s="15">
        <f>IF(A641&amp;""="","",ROUND(F641-G641,2))</f>
        <v/>
      </c>
      <c r="I641" s="6">
        <f>IF(A641&amp;""="","",IFERROR(INDEX('أوامر الشغل'!$F$6:$F$1005,MATCH(A641&amp;"",'أوامر الشغل'!$A$6:$A$1005,0))&amp;"","أمر غير موجود"))</f>
        <v/>
      </c>
    </row>
    <row r="642">
      <c r="A642" s="5" t="n"/>
      <c r="B642" s="5" t="n"/>
      <c r="C642" s="18" t="n"/>
      <c r="D642" s="17" t="n"/>
      <c r="E642" s="17" t="n"/>
      <c r="F642" s="15">
        <f>IF(A642&amp;""="","",ROUND(N(C642)*N(E642),2))</f>
        <v/>
      </c>
      <c r="G642" s="15">
        <f>IF(A642&amp;""="","",ROUND(N(C642)*N(D642),2))</f>
        <v/>
      </c>
      <c r="H642" s="15">
        <f>IF(A642&amp;""="","",ROUND(F642-G642,2))</f>
        <v/>
      </c>
      <c r="I642" s="6">
        <f>IF(A642&amp;""="","",IFERROR(INDEX('أوامر الشغل'!$F$6:$F$1005,MATCH(A642&amp;"",'أوامر الشغل'!$A$6:$A$1005,0))&amp;"","أمر غير موجود"))</f>
        <v/>
      </c>
    </row>
    <row r="643">
      <c r="A643" s="5" t="n"/>
      <c r="B643" s="5" t="n"/>
      <c r="C643" s="18" t="n"/>
      <c r="D643" s="17" t="n"/>
      <c r="E643" s="17" t="n"/>
      <c r="F643" s="15">
        <f>IF(A643&amp;""="","",ROUND(N(C643)*N(E643),2))</f>
        <v/>
      </c>
      <c r="G643" s="15">
        <f>IF(A643&amp;""="","",ROUND(N(C643)*N(D643),2))</f>
        <v/>
      </c>
      <c r="H643" s="15">
        <f>IF(A643&amp;""="","",ROUND(F643-G643,2))</f>
        <v/>
      </c>
      <c r="I643" s="6">
        <f>IF(A643&amp;""="","",IFERROR(INDEX('أوامر الشغل'!$F$6:$F$1005,MATCH(A643&amp;"",'أوامر الشغل'!$A$6:$A$1005,0))&amp;"","أمر غير موجود"))</f>
        <v/>
      </c>
    </row>
    <row r="644">
      <c r="A644" s="5" t="n"/>
      <c r="B644" s="5" t="n"/>
      <c r="C644" s="18" t="n"/>
      <c r="D644" s="17" t="n"/>
      <c r="E644" s="17" t="n"/>
      <c r="F644" s="15">
        <f>IF(A644&amp;""="","",ROUND(N(C644)*N(E644),2))</f>
        <v/>
      </c>
      <c r="G644" s="15">
        <f>IF(A644&amp;""="","",ROUND(N(C644)*N(D644),2))</f>
        <v/>
      </c>
      <c r="H644" s="15">
        <f>IF(A644&amp;""="","",ROUND(F644-G644,2))</f>
        <v/>
      </c>
      <c r="I644" s="6">
        <f>IF(A644&amp;""="","",IFERROR(INDEX('أوامر الشغل'!$F$6:$F$1005,MATCH(A644&amp;"",'أوامر الشغل'!$A$6:$A$1005,0))&amp;"","أمر غير موجود"))</f>
        <v/>
      </c>
    </row>
    <row r="645">
      <c r="A645" s="5" t="n"/>
      <c r="B645" s="5" t="n"/>
      <c r="C645" s="18" t="n"/>
      <c r="D645" s="17" t="n"/>
      <c r="E645" s="17" t="n"/>
      <c r="F645" s="15">
        <f>IF(A645&amp;""="","",ROUND(N(C645)*N(E645),2))</f>
        <v/>
      </c>
      <c r="G645" s="15">
        <f>IF(A645&amp;""="","",ROUND(N(C645)*N(D645),2))</f>
        <v/>
      </c>
      <c r="H645" s="15">
        <f>IF(A645&amp;""="","",ROUND(F645-G645,2))</f>
        <v/>
      </c>
      <c r="I645" s="6">
        <f>IF(A645&amp;""="","",IFERROR(INDEX('أوامر الشغل'!$F$6:$F$1005,MATCH(A645&amp;"",'أوامر الشغل'!$A$6:$A$1005,0))&amp;"","أمر غير موجود"))</f>
        <v/>
      </c>
    </row>
    <row r="646">
      <c r="A646" s="5" t="n"/>
      <c r="B646" s="5" t="n"/>
      <c r="C646" s="18" t="n"/>
      <c r="D646" s="17" t="n"/>
      <c r="E646" s="17" t="n"/>
      <c r="F646" s="15">
        <f>IF(A646&amp;""="","",ROUND(N(C646)*N(E646),2))</f>
        <v/>
      </c>
      <c r="G646" s="15">
        <f>IF(A646&amp;""="","",ROUND(N(C646)*N(D646),2))</f>
        <v/>
      </c>
      <c r="H646" s="15">
        <f>IF(A646&amp;""="","",ROUND(F646-G646,2))</f>
        <v/>
      </c>
      <c r="I646" s="6">
        <f>IF(A646&amp;""="","",IFERROR(INDEX('أوامر الشغل'!$F$6:$F$1005,MATCH(A646&amp;"",'أوامر الشغل'!$A$6:$A$1005,0))&amp;"","أمر غير موجود"))</f>
        <v/>
      </c>
    </row>
    <row r="647">
      <c r="A647" s="5" t="n"/>
      <c r="B647" s="5" t="n"/>
      <c r="C647" s="18" t="n"/>
      <c r="D647" s="17" t="n"/>
      <c r="E647" s="17" t="n"/>
      <c r="F647" s="15">
        <f>IF(A647&amp;""="","",ROUND(N(C647)*N(E647),2))</f>
        <v/>
      </c>
      <c r="G647" s="15">
        <f>IF(A647&amp;""="","",ROUND(N(C647)*N(D647),2))</f>
        <v/>
      </c>
      <c r="H647" s="15">
        <f>IF(A647&amp;""="","",ROUND(F647-G647,2))</f>
        <v/>
      </c>
      <c r="I647" s="6">
        <f>IF(A647&amp;""="","",IFERROR(INDEX('أوامر الشغل'!$F$6:$F$1005,MATCH(A647&amp;"",'أوامر الشغل'!$A$6:$A$1005,0))&amp;"","أمر غير موجود"))</f>
        <v/>
      </c>
    </row>
    <row r="648">
      <c r="A648" s="5" t="n"/>
      <c r="B648" s="5" t="n"/>
      <c r="C648" s="18" t="n"/>
      <c r="D648" s="17" t="n"/>
      <c r="E648" s="17" t="n"/>
      <c r="F648" s="15">
        <f>IF(A648&amp;""="","",ROUND(N(C648)*N(E648),2))</f>
        <v/>
      </c>
      <c r="G648" s="15">
        <f>IF(A648&amp;""="","",ROUND(N(C648)*N(D648),2))</f>
        <v/>
      </c>
      <c r="H648" s="15">
        <f>IF(A648&amp;""="","",ROUND(F648-G648,2))</f>
        <v/>
      </c>
      <c r="I648" s="6">
        <f>IF(A648&amp;""="","",IFERROR(INDEX('أوامر الشغل'!$F$6:$F$1005,MATCH(A648&amp;"",'أوامر الشغل'!$A$6:$A$1005,0))&amp;"","أمر غير موجود"))</f>
        <v/>
      </c>
    </row>
    <row r="649">
      <c r="A649" s="5" t="n"/>
      <c r="B649" s="5" t="n"/>
      <c r="C649" s="18" t="n"/>
      <c r="D649" s="17" t="n"/>
      <c r="E649" s="17" t="n"/>
      <c r="F649" s="15">
        <f>IF(A649&amp;""="","",ROUND(N(C649)*N(E649),2))</f>
        <v/>
      </c>
      <c r="G649" s="15">
        <f>IF(A649&amp;""="","",ROUND(N(C649)*N(D649),2))</f>
        <v/>
      </c>
      <c r="H649" s="15">
        <f>IF(A649&amp;""="","",ROUND(F649-G649,2))</f>
        <v/>
      </c>
      <c r="I649" s="6">
        <f>IF(A649&amp;""="","",IFERROR(INDEX('أوامر الشغل'!$F$6:$F$1005,MATCH(A649&amp;"",'أوامر الشغل'!$A$6:$A$1005,0))&amp;"","أمر غير موجود"))</f>
        <v/>
      </c>
    </row>
    <row r="650">
      <c r="A650" s="5" t="n"/>
      <c r="B650" s="5" t="n"/>
      <c r="C650" s="18" t="n"/>
      <c r="D650" s="17" t="n"/>
      <c r="E650" s="17" t="n"/>
      <c r="F650" s="15">
        <f>IF(A650&amp;""="","",ROUND(N(C650)*N(E650),2))</f>
        <v/>
      </c>
      <c r="G650" s="15">
        <f>IF(A650&amp;""="","",ROUND(N(C650)*N(D650),2))</f>
        <v/>
      </c>
      <c r="H650" s="15">
        <f>IF(A650&amp;""="","",ROUND(F650-G650,2))</f>
        <v/>
      </c>
      <c r="I650" s="6">
        <f>IF(A650&amp;""="","",IFERROR(INDEX('أوامر الشغل'!$F$6:$F$1005,MATCH(A650&amp;"",'أوامر الشغل'!$A$6:$A$1005,0))&amp;"","أمر غير موجود"))</f>
        <v/>
      </c>
    </row>
    <row r="651">
      <c r="A651" s="5" t="n"/>
      <c r="B651" s="5" t="n"/>
      <c r="C651" s="18" t="n"/>
      <c r="D651" s="17" t="n"/>
      <c r="E651" s="17" t="n"/>
      <c r="F651" s="15">
        <f>IF(A651&amp;""="","",ROUND(N(C651)*N(E651),2))</f>
        <v/>
      </c>
      <c r="G651" s="15">
        <f>IF(A651&amp;""="","",ROUND(N(C651)*N(D651),2))</f>
        <v/>
      </c>
      <c r="H651" s="15">
        <f>IF(A651&amp;""="","",ROUND(F651-G651,2))</f>
        <v/>
      </c>
      <c r="I651" s="6">
        <f>IF(A651&amp;""="","",IFERROR(INDEX('أوامر الشغل'!$F$6:$F$1005,MATCH(A651&amp;"",'أوامر الشغل'!$A$6:$A$1005,0))&amp;"","أمر غير موجود"))</f>
        <v/>
      </c>
    </row>
    <row r="652">
      <c r="A652" s="5" t="n"/>
      <c r="B652" s="5" t="n"/>
      <c r="C652" s="18" t="n"/>
      <c r="D652" s="17" t="n"/>
      <c r="E652" s="17" t="n"/>
      <c r="F652" s="15">
        <f>IF(A652&amp;""="","",ROUND(N(C652)*N(E652),2))</f>
        <v/>
      </c>
      <c r="G652" s="15">
        <f>IF(A652&amp;""="","",ROUND(N(C652)*N(D652),2))</f>
        <v/>
      </c>
      <c r="H652" s="15">
        <f>IF(A652&amp;""="","",ROUND(F652-G652,2))</f>
        <v/>
      </c>
      <c r="I652" s="6">
        <f>IF(A652&amp;""="","",IFERROR(INDEX('أوامر الشغل'!$F$6:$F$1005,MATCH(A652&amp;"",'أوامر الشغل'!$A$6:$A$1005,0))&amp;"","أمر غير موجود"))</f>
        <v/>
      </c>
    </row>
    <row r="653">
      <c r="A653" s="5" t="n"/>
      <c r="B653" s="5" t="n"/>
      <c r="C653" s="18" t="n"/>
      <c r="D653" s="17" t="n"/>
      <c r="E653" s="17" t="n"/>
      <c r="F653" s="15">
        <f>IF(A653&amp;""="","",ROUND(N(C653)*N(E653),2))</f>
        <v/>
      </c>
      <c r="G653" s="15">
        <f>IF(A653&amp;""="","",ROUND(N(C653)*N(D653),2))</f>
        <v/>
      </c>
      <c r="H653" s="15">
        <f>IF(A653&amp;""="","",ROUND(F653-G653,2))</f>
        <v/>
      </c>
      <c r="I653" s="6">
        <f>IF(A653&amp;""="","",IFERROR(INDEX('أوامر الشغل'!$F$6:$F$1005,MATCH(A653&amp;"",'أوامر الشغل'!$A$6:$A$1005,0))&amp;"","أمر غير موجود"))</f>
        <v/>
      </c>
    </row>
    <row r="654">
      <c r="A654" s="5" t="n"/>
      <c r="B654" s="5" t="n"/>
      <c r="C654" s="18" t="n"/>
      <c r="D654" s="17" t="n"/>
      <c r="E654" s="17" t="n"/>
      <c r="F654" s="15">
        <f>IF(A654&amp;""="","",ROUND(N(C654)*N(E654),2))</f>
        <v/>
      </c>
      <c r="G654" s="15">
        <f>IF(A654&amp;""="","",ROUND(N(C654)*N(D654),2))</f>
        <v/>
      </c>
      <c r="H654" s="15">
        <f>IF(A654&amp;""="","",ROUND(F654-G654,2))</f>
        <v/>
      </c>
      <c r="I654" s="6">
        <f>IF(A654&amp;""="","",IFERROR(INDEX('أوامر الشغل'!$F$6:$F$1005,MATCH(A654&amp;"",'أوامر الشغل'!$A$6:$A$1005,0))&amp;"","أمر غير موجود"))</f>
        <v/>
      </c>
    </row>
    <row r="655">
      <c r="A655" s="5" t="n"/>
      <c r="B655" s="5" t="n"/>
      <c r="C655" s="18" t="n"/>
      <c r="D655" s="17" t="n"/>
      <c r="E655" s="17" t="n"/>
      <c r="F655" s="15">
        <f>IF(A655&amp;""="","",ROUND(N(C655)*N(E655),2))</f>
        <v/>
      </c>
      <c r="G655" s="15">
        <f>IF(A655&amp;""="","",ROUND(N(C655)*N(D655),2))</f>
        <v/>
      </c>
      <c r="H655" s="15">
        <f>IF(A655&amp;""="","",ROUND(F655-G655,2))</f>
        <v/>
      </c>
      <c r="I655" s="6">
        <f>IF(A655&amp;""="","",IFERROR(INDEX('أوامر الشغل'!$F$6:$F$1005,MATCH(A655&amp;"",'أوامر الشغل'!$A$6:$A$1005,0))&amp;"","أمر غير موجود"))</f>
        <v/>
      </c>
    </row>
    <row r="656">
      <c r="A656" s="5" t="n"/>
      <c r="B656" s="5" t="n"/>
      <c r="C656" s="18" t="n"/>
      <c r="D656" s="17" t="n"/>
      <c r="E656" s="17" t="n"/>
      <c r="F656" s="15">
        <f>IF(A656&amp;""="","",ROUND(N(C656)*N(E656),2))</f>
        <v/>
      </c>
      <c r="G656" s="15">
        <f>IF(A656&amp;""="","",ROUND(N(C656)*N(D656),2))</f>
        <v/>
      </c>
      <c r="H656" s="15">
        <f>IF(A656&amp;""="","",ROUND(F656-G656,2))</f>
        <v/>
      </c>
      <c r="I656" s="6">
        <f>IF(A656&amp;""="","",IFERROR(INDEX('أوامر الشغل'!$F$6:$F$1005,MATCH(A656&amp;"",'أوامر الشغل'!$A$6:$A$1005,0))&amp;"","أمر غير موجود"))</f>
        <v/>
      </c>
    </row>
    <row r="657">
      <c r="A657" s="5" t="n"/>
      <c r="B657" s="5" t="n"/>
      <c r="C657" s="18" t="n"/>
      <c r="D657" s="17" t="n"/>
      <c r="E657" s="17" t="n"/>
      <c r="F657" s="15">
        <f>IF(A657&amp;""="","",ROUND(N(C657)*N(E657),2))</f>
        <v/>
      </c>
      <c r="G657" s="15">
        <f>IF(A657&amp;""="","",ROUND(N(C657)*N(D657),2))</f>
        <v/>
      </c>
      <c r="H657" s="15">
        <f>IF(A657&amp;""="","",ROUND(F657-G657,2))</f>
        <v/>
      </c>
      <c r="I657" s="6">
        <f>IF(A657&amp;""="","",IFERROR(INDEX('أوامر الشغل'!$F$6:$F$1005,MATCH(A657&amp;"",'أوامر الشغل'!$A$6:$A$1005,0))&amp;"","أمر غير موجود"))</f>
        <v/>
      </c>
    </row>
    <row r="658">
      <c r="A658" s="5" t="n"/>
      <c r="B658" s="5" t="n"/>
      <c r="C658" s="18" t="n"/>
      <c r="D658" s="17" t="n"/>
      <c r="E658" s="17" t="n"/>
      <c r="F658" s="15">
        <f>IF(A658&amp;""="","",ROUND(N(C658)*N(E658),2))</f>
        <v/>
      </c>
      <c r="G658" s="15">
        <f>IF(A658&amp;""="","",ROUND(N(C658)*N(D658),2))</f>
        <v/>
      </c>
      <c r="H658" s="15">
        <f>IF(A658&amp;""="","",ROUND(F658-G658,2))</f>
        <v/>
      </c>
      <c r="I658" s="6">
        <f>IF(A658&amp;""="","",IFERROR(INDEX('أوامر الشغل'!$F$6:$F$1005,MATCH(A658&amp;"",'أوامر الشغل'!$A$6:$A$1005,0))&amp;"","أمر غير موجود"))</f>
        <v/>
      </c>
    </row>
    <row r="659">
      <c r="A659" s="5" t="n"/>
      <c r="B659" s="5" t="n"/>
      <c r="C659" s="18" t="n"/>
      <c r="D659" s="17" t="n"/>
      <c r="E659" s="17" t="n"/>
      <c r="F659" s="15">
        <f>IF(A659&amp;""="","",ROUND(N(C659)*N(E659),2))</f>
        <v/>
      </c>
      <c r="G659" s="15">
        <f>IF(A659&amp;""="","",ROUND(N(C659)*N(D659),2))</f>
        <v/>
      </c>
      <c r="H659" s="15">
        <f>IF(A659&amp;""="","",ROUND(F659-G659,2))</f>
        <v/>
      </c>
      <c r="I659" s="6">
        <f>IF(A659&amp;""="","",IFERROR(INDEX('أوامر الشغل'!$F$6:$F$1005,MATCH(A659&amp;"",'أوامر الشغل'!$A$6:$A$1005,0))&amp;"","أمر غير موجود"))</f>
        <v/>
      </c>
    </row>
    <row r="660">
      <c r="A660" s="5" t="n"/>
      <c r="B660" s="5" t="n"/>
      <c r="C660" s="18" t="n"/>
      <c r="D660" s="17" t="n"/>
      <c r="E660" s="17" t="n"/>
      <c r="F660" s="15">
        <f>IF(A660&amp;""="","",ROUND(N(C660)*N(E660),2))</f>
        <v/>
      </c>
      <c r="G660" s="15">
        <f>IF(A660&amp;""="","",ROUND(N(C660)*N(D660),2))</f>
        <v/>
      </c>
      <c r="H660" s="15">
        <f>IF(A660&amp;""="","",ROUND(F660-G660,2))</f>
        <v/>
      </c>
      <c r="I660" s="6">
        <f>IF(A660&amp;""="","",IFERROR(INDEX('أوامر الشغل'!$F$6:$F$1005,MATCH(A660&amp;"",'أوامر الشغل'!$A$6:$A$1005,0))&amp;"","أمر غير موجود"))</f>
        <v/>
      </c>
    </row>
    <row r="661">
      <c r="A661" s="5" t="n"/>
      <c r="B661" s="5" t="n"/>
      <c r="C661" s="18" t="n"/>
      <c r="D661" s="17" t="n"/>
      <c r="E661" s="17" t="n"/>
      <c r="F661" s="15">
        <f>IF(A661&amp;""="","",ROUND(N(C661)*N(E661),2))</f>
        <v/>
      </c>
      <c r="G661" s="15">
        <f>IF(A661&amp;""="","",ROUND(N(C661)*N(D661),2))</f>
        <v/>
      </c>
      <c r="H661" s="15">
        <f>IF(A661&amp;""="","",ROUND(F661-G661,2))</f>
        <v/>
      </c>
      <c r="I661" s="6">
        <f>IF(A661&amp;""="","",IFERROR(INDEX('أوامر الشغل'!$F$6:$F$1005,MATCH(A661&amp;"",'أوامر الشغل'!$A$6:$A$1005,0))&amp;"","أمر غير موجود"))</f>
        <v/>
      </c>
    </row>
    <row r="662">
      <c r="A662" s="5" t="n"/>
      <c r="B662" s="5" t="n"/>
      <c r="C662" s="18" t="n"/>
      <c r="D662" s="17" t="n"/>
      <c r="E662" s="17" t="n"/>
      <c r="F662" s="15">
        <f>IF(A662&amp;""="","",ROUND(N(C662)*N(E662),2))</f>
        <v/>
      </c>
      <c r="G662" s="15">
        <f>IF(A662&amp;""="","",ROUND(N(C662)*N(D662),2))</f>
        <v/>
      </c>
      <c r="H662" s="15">
        <f>IF(A662&amp;""="","",ROUND(F662-G662,2))</f>
        <v/>
      </c>
      <c r="I662" s="6">
        <f>IF(A662&amp;""="","",IFERROR(INDEX('أوامر الشغل'!$F$6:$F$1005,MATCH(A662&amp;"",'أوامر الشغل'!$A$6:$A$1005,0))&amp;"","أمر غير موجود"))</f>
        <v/>
      </c>
    </row>
    <row r="663">
      <c r="A663" s="5" t="n"/>
      <c r="B663" s="5" t="n"/>
      <c r="C663" s="18" t="n"/>
      <c r="D663" s="17" t="n"/>
      <c r="E663" s="17" t="n"/>
      <c r="F663" s="15">
        <f>IF(A663&amp;""="","",ROUND(N(C663)*N(E663),2))</f>
        <v/>
      </c>
      <c r="G663" s="15">
        <f>IF(A663&amp;""="","",ROUND(N(C663)*N(D663),2))</f>
        <v/>
      </c>
      <c r="H663" s="15">
        <f>IF(A663&amp;""="","",ROUND(F663-G663,2))</f>
        <v/>
      </c>
      <c r="I663" s="6">
        <f>IF(A663&amp;""="","",IFERROR(INDEX('أوامر الشغل'!$F$6:$F$1005,MATCH(A663&amp;"",'أوامر الشغل'!$A$6:$A$1005,0))&amp;"","أمر غير موجود"))</f>
        <v/>
      </c>
    </row>
    <row r="664">
      <c r="A664" s="5" t="n"/>
      <c r="B664" s="5" t="n"/>
      <c r="C664" s="18" t="n"/>
      <c r="D664" s="17" t="n"/>
      <c r="E664" s="17" t="n"/>
      <c r="F664" s="15">
        <f>IF(A664&amp;""="","",ROUND(N(C664)*N(E664),2))</f>
        <v/>
      </c>
      <c r="G664" s="15">
        <f>IF(A664&amp;""="","",ROUND(N(C664)*N(D664),2))</f>
        <v/>
      </c>
      <c r="H664" s="15">
        <f>IF(A664&amp;""="","",ROUND(F664-G664,2))</f>
        <v/>
      </c>
      <c r="I664" s="6">
        <f>IF(A664&amp;""="","",IFERROR(INDEX('أوامر الشغل'!$F$6:$F$1005,MATCH(A664&amp;"",'أوامر الشغل'!$A$6:$A$1005,0))&amp;"","أمر غير موجود"))</f>
        <v/>
      </c>
    </row>
    <row r="665">
      <c r="A665" s="5" t="n"/>
      <c r="B665" s="5" t="n"/>
      <c r="C665" s="18" t="n"/>
      <c r="D665" s="17" t="n"/>
      <c r="E665" s="17" t="n"/>
      <c r="F665" s="15">
        <f>IF(A665&amp;""="","",ROUND(N(C665)*N(E665),2))</f>
        <v/>
      </c>
      <c r="G665" s="15">
        <f>IF(A665&amp;""="","",ROUND(N(C665)*N(D665),2))</f>
        <v/>
      </c>
      <c r="H665" s="15">
        <f>IF(A665&amp;""="","",ROUND(F665-G665,2))</f>
        <v/>
      </c>
      <c r="I665" s="6">
        <f>IF(A665&amp;""="","",IFERROR(INDEX('أوامر الشغل'!$F$6:$F$1005,MATCH(A665&amp;"",'أوامر الشغل'!$A$6:$A$1005,0))&amp;"","أمر غير موجود"))</f>
        <v/>
      </c>
    </row>
    <row r="666">
      <c r="A666" s="5" t="n"/>
      <c r="B666" s="5" t="n"/>
      <c r="C666" s="18" t="n"/>
      <c r="D666" s="17" t="n"/>
      <c r="E666" s="17" t="n"/>
      <c r="F666" s="15">
        <f>IF(A666&amp;""="","",ROUND(N(C666)*N(E666),2))</f>
        <v/>
      </c>
      <c r="G666" s="15">
        <f>IF(A666&amp;""="","",ROUND(N(C666)*N(D666),2))</f>
        <v/>
      </c>
      <c r="H666" s="15">
        <f>IF(A666&amp;""="","",ROUND(F666-G666,2))</f>
        <v/>
      </c>
      <c r="I666" s="6">
        <f>IF(A666&amp;""="","",IFERROR(INDEX('أوامر الشغل'!$F$6:$F$1005,MATCH(A666&amp;"",'أوامر الشغل'!$A$6:$A$1005,0))&amp;"","أمر غير موجود"))</f>
        <v/>
      </c>
    </row>
    <row r="667">
      <c r="A667" s="5" t="n"/>
      <c r="B667" s="5" t="n"/>
      <c r="C667" s="18" t="n"/>
      <c r="D667" s="17" t="n"/>
      <c r="E667" s="17" t="n"/>
      <c r="F667" s="15">
        <f>IF(A667&amp;""="","",ROUND(N(C667)*N(E667),2))</f>
        <v/>
      </c>
      <c r="G667" s="15">
        <f>IF(A667&amp;""="","",ROUND(N(C667)*N(D667),2))</f>
        <v/>
      </c>
      <c r="H667" s="15">
        <f>IF(A667&amp;""="","",ROUND(F667-G667,2))</f>
        <v/>
      </c>
      <c r="I667" s="6">
        <f>IF(A667&amp;""="","",IFERROR(INDEX('أوامر الشغل'!$F$6:$F$1005,MATCH(A667&amp;"",'أوامر الشغل'!$A$6:$A$1005,0))&amp;"","أمر غير موجود"))</f>
        <v/>
      </c>
    </row>
    <row r="668">
      <c r="A668" s="5" t="n"/>
      <c r="B668" s="5" t="n"/>
      <c r="C668" s="18" t="n"/>
      <c r="D668" s="17" t="n"/>
      <c r="E668" s="17" t="n"/>
      <c r="F668" s="15">
        <f>IF(A668&amp;""="","",ROUND(N(C668)*N(E668),2))</f>
        <v/>
      </c>
      <c r="G668" s="15">
        <f>IF(A668&amp;""="","",ROUND(N(C668)*N(D668),2))</f>
        <v/>
      </c>
      <c r="H668" s="15">
        <f>IF(A668&amp;""="","",ROUND(F668-G668,2))</f>
        <v/>
      </c>
      <c r="I668" s="6">
        <f>IF(A668&amp;""="","",IFERROR(INDEX('أوامر الشغل'!$F$6:$F$1005,MATCH(A668&amp;"",'أوامر الشغل'!$A$6:$A$1005,0))&amp;"","أمر غير موجود"))</f>
        <v/>
      </c>
    </row>
    <row r="669">
      <c r="A669" s="5" t="n"/>
      <c r="B669" s="5" t="n"/>
      <c r="C669" s="18" t="n"/>
      <c r="D669" s="17" t="n"/>
      <c r="E669" s="17" t="n"/>
      <c r="F669" s="15">
        <f>IF(A669&amp;""="","",ROUND(N(C669)*N(E669),2))</f>
        <v/>
      </c>
      <c r="G669" s="15">
        <f>IF(A669&amp;""="","",ROUND(N(C669)*N(D669),2))</f>
        <v/>
      </c>
      <c r="H669" s="15">
        <f>IF(A669&amp;""="","",ROUND(F669-G669,2))</f>
        <v/>
      </c>
      <c r="I669" s="6">
        <f>IF(A669&amp;""="","",IFERROR(INDEX('أوامر الشغل'!$F$6:$F$1005,MATCH(A669&amp;"",'أوامر الشغل'!$A$6:$A$1005,0))&amp;"","أمر غير موجود"))</f>
        <v/>
      </c>
    </row>
    <row r="670">
      <c r="A670" s="5" t="n"/>
      <c r="B670" s="5" t="n"/>
      <c r="C670" s="18" t="n"/>
      <c r="D670" s="17" t="n"/>
      <c r="E670" s="17" t="n"/>
      <c r="F670" s="15">
        <f>IF(A670&amp;""="","",ROUND(N(C670)*N(E670),2))</f>
        <v/>
      </c>
      <c r="G670" s="15">
        <f>IF(A670&amp;""="","",ROUND(N(C670)*N(D670),2))</f>
        <v/>
      </c>
      <c r="H670" s="15">
        <f>IF(A670&amp;""="","",ROUND(F670-G670,2))</f>
        <v/>
      </c>
      <c r="I670" s="6">
        <f>IF(A670&amp;""="","",IFERROR(INDEX('أوامر الشغل'!$F$6:$F$1005,MATCH(A670&amp;"",'أوامر الشغل'!$A$6:$A$1005,0))&amp;"","أمر غير موجود"))</f>
        <v/>
      </c>
    </row>
    <row r="671">
      <c r="A671" s="5" t="n"/>
      <c r="B671" s="5" t="n"/>
      <c r="C671" s="18" t="n"/>
      <c r="D671" s="17" t="n"/>
      <c r="E671" s="17" t="n"/>
      <c r="F671" s="15">
        <f>IF(A671&amp;""="","",ROUND(N(C671)*N(E671),2))</f>
        <v/>
      </c>
      <c r="G671" s="15">
        <f>IF(A671&amp;""="","",ROUND(N(C671)*N(D671),2))</f>
        <v/>
      </c>
      <c r="H671" s="15">
        <f>IF(A671&amp;""="","",ROUND(F671-G671,2))</f>
        <v/>
      </c>
      <c r="I671" s="6">
        <f>IF(A671&amp;""="","",IFERROR(INDEX('أوامر الشغل'!$F$6:$F$1005,MATCH(A671&amp;"",'أوامر الشغل'!$A$6:$A$1005,0))&amp;"","أمر غير موجود"))</f>
        <v/>
      </c>
    </row>
    <row r="672">
      <c r="A672" s="5" t="n"/>
      <c r="B672" s="5" t="n"/>
      <c r="C672" s="18" t="n"/>
      <c r="D672" s="17" t="n"/>
      <c r="E672" s="17" t="n"/>
      <c r="F672" s="15">
        <f>IF(A672&amp;""="","",ROUND(N(C672)*N(E672),2))</f>
        <v/>
      </c>
      <c r="G672" s="15">
        <f>IF(A672&amp;""="","",ROUND(N(C672)*N(D672),2))</f>
        <v/>
      </c>
      <c r="H672" s="15">
        <f>IF(A672&amp;""="","",ROUND(F672-G672,2))</f>
        <v/>
      </c>
      <c r="I672" s="6">
        <f>IF(A672&amp;""="","",IFERROR(INDEX('أوامر الشغل'!$F$6:$F$1005,MATCH(A672&amp;"",'أوامر الشغل'!$A$6:$A$1005,0))&amp;"","أمر غير موجود"))</f>
        <v/>
      </c>
    </row>
    <row r="673">
      <c r="A673" s="5" t="n"/>
      <c r="B673" s="5" t="n"/>
      <c r="C673" s="18" t="n"/>
      <c r="D673" s="17" t="n"/>
      <c r="E673" s="17" t="n"/>
      <c r="F673" s="15">
        <f>IF(A673&amp;""="","",ROUND(N(C673)*N(E673),2))</f>
        <v/>
      </c>
      <c r="G673" s="15">
        <f>IF(A673&amp;""="","",ROUND(N(C673)*N(D673),2))</f>
        <v/>
      </c>
      <c r="H673" s="15">
        <f>IF(A673&amp;""="","",ROUND(F673-G673,2))</f>
        <v/>
      </c>
      <c r="I673" s="6">
        <f>IF(A673&amp;""="","",IFERROR(INDEX('أوامر الشغل'!$F$6:$F$1005,MATCH(A673&amp;"",'أوامر الشغل'!$A$6:$A$1005,0))&amp;"","أمر غير موجود"))</f>
        <v/>
      </c>
    </row>
    <row r="674">
      <c r="A674" s="5" t="n"/>
      <c r="B674" s="5" t="n"/>
      <c r="C674" s="18" t="n"/>
      <c r="D674" s="17" t="n"/>
      <c r="E674" s="17" t="n"/>
      <c r="F674" s="15">
        <f>IF(A674&amp;""="","",ROUND(N(C674)*N(E674),2))</f>
        <v/>
      </c>
      <c r="G674" s="15">
        <f>IF(A674&amp;""="","",ROUND(N(C674)*N(D674),2))</f>
        <v/>
      </c>
      <c r="H674" s="15">
        <f>IF(A674&amp;""="","",ROUND(F674-G674,2))</f>
        <v/>
      </c>
      <c r="I674" s="6">
        <f>IF(A674&amp;""="","",IFERROR(INDEX('أوامر الشغل'!$F$6:$F$1005,MATCH(A674&amp;"",'أوامر الشغل'!$A$6:$A$1005,0))&amp;"","أمر غير موجود"))</f>
        <v/>
      </c>
    </row>
    <row r="675">
      <c r="A675" s="5" t="n"/>
      <c r="B675" s="5" t="n"/>
      <c r="C675" s="18" t="n"/>
      <c r="D675" s="17" t="n"/>
      <c r="E675" s="17" t="n"/>
      <c r="F675" s="15">
        <f>IF(A675&amp;""="","",ROUND(N(C675)*N(E675),2))</f>
        <v/>
      </c>
      <c r="G675" s="15">
        <f>IF(A675&amp;""="","",ROUND(N(C675)*N(D675),2))</f>
        <v/>
      </c>
      <c r="H675" s="15">
        <f>IF(A675&amp;""="","",ROUND(F675-G675,2))</f>
        <v/>
      </c>
      <c r="I675" s="6">
        <f>IF(A675&amp;""="","",IFERROR(INDEX('أوامر الشغل'!$F$6:$F$1005,MATCH(A675&amp;"",'أوامر الشغل'!$A$6:$A$1005,0))&amp;"","أمر غير موجود"))</f>
        <v/>
      </c>
    </row>
    <row r="676">
      <c r="A676" s="5" t="n"/>
      <c r="B676" s="5" t="n"/>
      <c r="C676" s="18" t="n"/>
      <c r="D676" s="17" t="n"/>
      <c r="E676" s="17" t="n"/>
      <c r="F676" s="15">
        <f>IF(A676&amp;""="","",ROUND(N(C676)*N(E676),2))</f>
        <v/>
      </c>
      <c r="G676" s="15">
        <f>IF(A676&amp;""="","",ROUND(N(C676)*N(D676),2))</f>
        <v/>
      </c>
      <c r="H676" s="15">
        <f>IF(A676&amp;""="","",ROUND(F676-G676,2))</f>
        <v/>
      </c>
      <c r="I676" s="6">
        <f>IF(A676&amp;""="","",IFERROR(INDEX('أوامر الشغل'!$F$6:$F$1005,MATCH(A676&amp;"",'أوامر الشغل'!$A$6:$A$1005,0))&amp;"","أمر غير موجود"))</f>
        <v/>
      </c>
    </row>
    <row r="677">
      <c r="A677" s="5" t="n"/>
      <c r="B677" s="5" t="n"/>
      <c r="C677" s="18" t="n"/>
      <c r="D677" s="17" t="n"/>
      <c r="E677" s="17" t="n"/>
      <c r="F677" s="15">
        <f>IF(A677&amp;""="","",ROUND(N(C677)*N(E677),2))</f>
        <v/>
      </c>
      <c r="G677" s="15">
        <f>IF(A677&amp;""="","",ROUND(N(C677)*N(D677),2))</f>
        <v/>
      </c>
      <c r="H677" s="15">
        <f>IF(A677&amp;""="","",ROUND(F677-G677,2))</f>
        <v/>
      </c>
      <c r="I677" s="6">
        <f>IF(A677&amp;""="","",IFERROR(INDEX('أوامر الشغل'!$F$6:$F$1005,MATCH(A677&amp;"",'أوامر الشغل'!$A$6:$A$1005,0))&amp;"","أمر غير موجود"))</f>
        <v/>
      </c>
    </row>
    <row r="678">
      <c r="A678" s="5" t="n"/>
      <c r="B678" s="5" t="n"/>
      <c r="C678" s="18" t="n"/>
      <c r="D678" s="17" t="n"/>
      <c r="E678" s="17" t="n"/>
      <c r="F678" s="15">
        <f>IF(A678&amp;""="","",ROUND(N(C678)*N(E678),2))</f>
        <v/>
      </c>
      <c r="G678" s="15">
        <f>IF(A678&amp;""="","",ROUND(N(C678)*N(D678),2))</f>
        <v/>
      </c>
      <c r="H678" s="15">
        <f>IF(A678&amp;""="","",ROUND(F678-G678,2))</f>
        <v/>
      </c>
      <c r="I678" s="6">
        <f>IF(A678&amp;""="","",IFERROR(INDEX('أوامر الشغل'!$F$6:$F$1005,MATCH(A678&amp;"",'أوامر الشغل'!$A$6:$A$1005,0))&amp;"","أمر غير موجود"))</f>
        <v/>
      </c>
    </row>
    <row r="679">
      <c r="A679" s="5" t="n"/>
      <c r="B679" s="5" t="n"/>
      <c r="C679" s="18" t="n"/>
      <c r="D679" s="17" t="n"/>
      <c r="E679" s="17" t="n"/>
      <c r="F679" s="15">
        <f>IF(A679&amp;""="","",ROUND(N(C679)*N(E679),2))</f>
        <v/>
      </c>
      <c r="G679" s="15">
        <f>IF(A679&amp;""="","",ROUND(N(C679)*N(D679),2))</f>
        <v/>
      </c>
      <c r="H679" s="15">
        <f>IF(A679&amp;""="","",ROUND(F679-G679,2))</f>
        <v/>
      </c>
      <c r="I679" s="6">
        <f>IF(A679&amp;""="","",IFERROR(INDEX('أوامر الشغل'!$F$6:$F$1005,MATCH(A679&amp;"",'أوامر الشغل'!$A$6:$A$1005,0))&amp;"","أمر غير موجود"))</f>
        <v/>
      </c>
    </row>
    <row r="680">
      <c r="A680" s="5" t="n"/>
      <c r="B680" s="5" t="n"/>
      <c r="C680" s="18" t="n"/>
      <c r="D680" s="17" t="n"/>
      <c r="E680" s="17" t="n"/>
      <c r="F680" s="15">
        <f>IF(A680&amp;""="","",ROUND(N(C680)*N(E680),2))</f>
        <v/>
      </c>
      <c r="G680" s="15">
        <f>IF(A680&amp;""="","",ROUND(N(C680)*N(D680),2))</f>
        <v/>
      </c>
      <c r="H680" s="15">
        <f>IF(A680&amp;""="","",ROUND(F680-G680,2))</f>
        <v/>
      </c>
      <c r="I680" s="6">
        <f>IF(A680&amp;""="","",IFERROR(INDEX('أوامر الشغل'!$F$6:$F$1005,MATCH(A680&amp;"",'أوامر الشغل'!$A$6:$A$1005,0))&amp;"","أمر غير موجود"))</f>
        <v/>
      </c>
    </row>
    <row r="681">
      <c r="A681" s="5" t="n"/>
      <c r="B681" s="5" t="n"/>
      <c r="C681" s="18" t="n"/>
      <c r="D681" s="17" t="n"/>
      <c r="E681" s="17" t="n"/>
      <c r="F681" s="15">
        <f>IF(A681&amp;""="","",ROUND(N(C681)*N(E681),2))</f>
        <v/>
      </c>
      <c r="G681" s="15">
        <f>IF(A681&amp;""="","",ROUND(N(C681)*N(D681),2))</f>
        <v/>
      </c>
      <c r="H681" s="15">
        <f>IF(A681&amp;""="","",ROUND(F681-G681,2))</f>
        <v/>
      </c>
      <c r="I681" s="6">
        <f>IF(A681&amp;""="","",IFERROR(INDEX('أوامر الشغل'!$F$6:$F$1005,MATCH(A681&amp;"",'أوامر الشغل'!$A$6:$A$1005,0))&amp;"","أمر غير موجود"))</f>
        <v/>
      </c>
    </row>
    <row r="682">
      <c r="A682" s="5" t="n"/>
      <c r="B682" s="5" t="n"/>
      <c r="C682" s="18" t="n"/>
      <c r="D682" s="17" t="n"/>
      <c r="E682" s="17" t="n"/>
      <c r="F682" s="15">
        <f>IF(A682&amp;""="","",ROUND(N(C682)*N(E682),2))</f>
        <v/>
      </c>
      <c r="G682" s="15">
        <f>IF(A682&amp;""="","",ROUND(N(C682)*N(D682),2))</f>
        <v/>
      </c>
      <c r="H682" s="15">
        <f>IF(A682&amp;""="","",ROUND(F682-G682,2))</f>
        <v/>
      </c>
      <c r="I682" s="6">
        <f>IF(A682&amp;""="","",IFERROR(INDEX('أوامر الشغل'!$F$6:$F$1005,MATCH(A682&amp;"",'أوامر الشغل'!$A$6:$A$1005,0))&amp;"","أمر غير موجود"))</f>
        <v/>
      </c>
    </row>
    <row r="683">
      <c r="A683" s="5" t="n"/>
      <c r="B683" s="5" t="n"/>
      <c r="C683" s="18" t="n"/>
      <c r="D683" s="17" t="n"/>
      <c r="E683" s="17" t="n"/>
      <c r="F683" s="15">
        <f>IF(A683&amp;""="","",ROUND(N(C683)*N(E683),2))</f>
        <v/>
      </c>
      <c r="G683" s="15">
        <f>IF(A683&amp;""="","",ROUND(N(C683)*N(D683),2))</f>
        <v/>
      </c>
      <c r="H683" s="15">
        <f>IF(A683&amp;""="","",ROUND(F683-G683,2))</f>
        <v/>
      </c>
      <c r="I683" s="6">
        <f>IF(A683&amp;""="","",IFERROR(INDEX('أوامر الشغل'!$F$6:$F$1005,MATCH(A683&amp;"",'أوامر الشغل'!$A$6:$A$1005,0))&amp;"","أمر غير موجود"))</f>
        <v/>
      </c>
    </row>
    <row r="684">
      <c r="A684" s="5" t="n"/>
      <c r="B684" s="5" t="n"/>
      <c r="C684" s="18" t="n"/>
      <c r="D684" s="17" t="n"/>
      <c r="E684" s="17" t="n"/>
      <c r="F684" s="15">
        <f>IF(A684&amp;""="","",ROUND(N(C684)*N(E684),2))</f>
        <v/>
      </c>
      <c r="G684" s="15">
        <f>IF(A684&amp;""="","",ROUND(N(C684)*N(D684),2))</f>
        <v/>
      </c>
      <c r="H684" s="15">
        <f>IF(A684&amp;""="","",ROUND(F684-G684,2))</f>
        <v/>
      </c>
      <c r="I684" s="6">
        <f>IF(A684&amp;""="","",IFERROR(INDEX('أوامر الشغل'!$F$6:$F$1005,MATCH(A684&amp;"",'أوامر الشغل'!$A$6:$A$1005,0))&amp;"","أمر غير موجود"))</f>
        <v/>
      </c>
    </row>
    <row r="685">
      <c r="A685" s="5" t="n"/>
      <c r="B685" s="5" t="n"/>
      <c r="C685" s="18" t="n"/>
      <c r="D685" s="17" t="n"/>
      <c r="E685" s="17" t="n"/>
      <c r="F685" s="15">
        <f>IF(A685&amp;""="","",ROUND(N(C685)*N(E685),2))</f>
        <v/>
      </c>
      <c r="G685" s="15">
        <f>IF(A685&amp;""="","",ROUND(N(C685)*N(D685),2))</f>
        <v/>
      </c>
      <c r="H685" s="15">
        <f>IF(A685&amp;""="","",ROUND(F685-G685,2))</f>
        <v/>
      </c>
      <c r="I685" s="6">
        <f>IF(A685&amp;""="","",IFERROR(INDEX('أوامر الشغل'!$F$6:$F$1005,MATCH(A685&amp;"",'أوامر الشغل'!$A$6:$A$1005,0))&amp;"","أمر غير موجود"))</f>
        <v/>
      </c>
    </row>
    <row r="686">
      <c r="A686" s="5" t="n"/>
      <c r="B686" s="5" t="n"/>
      <c r="C686" s="18" t="n"/>
      <c r="D686" s="17" t="n"/>
      <c r="E686" s="17" t="n"/>
      <c r="F686" s="15">
        <f>IF(A686&amp;""="","",ROUND(N(C686)*N(E686),2))</f>
        <v/>
      </c>
      <c r="G686" s="15">
        <f>IF(A686&amp;""="","",ROUND(N(C686)*N(D686),2))</f>
        <v/>
      </c>
      <c r="H686" s="15">
        <f>IF(A686&amp;""="","",ROUND(F686-G686,2))</f>
        <v/>
      </c>
      <c r="I686" s="6">
        <f>IF(A686&amp;""="","",IFERROR(INDEX('أوامر الشغل'!$F$6:$F$1005,MATCH(A686&amp;"",'أوامر الشغل'!$A$6:$A$1005,0))&amp;"","أمر غير موجود"))</f>
        <v/>
      </c>
    </row>
    <row r="687">
      <c r="A687" s="5" t="n"/>
      <c r="B687" s="5" t="n"/>
      <c r="C687" s="18" t="n"/>
      <c r="D687" s="17" t="n"/>
      <c r="E687" s="17" t="n"/>
      <c r="F687" s="15">
        <f>IF(A687&amp;""="","",ROUND(N(C687)*N(E687),2))</f>
        <v/>
      </c>
      <c r="G687" s="15">
        <f>IF(A687&amp;""="","",ROUND(N(C687)*N(D687),2))</f>
        <v/>
      </c>
      <c r="H687" s="15">
        <f>IF(A687&amp;""="","",ROUND(F687-G687,2))</f>
        <v/>
      </c>
      <c r="I687" s="6">
        <f>IF(A687&amp;""="","",IFERROR(INDEX('أوامر الشغل'!$F$6:$F$1005,MATCH(A687&amp;"",'أوامر الشغل'!$A$6:$A$1005,0))&amp;"","أمر غير موجود"))</f>
        <v/>
      </c>
    </row>
    <row r="688">
      <c r="A688" s="5" t="n"/>
      <c r="B688" s="5" t="n"/>
      <c r="C688" s="18" t="n"/>
      <c r="D688" s="17" t="n"/>
      <c r="E688" s="17" t="n"/>
      <c r="F688" s="15">
        <f>IF(A688&amp;""="","",ROUND(N(C688)*N(E688),2))</f>
        <v/>
      </c>
      <c r="G688" s="15">
        <f>IF(A688&amp;""="","",ROUND(N(C688)*N(D688),2))</f>
        <v/>
      </c>
      <c r="H688" s="15">
        <f>IF(A688&amp;""="","",ROUND(F688-G688,2))</f>
        <v/>
      </c>
      <c r="I688" s="6">
        <f>IF(A688&amp;""="","",IFERROR(INDEX('أوامر الشغل'!$F$6:$F$1005,MATCH(A688&amp;"",'أوامر الشغل'!$A$6:$A$1005,0))&amp;"","أمر غير موجود"))</f>
        <v/>
      </c>
    </row>
    <row r="689">
      <c r="A689" s="5" t="n"/>
      <c r="B689" s="5" t="n"/>
      <c r="C689" s="18" t="n"/>
      <c r="D689" s="17" t="n"/>
      <c r="E689" s="17" t="n"/>
      <c r="F689" s="15">
        <f>IF(A689&amp;""="","",ROUND(N(C689)*N(E689),2))</f>
        <v/>
      </c>
      <c r="G689" s="15">
        <f>IF(A689&amp;""="","",ROUND(N(C689)*N(D689),2))</f>
        <v/>
      </c>
      <c r="H689" s="15">
        <f>IF(A689&amp;""="","",ROUND(F689-G689,2))</f>
        <v/>
      </c>
      <c r="I689" s="6">
        <f>IF(A689&amp;""="","",IFERROR(INDEX('أوامر الشغل'!$F$6:$F$1005,MATCH(A689&amp;"",'أوامر الشغل'!$A$6:$A$1005,0))&amp;"","أمر غير موجود"))</f>
        <v/>
      </c>
    </row>
    <row r="690">
      <c r="A690" s="5" t="n"/>
      <c r="B690" s="5" t="n"/>
      <c r="C690" s="18" t="n"/>
      <c r="D690" s="17" t="n"/>
      <c r="E690" s="17" t="n"/>
      <c r="F690" s="15">
        <f>IF(A690&amp;""="","",ROUND(N(C690)*N(E690),2))</f>
        <v/>
      </c>
      <c r="G690" s="15">
        <f>IF(A690&amp;""="","",ROUND(N(C690)*N(D690),2))</f>
        <v/>
      </c>
      <c r="H690" s="15">
        <f>IF(A690&amp;""="","",ROUND(F690-G690,2))</f>
        <v/>
      </c>
      <c r="I690" s="6">
        <f>IF(A690&amp;""="","",IFERROR(INDEX('أوامر الشغل'!$F$6:$F$1005,MATCH(A690&amp;"",'أوامر الشغل'!$A$6:$A$1005,0))&amp;"","أمر غير موجود"))</f>
        <v/>
      </c>
    </row>
    <row r="691">
      <c r="A691" s="5" t="n"/>
      <c r="B691" s="5" t="n"/>
      <c r="C691" s="18" t="n"/>
      <c r="D691" s="17" t="n"/>
      <c r="E691" s="17" t="n"/>
      <c r="F691" s="15">
        <f>IF(A691&amp;""="","",ROUND(N(C691)*N(E691),2))</f>
        <v/>
      </c>
      <c r="G691" s="15">
        <f>IF(A691&amp;""="","",ROUND(N(C691)*N(D691),2))</f>
        <v/>
      </c>
      <c r="H691" s="15">
        <f>IF(A691&amp;""="","",ROUND(F691-G691,2))</f>
        <v/>
      </c>
      <c r="I691" s="6">
        <f>IF(A691&amp;""="","",IFERROR(INDEX('أوامر الشغل'!$F$6:$F$1005,MATCH(A691&amp;"",'أوامر الشغل'!$A$6:$A$1005,0))&amp;"","أمر غير موجود"))</f>
        <v/>
      </c>
    </row>
    <row r="692">
      <c r="A692" s="5" t="n"/>
      <c r="B692" s="5" t="n"/>
      <c r="C692" s="18" t="n"/>
      <c r="D692" s="17" t="n"/>
      <c r="E692" s="17" t="n"/>
      <c r="F692" s="15">
        <f>IF(A692&amp;""="","",ROUND(N(C692)*N(E692),2))</f>
        <v/>
      </c>
      <c r="G692" s="15">
        <f>IF(A692&amp;""="","",ROUND(N(C692)*N(D692),2))</f>
        <v/>
      </c>
      <c r="H692" s="15">
        <f>IF(A692&amp;""="","",ROUND(F692-G692,2))</f>
        <v/>
      </c>
      <c r="I692" s="6">
        <f>IF(A692&amp;""="","",IFERROR(INDEX('أوامر الشغل'!$F$6:$F$1005,MATCH(A692&amp;"",'أوامر الشغل'!$A$6:$A$1005,0))&amp;"","أمر غير موجود"))</f>
        <v/>
      </c>
    </row>
    <row r="693">
      <c r="A693" s="5" t="n"/>
      <c r="B693" s="5" t="n"/>
      <c r="C693" s="18" t="n"/>
      <c r="D693" s="17" t="n"/>
      <c r="E693" s="17" t="n"/>
      <c r="F693" s="15">
        <f>IF(A693&amp;""="","",ROUND(N(C693)*N(E693),2))</f>
        <v/>
      </c>
      <c r="G693" s="15">
        <f>IF(A693&amp;""="","",ROUND(N(C693)*N(D693),2))</f>
        <v/>
      </c>
      <c r="H693" s="15">
        <f>IF(A693&amp;""="","",ROUND(F693-G693,2))</f>
        <v/>
      </c>
      <c r="I693" s="6">
        <f>IF(A693&amp;""="","",IFERROR(INDEX('أوامر الشغل'!$F$6:$F$1005,MATCH(A693&amp;"",'أوامر الشغل'!$A$6:$A$1005,0))&amp;"","أمر غير موجود"))</f>
        <v/>
      </c>
    </row>
    <row r="694">
      <c r="A694" s="5" t="n"/>
      <c r="B694" s="5" t="n"/>
      <c r="C694" s="18" t="n"/>
      <c r="D694" s="17" t="n"/>
      <c r="E694" s="17" t="n"/>
      <c r="F694" s="15">
        <f>IF(A694&amp;""="","",ROUND(N(C694)*N(E694),2))</f>
        <v/>
      </c>
      <c r="G694" s="15">
        <f>IF(A694&amp;""="","",ROUND(N(C694)*N(D694),2))</f>
        <v/>
      </c>
      <c r="H694" s="15">
        <f>IF(A694&amp;""="","",ROUND(F694-G694,2))</f>
        <v/>
      </c>
      <c r="I694" s="6">
        <f>IF(A694&amp;""="","",IFERROR(INDEX('أوامر الشغل'!$F$6:$F$1005,MATCH(A694&amp;"",'أوامر الشغل'!$A$6:$A$1005,0))&amp;"","أمر غير موجود"))</f>
        <v/>
      </c>
    </row>
    <row r="695">
      <c r="A695" s="5" t="n"/>
      <c r="B695" s="5" t="n"/>
      <c r="C695" s="18" t="n"/>
      <c r="D695" s="17" t="n"/>
      <c r="E695" s="17" t="n"/>
      <c r="F695" s="15">
        <f>IF(A695&amp;""="","",ROUND(N(C695)*N(E695),2))</f>
        <v/>
      </c>
      <c r="G695" s="15">
        <f>IF(A695&amp;""="","",ROUND(N(C695)*N(D695),2))</f>
        <v/>
      </c>
      <c r="H695" s="15">
        <f>IF(A695&amp;""="","",ROUND(F695-G695,2))</f>
        <v/>
      </c>
      <c r="I695" s="6">
        <f>IF(A695&amp;""="","",IFERROR(INDEX('أوامر الشغل'!$F$6:$F$1005,MATCH(A695&amp;"",'أوامر الشغل'!$A$6:$A$1005,0))&amp;"","أمر غير موجود"))</f>
        <v/>
      </c>
    </row>
    <row r="696">
      <c r="A696" s="5" t="n"/>
      <c r="B696" s="5" t="n"/>
      <c r="C696" s="18" t="n"/>
      <c r="D696" s="17" t="n"/>
      <c r="E696" s="17" t="n"/>
      <c r="F696" s="15">
        <f>IF(A696&amp;""="","",ROUND(N(C696)*N(E696),2))</f>
        <v/>
      </c>
      <c r="G696" s="15">
        <f>IF(A696&amp;""="","",ROUND(N(C696)*N(D696),2))</f>
        <v/>
      </c>
      <c r="H696" s="15">
        <f>IF(A696&amp;""="","",ROUND(F696-G696,2))</f>
        <v/>
      </c>
      <c r="I696" s="6">
        <f>IF(A696&amp;""="","",IFERROR(INDEX('أوامر الشغل'!$F$6:$F$1005,MATCH(A696&amp;"",'أوامر الشغل'!$A$6:$A$1005,0))&amp;"","أمر غير موجود"))</f>
        <v/>
      </c>
    </row>
    <row r="697">
      <c r="A697" s="5" t="n"/>
      <c r="B697" s="5" t="n"/>
      <c r="C697" s="18" t="n"/>
      <c r="D697" s="17" t="n"/>
      <c r="E697" s="17" t="n"/>
      <c r="F697" s="15">
        <f>IF(A697&amp;""="","",ROUND(N(C697)*N(E697),2))</f>
        <v/>
      </c>
      <c r="G697" s="15">
        <f>IF(A697&amp;""="","",ROUND(N(C697)*N(D697),2))</f>
        <v/>
      </c>
      <c r="H697" s="15">
        <f>IF(A697&amp;""="","",ROUND(F697-G697,2))</f>
        <v/>
      </c>
      <c r="I697" s="6">
        <f>IF(A697&amp;""="","",IFERROR(INDEX('أوامر الشغل'!$F$6:$F$1005,MATCH(A697&amp;"",'أوامر الشغل'!$A$6:$A$1005,0))&amp;"","أمر غير موجود"))</f>
        <v/>
      </c>
    </row>
    <row r="698">
      <c r="A698" s="5" t="n"/>
      <c r="B698" s="5" t="n"/>
      <c r="C698" s="18" t="n"/>
      <c r="D698" s="17" t="n"/>
      <c r="E698" s="17" t="n"/>
      <c r="F698" s="15">
        <f>IF(A698&amp;""="","",ROUND(N(C698)*N(E698),2))</f>
        <v/>
      </c>
      <c r="G698" s="15">
        <f>IF(A698&amp;""="","",ROUND(N(C698)*N(D698),2))</f>
        <v/>
      </c>
      <c r="H698" s="15">
        <f>IF(A698&amp;""="","",ROUND(F698-G698,2))</f>
        <v/>
      </c>
      <c r="I698" s="6">
        <f>IF(A698&amp;""="","",IFERROR(INDEX('أوامر الشغل'!$F$6:$F$1005,MATCH(A698&amp;"",'أوامر الشغل'!$A$6:$A$1005,0))&amp;"","أمر غير موجود"))</f>
        <v/>
      </c>
    </row>
    <row r="699">
      <c r="A699" s="5" t="n"/>
      <c r="B699" s="5" t="n"/>
      <c r="C699" s="18" t="n"/>
      <c r="D699" s="17" t="n"/>
      <c r="E699" s="17" t="n"/>
      <c r="F699" s="15">
        <f>IF(A699&amp;""="","",ROUND(N(C699)*N(E699),2))</f>
        <v/>
      </c>
      <c r="G699" s="15">
        <f>IF(A699&amp;""="","",ROUND(N(C699)*N(D699),2))</f>
        <v/>
      </c>
      <c r="H699" s="15">
        <f>IF(A699&amp;""="","",ROUND(F699-G699,2))</f>
        <v/>
      </c>
      <c r="I699" s="6">
        <f>IF(A699&amp;""="","",IFERROR(INDEX('أوامر الشغل'!$F$6:$F$1005,MATCH(A699&amp;"",'أوامر الشغل'!$A$6:$A$1005,0))&amp;"","أمر غير موجود"))</f>
        <v/>
      </c>
    </row>
    <row r="700">
      <c r="A700" s="5" t="n"/>
      <c r="B700" s="5" t="n"/>
      <c r="C700" s="18" t="n"/>
      <c r="D700" s="17" t="n"/>
      <c r="E700" s="17" t="n"/>
      <c r="F700" s="15">
        <f>IF(A700&amp;""="","",ROUND(N(C700)*N(E700),2))</f>
        <v/>
      </c>
      <c r="G700" s="15">
        <f>IF(A700&amp;""="","",ROUND(N(C700)*N(D700),2))</f>
        <v/>
      </c>
      <c r="H700" s="15">
        <f>IF(A700&amp;""="","",ROUND(F700-G700,2))</f>
        <v/>
      </c>
      <c r="I700" s="6">
        <f>IF(A700&amp;""="","",IFERROR(INDEX('أوامر الشغل'!$F$6:$F$1005,MATCH(A700&amp;"",'أوامر الشغل'!$A$6:$A$1005,0))&amp;"","أمر غير موجود"))</f>
        <v/>
      </c>
    </row>
    <row r="701">
      <c r="A701" s="5" t="n"/>
      <c r="B701" s="5" t="n"/>
      <c r="C701" s="18" t="n"/>
      <c r="D701" s="17" t="n"/>
      <c r="E701" s="17" t="n"/>
      <c r="F701" s="15">
        <f>IF(A701&amp;""="","",ROUND(N(C701)*N(E701),2))</f>
        <v/>
      </c>
      <c r="G701" s="15">
        <f>IF(A701&amp;""="","",ROUND(N(C701)*N(D701),2))</f>
        <v/>
      </c>
      <c r="H701" s="15">
        <f>IF(A701&amp;""="","",ROUND(F701-G701,2))</f>
        <v/>
      </c>
      <c r="I701" s="6">
        <f>IF(A701&amp;""="","",IFERROR(INDEX('أوامر الشغل'!$F$6:$F$1005,MATCH(A701&amp;"",'أوامر الشغل'!$A$6:$A$1005,0))&amp;"","أمر غير موجود"))</f>
        <v/>
      </c>
    </row>
    <row r="702">
      <c r="A702" s="5" t="n"/>
      <c r="B702" s="5" t="n"/>
      <c r="C702" s="18" t="n"/>
      <c r="D702" s="17" t="n"/>
      <c r="E702" s="17" t="n"/>
      <c r="F702" s="15">
        <f>IF(A702&amp;""="","",ROUND(N(C702)*N(E702),2))</f>
        <v/>
      </c>
      <c r="G702" s="15">
        <f>IF(A702&amp;""="","",ROUND(N(C702)*N(D702),2))</f>
        <v/>
      </c>
      <c r="H702" s="15">
        <f>IF(A702&amp;""="","",ROUND(F702-G702,2))</f>
        <v/>
      </c>
      <c r="I702" s="6">
        <f>IF(A702&amp;""="","",IFERROR(INDEX('أوامر الشغل'!$F$6:$F$1005,MATCH(A702&amp;"",'أوامر الشغل'!$A$6:$A$1005,0))&amp;"","أمر غير موجود"))</f>
        <v/>
      </c>
    </row>
    <row r="703">
      <c r="A703" s="5" t="n"/>
      <c r="B703" s="5" t="n"/>
      <c r="C703" s="18" t="n"/>
      <c r="D703" s="17" t="n"/>
      <c r="E703" s="17" t="n"/>
      <c r="F703" s="15">
        <f>IF(A703&amp;""="","",ROUND(N(C703)*N(E703),2))</f>
        <v/>
      </c>
      <c r="G703" s="15">
        <f>IF(A703&amp;""="","",ROUND(N(C703)*N(D703),2))</f>
        <v/>
      </c>
      <c r="H703" s="15">
        <f>IF(A703&amp;""="","",ROUND(F703-G703,2))</f>
        <v/>
      </c>
      <c r="I703" s="6">
        <f>IF(A703&amp;""="","",IFERROR(INDEX('أوامر الشغل'!$F$6:$F$1005,MATCH(A703&amp;"",'أوامر الشغل'!$A$6:$A$1005,0))&amp;"","أمر غير موجود"))</f>
        <v/>
      </c>
    </row>
    <row r="704">
      <c r="A704" s="5" t="n"/>
      <c r="B704" s="5" t="n"/>
      <c r="C704" s="18" t="n"/>
      <c r="D704" s="17" t="n"/>
      <c r="E704" s="17" t="n"/>
      <c r="F704" s="15">
        <f>IF(A704&amp;""="","",ROUND(N(C704)*N(E704),2))</f>
        <v/>
      </c>
      <c r="G704" s="15">
        <f>IF(A704&amp;""="","",ROUND(N(C704)*N(D704),2))</f>
        <v/>
      </c>
      <c r="H704" s="15">
        <f>IF(A704&amp;""="","",ROUND(F704-G704,2))</f>
        <v/>
      </c>
      <c r="I704" s="6">
        <f>IF(A704&amp;""="","",IFERROR(INDEX('أوامر الشغل'!$F$6:$F$1005,MATCH(A704&amp;"",'أوامر الشغل'!$A$6:$A$1005,0))&amp;"","أمر غير موجود"))</f>
        <v/>
      </c>
    </row>
    <row r="705">
      <c r="A705" s="5" t="n"/>
      <c r="B705" s="5" t="n"/>
      <c r="C705" s="18" t="n"/>
      <c r="D705" s="17" t="n"/>
      <c r="E705" s="17" t="n"/>
      <c r="F705" s="15">
        <f>IF(A705&amp;""="","",ROUND(N(C705)*N(E705),2))</f>
        <v/>
      </c>
      <c r="G705" s="15">
        <f>IF(A705&amp;""="","",ROUND(N(C705)*N(D705),2))</f>
        <v/>
      </c>
      <c r="H705" s="15">
        <f>IF(A705&amp;""="","",ROUND(F705-G705,2))</f>
        <v/>
      </c>
      <c r="I705" s="6">
        <f>IF(A705&amp;""="","",IFERROR(INDEX('أوامر الشغل'!$F$6:$F$1005,MATCH(A705&amp;"",'أوامر الشغل'!$A$6:$A$1005,0))&amp;"","أمر غير موجود"))</f>
        <v/>
      </c>
    </row>
    <row r="706">
      <c r="A706" s="5" t="n"/>
      <c r="B706" s="5" t="n"/>
      <c r="C706" s="18" t="n"/>
      <c r="D706" s="17" t="n"/>
      <c r="E706" s="17" t="n"/>
      <c r="F706" s="15">
        <f>IF(A706&amp;""="","",ROUND(N(C706)*N(E706),2))</f>
        <v/>
      </c>
      <c r="G706" s="15">
        <f>IF(A706&amp;""="","",ROUND(N(C706)*N(D706),2))</f>
        <v/>
      </c>
      <c r="H706" s="15">
        <f>IF(A706&amp;""="","",ROUND(F706-G706,2))</f>
        <v/>
      </c>
      <c r="I706" s="6">
        <f>IF(A706&amp;""="","",IFERROR(INDEX('أوامر الشغل'!$F$6:$F$1005,MATCH(A706&amp;"",'أوامر الشغل'!$A$6:$A$1005,0))&amp;"","أمر غير موجود"))</f>
        <v/>
      </c>
    </row>
    <row r="707">
      <c r="A707" s="5" t="n"/>
      <c r="B707" s="5" t="n"/>
      <c r="C707" s="18" t="n"/>
      <c r="D707" s="17" t="n"/>
      <c r="E707" s="17" t="n"/>
      <c r="F707" s="15">
        <f>IF(A707&amp;""="","",ROUND(N(C707)*N(E707),2))</f>
        <v/>
      </c>
      <c r="G707" s="15">
        <f>IF(A707&amp;""="","",ROUND(N(C707)*N(D707),2))</f>
        <v/>
      </c>
      <c r="H707" s="15">
        <f>IF(A707&amp;""="","",ROUND(F707-G707,2))</f>
        <v/>
      </c>
      <c r="I707" s="6">
        <f>IF(A707&amp;""="","",IFERROR(INDEX('أوامر الشغل'!$F$6:$F$1005,MATCH(A707&amp;"",'أوامر الشغل'!$A$6:$A$1005,0))&amp;"","أمر غير موجود"))</f>
        <v/>
      </c>
    </row>
    <row r="708">
      <c r="A708" s="5" t="n"/>
      <c r="B708" s="5" t="n"/>
      <c r="C708" s="18" t="n"/>
      <c r="D708" s="17" t="n"/>
      <c r="E708" s="17" t="n"/>
      <c r="F708" s="15">
        <f>IF(A708&amp;""="","",ROUND(N(C708)*N(E708),2))</f>
        <v/>
      </c>
      <c r="G708" s="15">
        <f>IF(A708&amp;""="","",ROUND(N(C708)*N(D708),2))</f>
        <v/>
      </c>
      <c r="H708" s="15">
        <f>IF(A708&amp;""="","",ROUND(F708-G708,2))</f>
        <v/>
      </c>
      <c r="I708" s="6">
        <f>IF(A708&amp;""="","",IFERROR(INDEX('أوامر الشغل'!$F$6:$F$1005,MATCH(A708&amp;"",'أوامر الشغل'!$A$6:$A$1005,0))&amp;"","أمر غير موجود"))</f>
        <v/>
      </c>
    </row>
    <row r="709">
      <c r="A709" s="5" t="n"/>
      <c r="B709" s="5" t="n"/>
      <c r="C709" s="18" t="n"/>
      <c r="D709" s="17" t="n"/>
      <c r="E709" s="17" t="n"/>
      <c r="F709" s="15">
        <f>IF(A709&amp;""="","",ROUND(N(C709)*N(E709),2))</f>
        <v/>
      </c>
      <c r="G709" s="15">
        <f>IF(A709&amp;""="","",ROUND(N(C709)*N(D709),2))</f>
        <v/>
      </c>
      <c r="H709" s="15">
        <f>IF(A709&amp;""="","",ROUND(F709-G709,2))</f>
        <v/>
      </c>
      <c r="I709" s="6">
        <f>IF(A709&amp;""="","",IFERROR(INDEX('أوامر الشغل'!$F$6:$F$1005,MATCH(A709&amp;"",'أوامر الشغل'!$A$6:$A$1005,0))&amp;"","أمر غير موجود"))</f>
        <v/>
      </c>
    </row>
    <row r="710">
      <c r="A710" s="5" t="n"/>
      <c r="B710" s="5" t="n"/>
      <c r="C710" s="18" t="n"/>
      <c r="D710" s="17" t="n"/>
      <c r="E710" s="17" t="n"/>
      <c r="F710" s="15">
        <f>IF(A710&amp;""="","",ROUND(N(C710)*N(E710),2))</f>
        <v/>
      </c>
      <c r="G710" s="15">
        <f>IF(A710&amp;""="","",ROUND(N(C710)*N(D710),2))</f>
        <v/>
      </c>
      <c r="H710" s="15">
        <f>IF(A710&amp;""="","",ROUND(F710-G710,2))</f>
        <v/>
      </c>
      <c r="I710" s="6">
        <f>IF(A710&amp;""="","",IFERROR(INDEX('أوامر الشغل'!$F$6:$F$1005,MATCH(A710&amp;"",'أوامر الشغل'!$A$6:$A$1005,0))&amp;"","أمر غير موجود"))</f>
        <v/>
      </c>
    </row>
    <row r="711">
      <c r="A711" s="5" t="n"/>
      <c r="B711" s="5" t="n"/>
      <c r="C711" s="18" t="n"/>
      <c r="D711" s="17" t="n"/>
      <c r="E711" s="17" t="n"/>
      <c r="F711" s="15">
        <f>IF(A711&amp;""="","",ROUND(N(C711)*N(E711),2))</f>
        <v/>
      </c>
      <c r="G711" s="15">
        <f>IF(A711&amp;""="","",ROUND(N(C711)*N(D711),2))</f>
        <v/>
      </c>
      <c r="H711" s="15">
        <f>IF(A711&amp;""="","",ROUND(F711-G711,2))</f>
        <v/>
      </c>
      <c r="I711" s="6">
        <f>IF(A711&amp;""="","",IFERROR(INDEX('أوامر الشغل'!$F$6:$F$1005,MATCH(A711&amp;"",'أوامر الشغل'!$A$6:$A$1005,0))&amp;"","أمر غير موجود"))</f>
        <v/>
      </c>
    </row>
    <row r="712">
      <c r="A712" s="5" t="n"/>
      <c r="B712" s="5" t="n"/>
      <c r="C712" s="18" t="n"/>
      <c r="D712" s="17" t="n"/>
      <c r="E712" s="17" t="n"/>
      <c r="F712" s="15">
        <f>IF(A712&amp;""="","",ROUND(N(C712)*N(E712),2))</f>
        <v/>
      </c>
      <c r="G712" s="15">
        <f>IF(A712&amp;""="","",ROUND(N(C712)*N(D712),2))</f>
        <v/>
      </c>
      <c r="H712" s="15">
        <f>IF(A712&amp;""="","",ROUND(F712-G712,2))</f>
        <v/>
      </c>
      <c r="I712" s="6">
        <f>IF(A712&amp;""="","",IFERROR(INDEX('أوامر الشغل'!$F$6:$F$1005,MATCH(A712&amp;"",'أوامر الشغل'!$A$6:$A$1005,0))&amp;"","أمر غير موجود"))</f>
        <v/>
      </c>
    </row>
    <row r="713">
      <c r="A713" s="5" t="n"/>
      <c r="B713" s="5" t="n"/>
      <c r="C713" s="18" t="n"/>
      <c r="D713" s="17" t="n"/>
      <c r="E713" s="17" t="n"/>
      <c r="F713" s="15">
        <f>IF(A713&amp;""="","",ROUND(N(C713)*N(E713),2))</f>
        <v/>
      </c>
      <c r="G713" s="15">
        <f>IF(A713&amp;""="","",ROUND(N(C713)*N(D713),2))</f>
        <v/>
      </c>
      <c r="H713" s="15">
        <f>IF(A713&amp;""="","",ROUND(F713-G713,2))</f>
        <v/>
      </c>
      <c r="I713" s="6">
        <f>IF(A713&amp;""="","",IFERROR(INDEX('أوامر الشغل'!$F$6:$F$1005,MATCH(A713&amp;"",'أوامر الشغل'!$A$6:$A$1005,0))&amp;"","أمر غير موجود"))</f>
        <v/>
      </c>
    </row>
    <row r="714">
      <c r="A714" s="5" t="n"/>
      <c r="B714" s="5" t="n"/>
      <c r="C714" s="18" t="n"/>
      <c r="D714" s="17" t="n"/>
      <c r="E714" s="17" t="n"/>
      <c r="F714" s="15">
        <f>IF(A714&amp;""="","",ROUND(N(C714)*N(E714),2))</f>
        <v/>
      </c>
      <c r="G714" s="15">
        <f>IF(A714&amp;""="","",ROUND(N(C714)*N(D714),2))</f>
        <v/>
      </c>
      <c r="H714" s="15">
        <f>IF(A714&amp;""="","",ROUND(F714-G714,2))</f>
        <v/>
      </c>
      <c r="I714" s="6">
        <f>IF(A714&amp;""="","",IFERROR(INDEX('أوامر الشغل'!$F$6:$F$1005,MATCH(A714&amp;"",'أوامر الشغل'!$A$6:$A$1005,0))&amp;"","أمر غير موجود"))</f>
        <v/>
      </c>
    </row>
    <row r="715">
      <c r="A715" s="5" t="n"/>
      <c r="B715" s="5" t="n"/>
      <c r="C715" s="18" t="n"/>
      <c r="D715" s="17" t="n"/>
      <c r="E715" s="17" t="n"/>
      <c r="F715" s="15">
        <f>IF(A715&amp;""="","",ROUND(N(C715)*N(E715),2))</f>
        <v/>
      </c>
      <c r="G715" s="15">
        <f>IF(A715&amp;""="","",ROUND(N(C715)*N(D715),2))</f>
        <v/>
      </c>
      <c r="H715" s="15">
        <f>IF(A715&amp;""="","",ROUND(F715-G715,2))</f>
        <v/>
      </c>
      <c r="I715" s="6">
        <f>IF(A715&amp;""="","",IFERROR(INDEX('أوامر الشغل'!$F$6:$F$1005,MATCH(A715&amp;"",'أوامر الشغل'!$A$6:$A$1005,0))&amp;"","أمر غير موجود"))</f>
        <v/>
      </c>
    </row>
    <row r="716">
      <c r="A716" s="5" t="n"/>
      <c r="B716" s="5" t="n"/>
      <c r="C716" s="18" t="n"/>
      <c r="D716" s="17" t="n"/>
      <c r="E716" s="17" t="n"/>
      <c r="F716" s="15">
        <f>IF(A716&amp;""="","",ROUND(N(C716)*N(E716),2))</f>
        <v/>
      </c>
      <c r="G716" s="15">
        <f>IF(A716&amp;""="","",ROUND(N(C716)*N(D716),2))</f>
        <v/>
      </c>
      <c r="H716" s="15">
        <f>IF(A716&amp;""="","",ROUND(F716-G716,2))</f>
        <v/>
      </c>
      <c r="I716" s="6">
        <f>IF(A716&amp;""="","",IFERROR(INDEX('أوامر الشغل'!$F$6:$F$1005,MATCH(A716&amp;"",'أوامر الشغل'!$A$6:$A$1005,0))&amp;"","أمر غير موجود"))</f>
        <v/>
      </c>
    </row>
    <row r="717">
      <c r="A717" s="5" t="n"/>
      <c r="B717" s="5" t="n"/>
      <c r="C717" s="18" t="n"/>
      <c r="D717" s="17" t="n"/>
      <c r="E717" s="17" t="n"/>
      <c r="F717" s="15">
        <f>IF(A717&amp;""="","",ROUND(N(C717)*N(E717),2))</f>
        <v/>
      </c>
      <c r="G717" s="15">
        <f>IF(A717&amp;""="","",ROUND(N(C717)*N(D717),2))</f>
        <v/>
      </c>
      <c r="H717" s="15">
        <f>IF(A717&amp;""="","",ROUND(F717-G717,2))</f>
        <v/>
      </c>
      <c r="I717" s="6">
        <f>IF(A717&amp;""="","",IFERROR(INDEX('أوامر الشغل'!$F$6:$F$1005,MATCH(A717&amp;"",'أوامر الشغل'!$A$6:$A$1005,0))&amp;"","أمر غير موجود"))</f>
        <v/>
      </c>
    </row>
    <row r="718">
      <c r="A718" s="5" t="n"/>
      <c r="B718" s="5" t="n"/>
      <c r="C718" s="18" t="n"/>
      <c r="D718" s="17" t="n"/>
      <c r="E718" s="17" t="n"/>
      <c r="F718" s="15">
        <f>IF(A718&amp;""="","",ROUND(N(C718)*N(E718),2))</f>
        <v/>
      </c>
      <c r="G718" s="15">
        <f>IF(A718&amp;""="","",ROUND(N(C718)*N(D718),2))</f>
        <v/>
      </c>
      <c r="H718" s="15">
        <f>IF(A718&amp;""="","",ROUND(F718-G718,2))</f>
        <v/>
      </c>
      <c r="I718" s="6">
        <f>IF(A718&amp;""="","",IFERROR(INDEX('أوامر الشغل'!$F$6:$F$1005,MATCH(A718&amp;"",'أوامر الشغل'!$A$6:$A$1005,0))&amp;"","أمر غير موجود"))</f>
        <v/>
      </c>
    </row>
    <row r="719">
      <c r="A719" s="5" t="n"/>
      <c r="B719" s="5" t="n"/>
      <c r="C719" s="18" t="n"/>
      <c r="D719" s="17" t="n"/>
      <c r="E719" s="17" t="n"/>
      <c r="F719" s="15">
        <f>IF(A719&amp;""="","",ROUND(N(C719)*N(E719),2))</f>
        <v/>
      </c>
      <c r="G719" s="15">
        <f>IF(A719&amp;""="","",ROUND(N(C719)*N(D719),2))</f>
        <v/>
      </c>
      <c r="H719" s="15">
        <f>IF(A719&amp;""="","",ROUND(F719-G719,2))</f>
        <v/>
      </c>
      <c r="I719" s="6">
        <f>IF(A719&amp;""="","",IFERROR(INDEX('أوامر الشغل'!$F$6:$F$1005,MATCH(A719&amp;"",'أوامر الشغل'!$A$6:$A$1005,0))&amp;"","أمر غير موجود"))</f>
        <v/>
      </c>
    </row>
    <row r="720">
      <c r="A720" s="5" t="n"/>
      <c r="B720" s="5" t="n"/>
      <c r="C720" s="18" t="n"/>
      <c r="D720" s="17" t="n"/>
      <c r="E720" s="17" t="n"/>
      <c r="F720" s="15">
        <f>IF(A720&amp;""="","",ROUND(N(C720)*N(E720),2))</f>
        <v/>
      </c>
      <c r="G720" s="15">
        <f>IF(A720&amp;""="","",ROUND(N(C720)*N(D720),2))</f>
        <v/>
      </c>
      <c r="H720" s="15">
        <f>IF(A720&amp;""="","",ROUND(F720-G720,2))</f>
        <v/>
      </c>
      <c r="I720" s="6">
        <f>IF(A720&amp;""="","",IFERROR(INDEX('أوامر الشغل'!$F$6:$F$1005,MATCH(A720&amp;"",'أوامر الشغل'!$A$6:$A$1005,0))&amp;"","أمر غير موجود"))</f>
        <v/>
      </c>
    </row>
    <row r="721">
      <c r="A721" s="5" t="n"/>
      <c r="B721" s="5" t="n"/>
      <c r="C721" s="18" t="n"/>
      <c r="D721" s="17" t="n"/>
      <c r="E721" s="17" t="n"/>
      <c r="F721" s="15">
        <f>IF(A721&amp;""="","",ROUND(N(C721)*N(E721),2))</f>
        <v/>
      </c>
      <c r="G721" s="15">
        <f>IF(A721&amp;""="","",ROUND(N(C721)*N(D721),2))</f>
        <v/>
      </c>
      <c r="H721" s="15">
        <f>IF(A721&amp;""="","",ROUND(F721-G721,2))</f>
        <v/>
      </c>
      <c r="I721" s="6">
        <f>IF(A721&amp;""="","",IFERROR(INDEX('أوامر الشغل'!$F$6:$F$1005,MATCH(A721&amp;"",'أوامر الشغل'!$A$6:$A$1005,0))&amp;"","أمر غير موجود"))</f>
        <v/>
      </c>
    </row>
    <row r="722">
      <c r="A722" s="5" t="n"/>
      <c r="B722" s="5" t="n"/>
      <c r="C722" s="18" t="n"/>
      <c r="D722" s="17" t="n"/>
      <c r="E722" s="17" t="n"/>
      <c r="F722" s="15">
        <f>IF(A722&amp;""="","",ROUND(N(C722)*N(E722),2))</f>
        <v/>
      </c>
      <c r="G722" s="15">
        <f>IF(A722&amp;""="","",ROUND(N(C722)*N(D722),2))</f>
        <v/>
      </c>
      <c r="H722" s="15">
        <f>IF(A722&amp;""="","",ROUND(F722-G722,2))</f>
        <v/>
      </c>
      <c r="I722" s="6">
        <f>IF(A722&amp;""="","",IFERROR(INDEX('أوامر الشغل'!$F$6:$F$1005,MATCH(A722&amp;"",'أوامر الشغل'!$A$6:$A$1005,0))&amp;"","أمر غير موجود"))</f>
        <v/>
      </c>
    </row>
    <row r="723">
      <c r="A723" s="5" t="n"/>
      <c r="B723" s="5" t="n"/>
      <c r="C723" s="18" t="n"/>
      <c r="D723" s="17" t="n"/>
      <c r="E723" s="17" t="n"/>
      <c r="F723" s="15">
        <f>IF(A723&amp;""="","",ROUND(N(C723)*N(E723),2))</f>
        <v/>
      </c>
      <c r="G723" s="15">
        <f>IF(A723&amp;""="","",ROUND(N(C723)*N(D723),2))</f>
        <v/>
      </c>
      <c r="H723" s="15">
        <f>IF(A723&amp;""="","",ROUND(F723-G723,2))</f>
        <v/>
      </c>
      <c r="I723" s="6">
        <f>IF(A723&amp;""="","",IFERROR(INDEX('أوامر الشغل'!$F$6:$F$1005,MATCH(A723&amp;"",'أوامر الشغل'!$A$6:$A$1005,0))&amp;"","أمر غير موجود"))</f>
        <v/>
      </c>
    </row>
    <row r="724">
      <c r="A724" s="5" t="n"/>
      <c r="B724" s="5" t="n"/>
      <c r="C724" s="18" t="n"/>
      <c r="D724" s="17" t="n"/>
      <c r="E724" s="17" t="n"/>
      <c r="F724" s="15">
        <f>IF(A724&amp;""="","",ROUND(N(C724)*N(E724),2))</f>
        <v/>
      </c>
      <c r="G724" s="15">
        <f>IF(A724&amp;""="","",ROUND(N(C724)*N(D724),2))</f>
        <v/>
      </c>
      <c r="H724" s="15">
        <f>IF(A724&amp;""="","",ROUND(F724-G724,2))</f>
        <v/>
      </c>
      <c r="I724" s="6">
        <f>IF(A724&amp;""="","",IFERROR(INDEX('أوامر الشغل'!$F$6:$F$1005,MATCH(A724&amp;"",'أوامر الشغل'!$A$6:$A$1005,0))&amp;"","أمر غير موجود"))</f>
        <v/>
      </c>
    </row>
    <row r="725">
      <c r="A725" s="5" t="n"/>
      <c r="B725" s="5" t="n"/>
      <c r="C725" s="18" t="n"/>
      <c r="D725" s="17" t="n"/>
      <c r="E725" s="17" t="n"/>
      <c r="F725" s="15">
        <f>IF(A725&amp;""="","",ROUND(N(C725)*N(E725),2))</f>
        <v/>
      </c>
      <c r="G725" s="15">
        <f>IF(A725&amp;""="","",ROUND(N(C725)*N(D725),2))</f>
        <v/>
      </c>
      <c r="H725" s="15">
        <f>IF(A725&amp;""="","",ROUND(F725-G725,2))</f>
        <v/>
      </c>
      <c r="I725" s="6">
        <f>IF(A725&amp;""="","",IFERROR(INDEX('أوامر الشغل'!$F$6:$F$1005,MATCH(A725&amp;"",'أوامر الشغل'!$A$6:$A$1005,0))&amp;"","أمر غير موجود"))</f>
        <v/>
      </c>
    </row>
    <row r="726">
      <c r="A726" s="5" t="n"/>
      <c r="B726" s="5" t="n"/>
      <c r="C726" s="18" t="n"/>
      <c r="D726" s="17" t="n"/>
      <c r="E726" s="17" t="n"/>
      <c r="F726" s="15">
        <f>IF(A726&amp;""="","",ROUND(N(C726)*N(E726),2))</f>
        <v/>
      </c>
      <c r="G726" s="15">
        <f>IF(A726&amp;""="","",ROUND(N(C726)*N(D726),2))</f>
        <v/>
      </c>
      <c r="H726" s="15">
        <f>IF(A726&amp;""="","",ROUND(F726-G726,2))</f>
        <v/>
      </c>
      <c r="I726" s="6">
        <f>IF(A726&amp;""="","",IFERROR(INDEX('أوامر الشغل'!$F$6:$F$1005,MATCH(A726&amp;"",'أوامر الشغل'!$A$6:$A$1005,0))&amp;"","أمر غير موجود"))</f>
        <v/>
      </c>
    </row>
    <row r="727">
      <c r="A727" s="5" t="n"/>
      <c r="B727" s="5" t="n"/>
      <c r="C727" s="18" t="n"/>
      <c r="D727" s="17" t="n"/>
      <c r="E727" s="17" t="n"/>
      <c r="F727" s="15">
        <f>IF(A727&amp;""="","",ROUND(N(C727)*N(E727),2))</f>
        <v/>
      </c>
      <c r="G727" s="15">
        <f>IF(A727&amp;""="","",ROUND(N(C727)*N(D727),2))</f>
        <v/>
      </c>
      <c r="H727" s="15">
        <f>IF(A727&amp;""="","",ROUND(F727-G727,2))</f>
        <v/>
      </c>
      <c r="I727" s="6">
        <f>IF(A727&amp;""="","",IFERROR(INDEX('أوامر الشغل'!$F$6:$F$1005,MATCH(A727&amp;"",'أوامر الشغل'!$A$6:$A$1005,0))&amp;"","أمر غير موجود"))</f>
        <v/>
      </c>
    </row>
    <row r="728">
      <c r="A728" s="5" t="n"/>
      <c r="B728" s="5" t="n"/>
      <c r="C728" s="18" t="n"/>
      <c r="D728" s="17" t="n"/>
      <c r="E728" s="17" t="n"/>
      <c r="F728" s="15">
        <f>IF(A728&amp;""="","",ROUND(N(C728)*N(E728),2))</f>
        <v/>
      </c>
      <c r="G728" s="15">
        <f>IF(A728&amp;""="","",ROUND(N(C728)*N(D728),2))</f>
        <v/>
      </c>
      <c r="H728" s="15">
        <f>IF(A728&amp;""="","",ROUND(F728-G728,2))</f>
        <v/>
      </c>
      <c r="I728" s="6">
        <f>IF(A728&amp;""="","",IFERROR(INDEX('أوامر الشغل'!$F$6:$F$1005,MATCH(A728&amp;"",'أوامر الشغل'!$A$6:$A$1005,0))&amp;"","أمر غير موجود"))</f>
        <v/>
      </c>
    </row>
    <row r="729">
      <c r="A729" s="5" t="n"/>
      <c r="B729" s="5" t="n"/>
      <c r="C729" s="18" t="n"/>
      <c r="D729" s="17" t="n"/>
      <c r="E729" s="17" t="n"/>
      <c r="F729" s="15">
        <f>IF(A729&amp;""="","",ROUND(N(C729)*N(E729),2))</f>
        <v/>
      </c>
      <c r="G729" s="15">
        <f>IF(A729&amp;""="","",ROUND(N(C729)*N(D729),2))</f>
        <v/>
      </c>
      <c r="H729" s="15">
        <f>IF(A729&amp;""="","",ROUND(F729-G729,2))</f>
        <v/>
      </c>
      <c r="I729" s="6">
        <f>IF(A729&amp;""="","",IFERROR(INDEX('أوامر الشغل'!$F$6:$F$1005,MATCH(A729&amp;"",'أوامر الشغل'!$A$6:$A$1005,0))&amp;"","أمر غير موجود"))</f>
        <v/>
      </c>
    </row>
    <row r="730">
      <c r="A730" s="5" t="n"/>
      <c r="B730" s="5" t="n"/>
      <c r="C730" s="18" t="n"/>
      <c r="D730" s="17" t="n"/>
      <c r="E730" s="17" t="n"/>
      <c r="F730" s="15">
        <f>IF(A730&amp;""="","",ROUND(N(C730)*N(E730),2))</f>
        <v/>
      </c>
      <c r="G730" s="15">
        <f>IF(A730&amp;""="","",ROUND(N(C730)*N(D730),2))</f>
        <v/>
      </c>
      <c r="H730" s="15">
        <f>IF(A730&amp;""="","",ROUND(F730-G730,2))</f>
        <v/>
      </c>
      <c r="I730" s="6">
        <f>IF(A730&amp;""="","",IFERROR(INDEX('أوامر الشغل'!$F$6:$F$1005,MATCH(A730&amp;"",'أوامر الشغل'!$A$6:$A$1005,0))&amp;"","أمر غير موجود"))</f>
        <v/>
      </c>
    </row>
    <row r="731">
      <c r="A731" s="5" t="n"/>
      <c r="B731" s="5" t="n"/>
      <c r="C731" s="18" t="n"/>
      <c r="D731" s="17" t="n"/>
      <c r="E731" s="17" t="n"/>
      <c r="F731" s="15">
        <f>IF(A731&amp;""="","",ROUND(N(C731)*N(E731),2))</f>
        <v/>
      </c>
      <c r="G731" s="15">
        <f>IF(A731&amp;""="","",ROUND(N(C731)*N(D731),2))</f>
        <v/>
      </c>
      <c r="H731" s="15">
        <f>IF(A731&amp;""="","",ROUND(F731-G731,2))</f>
        <v/>
      </c>
      <c r="I731" s="6">
        <f>IF(A731&amp;""="","",IFERROR(INDEX('أوامر الشغل'!$F$6:$F$1005,MATCH(A731&amp;"",'أوامر الشغل'!$A$6:$A$1005,0))&amp;"","أمر غير موجود"))</f>
        <v/>
      </c>
    </row>
    <row r="732">
      <c r="A732" s="5" t="n"/>
      <c r="B732" s="5" t="n"/>
      <c r="C732" s="18" t="n"/>
      <c r="D732" s="17" t="n"/>
      <c r="E732" s="17" t="n"/>
      <c r="F732" s="15">
        <f>IF(A732&amp;""="","",ROUND(N(C732)*N(E732),2))</f>
        <v/>
      </c>
      <c r="G732" s="15">
        <f>IF(A732&amp;""="","",ROUND(N(C732)*N(D732),2))</f>
        <v/>
      </c>
      <c r="H732" s="15">
        <f>IF(A732&amp;""="","",ROUND(F732-G732,2))</f>
        <v/>
      </c>
      <c r="I732" s="6">
        <f>IF(A732&amp;""="","",IFERROR(INDEX('أوامر الشغل'!$F$6:$F$1005,MATCH(A732&amp;"",'أوامر الشغل'!$A$6:$A$1005,0))&amp;"","أمر غير موجود"))</f>
        <v/>
      </c>
    </row>
    <row r="733">
      <c r="A733" s="5" t="n"/>
      <c r="B733" s="5" t="n"/>
      <c r="C733" s="18" t="n"/>
      <c r="D733" s="17" t="n"/>
      <c r="E733" s="17" t="n"/>
      <c r="F733" s="15">
        <f>IF(A733&amp;""="","",ROUND(N(C733)*N(E733),2))</f>
        <v/>
      </c>
      <c r="G733" s="15">
        <f>IF(A733&amp;""="","",ROUND(N(C733)*N(D733),2))</f>
        <v/>
      </c>
      <c r="H733" s="15">
        <f>IF(A733&amp;""="","",ROUND(F733-G733,2))</f>
        <v/>
      </c>
      <c r="I733" s="6">
        <f>IF(A733&amp;""="","",IFERROR(INDEX('أوامر الشغل'!$F$6:$F$1005,MATCH(A733&amp;"",'أوامر الشغل'!$A$6:$A$1005,0))&amp;"","أمر غير موجود"))</f>
        <v/>
      </c>
    </row>
    <row r="734">
      <c r="A734" s="5" t="n"/>
      <c r="B734" s="5" t="n"/>
      <c r="C734" s="18" t="n"/>
      <c r="D734" s="17" t="n"/>
      <c r="E734" s="17" t="n"/>
      <c r="F734" s="15">
        <f>IF(A734&amp;""="","",ROUND(N(C734)*N(E734),2))</f>
        <v/>
      </c>
      <c r="G734" s="15">
        <f>IF(A734&amp;""="","",ROUND(N(C734)*N(D734),2))</f>
        <v/>
      </c>
      <c r="H734" s="15">
        <f>IF(A734&amp;""="","",ROUND(F734-G734,2))</f>
        <v/>
      </c>
      <c r="I734" s="6">
        <f>IF(A734&amp;""="","",IFERROR(INDEX('أوامر الشغل'!$F$6:$F$1005,MATCH(A734&amp;"",'أوامر الشغل'!$A$6:$A$1005,0))&amp;"","أمر غير موجود"))</f>
        <v/>
      </c>
    </row>
    <row r="735">
      <c r="A735" s="5" t="n"/>
      <c r="B735" s="5" t="n"/>
      <c r="C735" s="18" t="n"/>
      <c r="D735" s="17" t="n"/>
      <c r="E735" s="17" t="n"/>
      <c r="F735" s="15">
        <f>IF(A735&amp;""="","",ROUND(N(C735)*N(E735),2))</f>
        <v/>
      </c>
      <c r="G735" s="15">
        <f>IF(A735&amp;""="","",ROUND(N(C735)*N(D735),2))</f>
        <v/>
      </c>
      <c r="H735" s="15">
        <f>IF(A735&amp;""="","",ROUND(F735-G735,2))</f>
        <v/>
      </c>
      <c r="I735" s="6">
        <f>IF(A735&amp;""="","",IFERROR(INDEX('أوامر الشغل'!$F$6:$F$1005,MATCH(A735&amp;"",'أوامر الشغل'!$A$6:$A$1005,0))&amp;"","أمر غير موجود"))</f>
        <v/>
      </c>
    </row>
    <row r="736">
      <c r="A736" s="5" t="n"/>
      <c r="B736" s="5" t="n"/>
      <c r="C736" s="18" t="n"/>
      <c r="D736" s="17" t="n"/>
      <c r="E736" s="17" t="n"/>
      <c r="F736" s="15">
        <f>IF(A736&amp;""="","",ROUND(N(C736)*N(E736),2))</f>
        <v/>
      </c>
      <c r="G736" s="15">
        <f>IF(A736&amp;""="","",ROUND(N(C736)*N(D736),2))</f>
        <v/>
      </c>
      <c r="H736" s="15">
        <f>IF(A736&amp;""="","",ROUND(F736-G736,2))</f>
        <v/>
      </c>
      <c r="I736" s="6">
        <f>IF(A736&amp;""="","",IFERROR(INDEX('أوامر الشغل'!$F$6:$F$1005,MATCH(A736&amp;"",'أوامر الشغل'!$A$6:$A$1005,0))&amp;"","أمر غير موجود"))</f>
        <v/>
      </c>
    </row>
    <row r="737">
      <c r="A737" s="5" t="n"/>
      <c r="B737" s="5" t="n"/>
      <c r="C737" s="18" t="n"/>
      <c r="D737" s="17" t="n"/>
      <c r="E737" s="17" t="n"/>
      <c r="F737" s="15">
        <f>IF(A737&amp;""="","",ROUND(N(C737)*N(E737),2))</f>
        <v/>
      </c>
      <c r="G737" s="15">
        <f>IF(A737&amp;""="","",ROUND(N(C737)*N(D737),2))</f>
        <v/>
      </c>
      <c r="H737" s="15">
        <f>IF(A737&amp;""="","",ROUND(F737-G737,2))</f>
        <v/>
      </c>
      <c r="I737" s="6">
        <f>IF(A737&amp;""="","",IFERROR(INDEX('أوامر الشغل'!$F$6:$F$1005,MATCH(A737&amp;"",'أوامر الشغل'!$A$6:$A$1005,0))&amp;"","أمر غير موجود"))</f>
        <v/>
      </c>
    </row>
    <row r="738">
      <c r="A738" s="5" t="n"/>
      <c r="B738" s="5" t="n"/>
      <c r="C738" s="18" t="n"/>
      <c r="D738" s="17" t="n"/>
      <c r="E738" s="17" t="n"/>
      <c r="F738" s="15">
        <f>IF(A738&amp;""="","",ROUND(N(C738)*N(E738),2))</f>
        <v/>
      </c>
      <c r="G738" s="15">
        <f>IF(A738&amp;""="","",ROUND(N(C738)*N(D738),2))</f>
        <v/>
      </c>
      <c r="H738" s="15">
        <f>IF(A738&amp;""="","",ROUND(F738-G738,2))</f>
        <v/>
      </c>
      <c r="I738" s="6">
        <f>IF(A738&amp;""="","",IFERROR(INDEX('أوامر الشغل'!$F$6:$F$1005,MATCH(A738&amp;"",'أوامر الشغل'!$A$6:$A$1005,0))&amp;"","أمر غير موجود"))</f>
        <v/>
      </c>
    </row>
    <row r="739">
      <c r="A739" s="5" t="n"/>
      <c r="B739" s="5" t="n"/>
      <c r="C739" s="18" t="n"/>
      <c r="D739" s="17" t="n"/>
      <c r="E739" s="17" t="n"/>
      <c r="F739" s="15">
        <f>IF(A739&amp;""="","",ROUND(N(C739)*N(E739),2))</f>
        <v/>
      </c>
      <c r="G739" s="15">
        <f>IF(A739&amp;""="","",ROUND(N(C739)*N(D739),2))</f>
        <v/>
      </c>
      <c r="H739" s="15">
        <f>IF(A739&amp;""="","",ROUND(F739-G739,2))</f>
        <v/>
      </c>
      <c r="I739" s="6">
        <f>IF(A739&amp;""="","",IFERROR(INDEX('أوامر الشغل'!$F$6:$F$1005,MATCH(A739&amp;"",'أوامر الشغل'!$A$6:$A$1005,0))&amp;"","أمر غير موجود"))</f>
        <v/>
      </c>
    </row>
    <row r="740">
      <c r="A740" s="5" t="n"/>
      <c r="B740" s="5" t="n"/>
      <c r="C740" s="18" t="n"/>
      <c r="D740" s="17" t="n"/>
      <c r="E740" s="17" t="n"/>
      <c r="F740" s="15">
        <f>IF(A740&amp;""="","",ROUND(N(C740)*N(E740),2))</f>
        <v/>
      </c>
      <c r="G740" s="15">
        <f>IF(A740&amp;""="","",ROUND(N(C740)*N(D740),2))</f>
        <v/>
      </c>
      <c r="H740" s="15">
        <f>IF(A740&amp;""="","",ROUND(F740-G740,2))</f>
        <v/>
      </c>
      <c r="I740" s="6">
        <f>IF(A740&amp;""="","",IFERROR(INDEX('أوامر الشغل'!$F$6:$F$1005,MATCH(A740&amp;"",'أوامر الشغل'!$A$6:$A$1005,0))&amp;"","أمر غير موجود"))</f>
        <v/>
      </c>
    </row>
    <row r="741">
      <c r="A741" s="5" t="n"/>
      <c r="B741" s="5" t="n"/>
      <c r="C741" s="18" t="n"/>
      <c r="D741" s="17" t="n"/>
      <c r="E741" s="17" t="n"/>
      <c r="F741" s="15">
        <f>IF(A741&amp;""="","",ROUND(N(C741)*N(E741),2))</f>
        <v/>
      </c>
      <c r="G741" s="15">
        <f>IF(A741&amp;""="","",ROUND(N(C741)*N(D741),2))</f>
        <v/>
      </c>
      <c r="H741" s="15">
        <f>IF(A741&amp;""="","",ROUND(F741-G741,2))</f>
        <v/>
      </c>
      <c r="I741" s="6">
        <f>IF(A741&amp;""="","",IFERROR(INDEX('أوامر الشغل'!$F$6:$F$1005,MATCH(A741&amp;"",'أوامر الشغل'!$A$6:$A$1005,0))&amp;"","أمر غير موجود"))</f>
        <v/>
      </c>
    </row>
    <row r="742">
      <c r="A742" s="5" t="n"/>
      <c r="B742" s="5" t="n"/>
      <c r="C742" s="18" t="n"/>
      <c r="D742" s="17" t="n"/>
      <c r="E742" s="17" t="n"/>
      <c r="F742" s="15">
        <f>IF(A742&amp;""="","",ROUND(N(C742)*N(E742),2))</f>
        <v/>
      </c>
      <c r="G742" s="15">
        <f>IF(A742&amp;""="","",ROUND(N(C742)*N(D742),2))</f>
        <v/>
      </c>
      <c r="H742" s="15">
        <f>IF(A742&amp;""="","",ROUND(F742-G742,2))</f>
        <v/>
      </c>
      <c r="I742" s="6">
        <f>IF(A742&amp;""="","",IFERROR(INDEX('أوامر الشغل'!$F$6:$F$1005,MATCH(A742&amp;"",'أوامر الشغل'!$A$6:$A$1005,0))&amp;"","أمر غير موجود"))</f>
        <v/>
      </c>
    </row>
    <row r="743">
      <c r="A743" s="5" t="n"/>
      <c r="B743" s="5" t="n"/>
      <c r="C743" s="18" t="n"/>
      <c r="D743" s="17" t="n"/>
      <c r="E743" s="17" t="n"/>
      <c r="F743" s="15">
        <f>IF(A743&amp;""="","",ROUND(N(C743)*N(E743),2))</f>
        <v/>
      </c>
      <c r="G743" s="15">
        <f>IF(A743&amp;""="","",ROUND(N(C743)*N(D743),2))</f>
        <v/>
      </c>
      <c r="H743" s="15">
        <f>IF(A743&amp;""="","",ROUND(F743-G743,2))</f>
        <v/>
      </c>
      <c r="I743" s="6">
        <f>IF(A743&amp;""="","",IFERROR(INDEX('أوامر الشغل'!$F$6:$F$1005,MATCH(A743&amp;"",'أوامر الشغل'!$A$6:$A$1005,0))&amp;"","أمر غير موجود"))</f>
        <v/>
      </c>
    </row>
    <row r="744">
      <c r="A744" s="5" t="n"/>
      <c r="B744" s="5" t="n"/>
      <c r="C744" s="18" t="n"/>
      <c r="D744" s="17" t="n"/>
      <c r="E744" s="17" t="n"/>
      <c r="F744" s="15">
        <f>IF(A744&amp;""="","",ROUND(N(C744)*N(E744),2))</f>
        <v/>
      </c>
      <c r="G744" s="15">
        <f>IF(A744&amp;""="","",ROUND(N(C744)*N(D744),2))</f>
        <v/>
      </c>
      <c r="H744" s="15">
        <f>IF(A744&amp;""="","",ROUND(F744-G744,2))</f>
        <v/>
      </c>
      <c r="I744" s="6">
        <f>IF(A744&amp;""="","",IFERROR(INDEX('أوامر الشغل'!$F$6:$F$1005,MATCH(A744&amp;"",'أوامر الشغل'!$A$6:$A$1005,0))&amp;"","أمر غير موجود"))</f>
        <v/>
      </c>
    </row>
    <row r="745">
      <c r="A745" s="5" t="n"/>
      <c r="B745" s="5" t="n"/>
      <c r="C745" s="18" t="n"/>
      <c r="D745" s="17" t="n"/>
      <c r="E745" s="17" t="n"/>
      <c r="F745" s="15">
        <f>IF(A745&amp;""="","",ROUND(N(C745)*N(E745),2))</f>
        <v/>
      </c>
      <c r="G745" s="15">
        <f>IF(A745&amp;""="","",ROUND(N(C745)*N(D745),2))</f>
        <v/>
      </c>
      <c r="H745" s="15">
        <f>IF(A745&amp;""="","",ROUND(F745-G745,2))</f>
        <v/>
      </c>
      <c r="I745" s="6">
        <f>IF(A745&amp;""="","",IFERROR(INDEX('أوامر الشغل'!$F$6:$F$1005,MATCH(A745&amp;"",'أوامر الشغل'!$A$6:$A$1005,0))&amp;"","أمر غير موجود"))</f>
        <v/>
      </c>
    </row>
    <row r="746">
      <c r="A746" s="5" t="n"/>
      <c r="B746" s="5" t="n"/>
      <c r="C746" s="18" t="n"/>
      <c r="D746" s="17" t="n"/>
      <c r="E746" s="17" t="n"/>
      <c r="F746" s="15">
        <f>IF(A746&amp;""="","",ROUND(N(C746)*N(E746),2))</f>
        <v/>
      </c>
      <c r="G746" s="15">
        <f>IF(A746&amp;""="","",ROUND(N(C746)*N(D746),2))</f>
        <v/>
      </c>
      <c r="H746" s="15">
        <f>IF(A746&amp;""="","",ROUND(F746-G746,2))</f>
        <v/>
      </c>
      <c r="I746" s="6">
        <f>IF(A746&amp;""="","",IFERROR(INDEX('أوامر الشغل'!$F$6:$F$1005,MATCH(A746&amp;"",'أوامر الشغل'!$A$6:$A$1005,0))&amp;"","أمر غير موجود"))</f>
        <v/>
      </c>
    </row>
    <row r="747">
      <c r="A747" s="5" t="n"/>
      <c r="B747" s="5" t="n"/>
      <c r="C747" s="18" t="n"/>
      <c r="D747" s="17" t="n"/>
      <c r="E747" s="17" t="n"/>
      <c r="F747" s="15">
        <f>IF(A747&amp;""="","",ROUND(N(C747)*N(E747),2))</f>
        <v/>
      </c>
      <c r="G747" s="15">
        <f>IF(A747&amp;""="","",ROUND(N(C747)*N(D747),2))</f>
        <v/>
      </c>
      <c r="H747" s="15">
        <f>IF(A747&amp;""="","",ROUND(F747-G747,2))</f>
        <v/>
      </c>
      <c r="I747" s="6">
        <f>IF(A747&amp;""="","",IFERROR(INDEX('أوامر الشغل'!$F$6:$F$1005,MATCH(A747&amp;"",'أوامر الشغل'!$A$6:$A$1005,0))&amp;"","أمر غير موجود"))</f>
        <v/>
      </c>
    </row>
    <row r="748">
      <c r="A748" s="5" t="n"/>
      <c r="B748" s="5" t="n"/>
      <c r="C748" s="18" t="n"/>
      <c r="D748" s="17" t="n"/>
      <c r="E748" s="17" t="n"/>
      <c r="F748" s="15">
        <f>IF(A748&amp;""="","",ROUND(N(C748)*N(E748),2))</f>
        <v/>
      </c>
      <c r="G748" s="15">
        <f>IF(A748&amp;""="","",ROUND(N(C748)*N(D748),2))</f>
        <v/>
      </c>
      <c r="H748" s="15">
        <f>IF(A748&amp;""="","",ROUND(F748-G748,2))</f>
        <v/>
      </c>
      <c r="I748" s="6">
        <f>IF(A748&amp;""="","",IFERROR(INDEX('أوامر الشغل'!$F$6:$F$1005,MATCH(A748&amp;"",'أوامر الشغل'!$A$6:$A$1005,0))&amp;"","أمر غير موجود"))</f>
        <v/>
      </c>
    </row>
    <row r="749">
      <c r="A749" s="5" t="n"/>
      <c r="B749" s="5" t="n"/>
      <c r="C749" s="18" t="n"/>
      <c r="D749" s="17" t="n"/>
      <c r="E749" s="17" t="n"/>
      <c r="F749" s="15">
        <f>IF(A749&amp;""="","",ROUND(N(C749)*N(E749),2))</f>
        <v/>
      </c>
      <c r="G749" s="15">
        <f>IF(A749&amp;""="","",ROUND(N(C749)*N(D749),2))</f>
        <v/>
      </c>
      <c r="H749" s="15">
        <f>IF(A749&amp;""="","",ROUND(F749-G749,2))</f>
        <v/>
      </c>
      <c r="I749" s="6">
        <f>IF(A749&amp;""="","",IFERROR(INDEX('أوامر الشغل'!$F$6:$F$1005,MATCH(A749&amp;"",'أوامر الشغل'!$A$6:$A$1005,0))&amp;"","أمر غير موجود"))</f>
        <v/>
      </c>
    </row>
    <row r="750">
      <c r="A750" s="5" t="n"/>
      <c r="B750" s="5" t="n"/>
      <c r="C750" s="18" t="n"/>
      <c r="D750" s="17" t="n"/>
      <c r="E750" s="17" t="n"/>
      <c r="F750" s="15">
        <f>IF(A750&amp;""="","",ROUND(N(C750)*N(E750),2))</f>
        <v/>
      </c>
      <c r="G750" s="15">
        <f>IF(A750&amp;""="","",ROUND(N(C750)*N(D750),2))</f>
        <v/>
      </c>
      <c r="H750" s="15">
        <f>IF(A750&amp;""="","",ROUND(F750-G750,2))</f>
        <v/>
      </c>
      <c r="I750" s="6">
        <f>IF(A750&amp;""="","",IFERROR(INDEX('أوامر الشغل'!$F$6:$F$1005,MATCH(A750&amp;"",'أوامر الشغل'!$A$6:$A$1005,0))&amp;"","أمر غير موجود"))</f>
        <v/>
      </c>
    </row>
    <row r="751">
      <c r="A751" s="5" t="n"/>
      <c r="B751" s="5" t="n"/>
      <c r="C751" s="18" t="n"/>
      <c r="D751" s="17" t="n"/>
      <c r="E751" s="17" t="n"/>
      <c r="F751" s="15">
        <f>IF(A751&amp;""="","",ROUND(N(C751)*N(E751),2))</f>
        <v/>
      </c>
      <c r="G751" s="15">
        <f>IF(A751&amp;""="","",ROUND(N(C751)*N(D751),2))</f>
        <v/>
      </c>
      <c r="H751" s="15">
        <f>IF(A751&amp;""="","",ROUND(F751-G751,2))</f>
        <v/>
      </c>
      <c r="I751" s="6">
        <f>IF(A751&amp;""="","",IFERROR(INDEX('أوامر الشغل'!$F$6:$F$1005,MATCH(A751&amp;"",'أوامر الشغل'!$A$6:$A$1005,0))&amp;"","أمر غير موجود"))</f>
        <v/>
      </c>
    </row>
    <row r="752">
      <c r="A752" s="5" t="n"/>
      <c r="B752" s="5" t="n"/>
      <c r="C752" s="18" t="n"/>
      <c r="D752" s="17" t="n"/>
      <c r="E752" s="17" t="n"/>
      <c r="F752" s="15">
        <f>IF(A752&amp;""="","",ROUND(N(C752)*N(E752),2))</f>
        <v/>
      </c>
      <c r="G752" s="15">
        <f>IF(A752&amp;""="","",ROUND(N(C752)*N(D752),2))</f>
        <v/>
      </c>
      <c r="H752" s="15">
        <f>IF(A752&amp;""="","",ROUND(F752-G752,2))</f>
        <v/>
      </c>
      <c r="I752" s="6">
        <f>IF(A752&amp;""="","",IFERROR(INDEX('أوامر الشغل'!$F$6:$F$1005,MATCH(A752&amp;"",'أوامر الشغل'!$A$6:$A$1005,0))&amp;"","أمر غير موجود"))</f>
        <v/>
      </c>
    </row>
    <row r="753">
      <c r="A753" s="5" t="n"/>
      <c r="B753" s="5" t="n"/>
      <c r="C753" s="18" t="n"/>
      <c r="D753" s="17" t="n"/>
      <c r="E753" s="17" t="n"/>
      <c r="F753" s="15">
        <f>IF(A753&amp;""="","",ROUND(N(C753)*N(E753),2))</f>
        <v/>
      </c>
      <c r="G753" s="15">
        <f>IF(A753&amp;""="","",ROUND(N(C753)*N(D753),2))</f>
        <v/>
      </c>
      <c r="H753" s="15">
        <f>IF(A753&amp;""="","",ROUND(F753-G753,2))</f>
        <v/>
      </c>
      <c r="I753" s="6">
        <f>IF(A753&amp;""="","",IFERROR(INDEX('أوامر الشغل'!$F$6:$F$1005,MATCH(A753&amp;"",'أوامر الشغل'!$A$6:$A$1005,0))&amp;"","أمر غير موجود"))</f>
        <v/>
      </c>
    </row>
    <row r="754">
      <c r="A754" s="5" t="n"/>
      <c r="B754" s="5" t="n"/>
      <c r="C754" s="18" t="n"/>
      <c r="D754" s="17" t="n"/>
      <c r="E754" s="17" t="n"/>
      <c r="F754" s="15">
        <f>IF(A754&amp;""="","",ROUND(N(C754)*N(E754),2))</f>
        <v/>
      </c>
      <c r="G754" s="15">
        <f>IF(A754&amp;""="","",ROUND(N(C754)*N(D754),2))</f>
        <v/>
      </c>
      <c r="H754" s="15">
        <f>IF(A754&amp;""="","",ROUND(F754-G754,2))</f>
        <v/>
      </c>
      <c r="I754" s="6">
        <f>IF(A754&amp;""="","",IFERROR(INDEX('أوامر الشغل'!$F$6:$F$1005,MATCH(A754&amp;"",'أوامر الشغل'!$A$6:$A$1005,0))&amp;"","أمر غير موجود"))</f>
        <v/>
      </c>
    </row>
    <row r="755">
      <c r="A755" s="5" t="n"/>
      <c r="B755" s="5" t="n"/>
      <c r="C755" s="18" t="n"/>
      <c r="D755" s="17" t="n"/>
      <c r="E755" s="17" t="n"/>
      <c r="F755" s="15">
        <f>IF(A755&amp;""="","",ROUND(N(C755)*N(E755),2))</f>
        <v/>
      </c>
      <c r="G755" s="15">
        <f>IF(A755&amp;""="","",ROUND(N(C755)*N(D755),2))</f>
        <v/>
      </c>
      <c r="H755" s="15">
        <f>IF(A755&amp;""="","",ROUND(F755-G755,2))</f>
        <v/>
      </c>
      <c r="I755" s="6">
        <f>IF(A755&amp;""="","",IFERROR(INDEX('أوامر الشغل'!$F$6:$F$1005,MATCH(A755&amp;"",'أوامر الشغل'!$A$6:$A$1005,0))&amp;"","أمر غير موجود"))</f>
        <v/>
      </c>
    </row>
    <row r="756">
      <c r="A756" s="5" t="n"/>
      <c r="B756" s="5" t="n"/>
      <c r="C756" s="18" t="n"/>
      <c r="D756" s="17" t="n"/>
      <c r="E756" s="17" t="n"/>
      <c r="F756" s="15">
        <f>IF(A756&amp;""="","",ROUND(N(C756)*N(E756),2))</f>
        <v/>
      </c>
      <c r="G756" s="15">
        <f>IF(A756&amp;""="","",ROUND(N(C756)*N(D756),2))</f>
        <v/>
      </c>
      <c r="H756" s="15">
        <f>IF(A756&amp;""="","",ROUND(F756-G756,2))</f>
        <v/>
      </c>
      <c r="I756" s="6">
        <f>IF(A756&amp;""="","",IFERROR(INDEX('أوامر الشغل'!$F$6:$F$1005,MATCH(A756&amp;"",'أوامر الشغل'!$A$6:$A$1005,0))&amp;"","أمر غير موجود"))</f>
        <v/>
      </c>
    </row>
    <row r="757">
      <c r="A757" s="5" t="n"/>
      <c r="B757" s="5" t="n"/>
      <c r="C757" s="18" t="n"/>
      <c r="D757" s="17" t="n"/>
      <c r="E757" s="17" t="n"/>
      <c r="F757" s="15">
        <f>IF(A757&amp;""="","",ROUND(N(C757)*N(E757),2))</f>
        <v/>
      </c>
      <c r="G757" s="15">
        <f>IF(A757&amp;""="","",ROUND(N(C757)*N(D757),2))</f>
        <v/>
      </c>
      <c r="H757" s="15">
        <f>IF(A757&amp;""="","",ROUND(F757-G757,2))</f>
        <v/>
      </c>
      <c r="I757" s="6">
        <f>IF(A757&amp;""="","",IFERROR(INDEX('أوامر الشغل'!$F$6:$F$1005,MATCH(A757&amp;"",'أوامر الشغل'!$A$6:$A$1005,0))&amp;"","أمر غير موجود"))</f>
        <v/>
      </c>
    </row>
    <row r="758">
      <c r="A758" s="5" t="n"/>
      <c r="B758" s="5" t="n"/>
      <c r="C758" s="18" t="n"/>
      <c r="D758" s="17" t="n"/>
      <c r="E758" s="17" t="n"/>
      <c r="F758" s="15">
        <f>IF(A758&amp;""="","",ROUND(N(C758)*N(E758),2))</f>
        <v/>
      </c>
      <c r="G758" s="15">
        <f>IF(A758&amp;""="","",ROUND(N(C758)*N(D758),2))</f>
        <v/>
      </c>
      <c r="H758" s="15">
        <f>IF(A758&amp;""="","",ROUND(F758-G758,2))</f>
        <v/>
      </c>
      <c r="I758" s="6">
        <f>IF(A758&amp;""="","",IFERROR(INDEX('أوامر الشغل'!$F$6:$F$1005,MATCH(A758&amp;"",'أوامر الشغل'!$A$6:$A$1005,0))&amp;"","أمر غير موجود"))</f>
        <v/>
      </c>
    </row>
    <row r="759">
      <c r="A759" s="5" t="n"/>
      <c r="B759" s="5" t="n"/>
      <c r="C759" s="18" t="n"/>
      <c r="D759" s="17" t="n"/>
      <c r="E759" s="17" t="n"/>
      <c r="F759" s="15">
        <f>IF(A759&amp;""="","",ROUND(N(C759)*N(E759),2))</f>
        <v/>
      </c>
      <c r="G759" s="15">
        <f>IF(A759&amp;""="","",ROUND(N(C759)*N(D759),2))</f>
        <v/>
      </c>
      <c r="H759" s="15">
        <f>IF(A759&amp;""="","",ROUND(F759-G759,2))</f>
        <v/>
      </c>
      <c r="I759" s="6">
        <f>IF(A759&amp;""="","",IFERROR(INDEX('أوامر الشغل'!$F$6:$F$1005,MATCH(A759&amp;"",'أوامر الشغل'!$A$6:$A$1005,0))&amp;"","أمر غير موجود"))</f>
        <v/>
      </c>
    </row>
    <row r="760">
      <c r="A760" s="5" t="n"/>
      <c r="B760" s="5" t="n"/>
      <c r="C760" s="18" t="n"/>
      <c r="D760" s="17" t="n"/>
      <c r="E760" s="17" t="n"/>
      <c r="F760" s="15">
        <f>IF(A760&amp;""="","",ROUND(N(C760)*N(E760),2))</f>
        <v/>
      </c>
      <c r="G760" s="15">
        <f>IF(A760&amp;""="","",ROUND(N(C760)*N(D760),2))</f>
        <v/>
      </c>
      <c r="H760" s="15">
        <f>IF(A760&amp;""="","",ROUND(F760-G760,2))</f>
        <v/>
      </c>
      <c r="I760" s="6">
        <f>IF(A760&amp;""="","",IFERROR(INDEX('أوامر الشغل'!$F$6:$F$1005,MATCH(A760&amp;"",'أوامر الشغل'!$A$6:$A$1005,0))&amp;"","أمر غير موجود"))</f>
        <v/>
      </c>
    </row>
    <row r="761">
      <c r="A761" s="5" t="n"/>
      <c r="B761" s="5" t="n"/>
      <c r="C761" s="18" t="n"/>
      <c r="D761" s="17" t="n"/>
      <c r="E761" s="17" t="n"/>
      <c r="F761" s="15">
        <f>IF(A761&amp;""="","",ROUND(N(C761)*N(E761),2))</f>
        <v/>
      </c>
      <c r="G761" s="15">
        <f>IF(A761&amp;""="","",ROUND(N(C761)*N(D761),2))</f>
        <v/>
      </c>
      <c r="H761" s="15">
        <f>IF(A761&amp;""="","",ROUND(F761-G761,2))</f>
        <v/>
      </c>
      <c r="I761" s="6">
        <f>IF(A761&amp;""="","",IFERROR(INDEX('أوامر الشغل'!$F$6:$F$1005,MATCH(A761&amp;"",'أوامر الشغل'!$A$6:$A$1005,0))&amp;"","أمر غير موجود"))</f>
        <v/>
      </c>
    </row>
    <row r="762">
      <c r="A762" s="5" t="n"/>
      <c r="B762" s="5" t="n"/>
      <c r="C762" s="18" t="n"/>
      <c r="D762" s="17" t="n"/>
      <c r="E762" s="17" t="n"/>
      <c r="F762" s="15">
        <f>IF(A762&amp;""="","",ROUND(N(C762)*N(E762),2))</f>
        <v/>
      </c>
      <c r="G762" s="15">
        <f>IF(A762&amp;""="","",ROUND(N(C762)*N(D762),2))</f>
        <v/>
      </c>
      <c r="H762" s="15">
        <f>IF(A762&amp;""="","",ROUND(F762-G762,2))</f>
        <v/>
      </c>
      <c r="I762" s="6">
        <f>IF(A762&amp;""="","",IFERROR(INDEX('أوامر الشغل'!$F$6:$F$1005,MATCH(A762&amp;"",'أوامر الشغل'!$A$6:$A$1005,0))&amp;"","أمر غير موجود"))</f>
        <v/>
      </c>
    </row>
    <row r="763">
      <c r="A763" s="5" t="n"/>
      <c r="B763" s="5" t="n"/>
      <c r="C763" s="18" t="n"/>
      <c r="D763" s="17" t="n"/>
      <c r="E763" s="17" t="n"/>
      <c r="F763" s="15">
        <f>IF(A763&amp;""="","",ROUND(N(C763)*N(E763),2))</f>
        <v/>
      </c>
      <c r="G763" s="15">
        <f>IF(A763&amp;""="","",ROUND(N(C763)*N(D763),2))</f>
        <v/>
      </c>
      <c r="H763" s="15">
        <f>IF(A763&amp;""="","",ROUND(F763-G763,2))</f>
        <v/>
      </c>
      <c r="I763" s="6">
        <f>IF(A763&amp;""="","",IFERROR(INDEX('أوامر الشغل'!$F$6:$F$1005,MATCH(A763&amp;"",'أوامر الشغل'!$A$6:$A$1005,0))&amp;"","أمر غير موجود"))</f>
        <v/>
      </c>
    </row>
    <row r="764">
      <c r="A764" s="5" t="n"/>
      <c r="B764" s="5" t="n"/>
      <c r="C764" s="18" t="n"/>
      <c r="D764" s="17" t="n"/>
      <c r="E764" s="17" t="n"/>
      <c r="F764" s="15">
        <f>IF(A764&amp;""="","",ROUND(N(C764)*N(E764),2))</f>
        <v/>
      </c>
      <c r="G764" s="15">
        <f>IF(A764&amp;""="","",ROUND(N(C764)*N(D764),2))</f>
        <v/>
      </c>
      <c r="H764" s="15">
        <f>IF(A764&amp;""="","",ROUND(F764-G764,2))</f>
        <v/>
      </c>
      <c r="I764" s="6">
        <f>IF(A764&amp;""="","",IFERROR(INDEX('أوامر الشغل'!$F$6:$F$1005,MATCH(A764&amp;"",'أوامر الشغل'!$A$6:$A$1005,0))&amp;"","أمر غير موجود"))</f>
        <v/>
      </c>
    </row>
    <row r="765">
      <c r="A765" s="5" t="n"/>
      <c r="B765" s="5" t="n"/>
      <c r="C765" s="18" t="n"/>
      <c r="D765" s="17" t="n"/>
      <c r="E765" s="17" t="n"/>
      <c r="F765" s="15">
        <f>IF(A765&amp;""="","",ROUND(N(C765)*N(E765),2))</f>
        <v/>
      </c>
      <c r="G765" s="15">
        <f>IF(A765&amp;""="","",ROUND(N(C765)*N(D765),2))</f>
        <v/>
      </c>
      <c r="H765" s="15">
        <f>IF(A765&amp;""="","",ROUND(F765-G765,2))</f>
        <v/>
      </c>
      <c r="I765" s="6">
        <f>IF(A765&amp;""="","",IFERROR(INDEX('أوامر الشغل'!$F$6:$F$1005,MATCH(A765&amp;"",'أوامر الشغل'!$A$6:$A$1005,0))&amp;"","أمر غير موجود"))</f>
        <v/>
      </c>
    </row>
    <row r="766">
      <c r="A766" s="5" t="n"/>
      <c r="B766" s="5" t="n"/>
      <c r="C766" s="18" t="n"/>
      <c r="D766" s="17" t="n"/>
      <c r="E766" s="17" t="n"/>
      <c r="F766" s="15">
        <f>IF(A766&amp;""="","",ROUND(N(C766)*N(E766),2))</f>
        <v/>
      </c>
      <c r="G766" s="15">
        <f>IF(A766&amp;""="","",ROUND(N(C766)*N(D766),2))</f>
        <v/>
      </c>
      <c r="H766" s="15">
        <f>IF(A766&amp;""="","",ROUND(F766-G766,2))</f>
        <v/>
      </c>
      <c r="I766" s="6">
        <f>IF(A766&amp;""="","",IFERROR(INDEX('أوامر الشغل'!$F$6:$F$1005,MATCH(A766&amp;"",'أوامر الشغل'!$A$6:$A$1005,0))&amp;"","أمر غير موجود"))</f>
        <v/>
      </c>
    </row>
    <row r="767">
      <c r="A767" s="5" t="n"/>
      <c r="B767" s="5" t="n"/>
      <c r="C767" s="18" t="n"/>
      <c r="D767" s="17" t="n"/>
      <c r="E767" s="17" t="n"/>
      <c r="F767" s="15">
        <f>IF(A767&amp;""="","",ROUND(N(C767)*N(E767),2))</f>
        <v/>
      </c>
      <c r="G767" s="15">
        <f>IF(A767&amp;""="","",ROUND(N(C767)*N(D767),2))</f>
        <v/>
      </c>
      <c r="H767" s="15">
        <f>IF(A767&amp;""="","",ROUND(F767-G767,2))</f>
        <v/>
      </c>
      <c r="I767" s="6">
        <f>IF(A767&amp;""="","",IFERROR(INDEX('أوامر الشغل'!$F$6:$F$1005,MATCH(A767&amp;"",'أوامر الشغل'!$A$6:$A$1005,0))&amp;"","أمر غير موجود"))</f>
        <v/>
      </c>
    </row>
    <row r="768">
      <c r="A768" s="5" t="n"/>
      <c r="B768" s="5" t="n"/>
      <c r="C768" s="18" t="n"/>
      <c r="D768" s="17" t="n"/>
      <c r="E768" s="17" t="n"/>
      <c r="F768" s="15">
        <f>IF(A768&amp;""="","",ROUND(N(C768)*N(E768),2))</f>
        <v/>
      </c>
      <c r="G768" s="15">
        <f>IF(A768&amp;""="","",ROUND(N(C768)*N(D768),2))</f>
        <v/>
      </c>
      <c r="H768" s="15">
        <f>IF(A768&amp;""="","",ROUND(F768-G768,2))</f>
        <v/>
      </c>
      <c r="I768" s="6">
        <f>IF(A768&amp;""="","",IFERROR(INDEX('أوامر الشغل'!$F$6:$F$1005,MATCH(A768&amp;"",'أوامر الشغل'!$A$6:$A$1005,0))&amp;"","أمر غير موجود"))</f>
        <v/>
      </c>
    </row>
    <row r="769">
      <c r="A769" s="5" t="n"/>
      <c r="B769" s="5" t="n"/>
      <c r="C769" s="18" t="n"/>
      <c r="D769" s="17" t="n"/>
      <c r="E769" s="17" t="n"/>
      <c r="F769" s="15">
        <f>IF(A769&amp;""="","",ROUND(N(C769)*N(E769),2))</f>
        <v/>
      </c>
      <c r="G769" s="15">
        <f>IF(A769&amp;""="","",ROUND(N(C769)*N(D769),2))</f>
        <v/>
      </c>
      <c r="H769" s="15">
        <f>IF(A769&amp;""="","",ROUND(F769-G769,2))</f>
        <v/>
      </c>
      <c r="I769" s="6">
        <f>IF(A769&amp;""="","",IFERROR(INDEX('أوامر الشغل'!$F$6:$F$1005,MATCH(A769&amp;"",'أوامر الشغل'!$A$6:$A$1005,0))&amp;"","أمر غير موجود"))</f>
        <v/>
      </c>
    </row>
    <row r="770">
      <c r="A770" s="5" t="n"/>
      <c r="B770" s="5" t="n"/>
      <c r="C770" s="18" t="n"/>
      <c r="D770" s="17" t="n"/>
      <c r="E770" s="17" t="n"/>
      <c r="F770" s="15">
        <f>IF(A770&amp;""="","",ROUND(N(C770)*N(E770),2))</f>
        <v/>
      </c>
      <c r="G770" s="15">
        <f>IF(A770&amp;""="","",ROUND(N(C770)*N(D770),2))</f>
        <v/>
      </c>
      <c r="H770" s="15">
        <f>IF(A770&amp;""="","",ROUND(F770-G770,2))</f>
        <v/>
      </c>
      <c r="I770" s="6">
        <f>IF(A770&amp;""="","",IFERROR(INDEX('أوامر الشغل'!$F$6:$F$1005,MATCH(A770&amp;"",'أوامر الشغل'!$A$6:$A$1005,0))&amp;"","أمر غير موجود"))</f>
        <v/>
      </c>
    </row>
    <row r="771">
      <c r="A771" s="5" t="n"/>
      <c r="B771" s="5" t="n"/>
      <c r="C771" s="18" t="n"/>
      <c r="D771" s="17" t="n"/>
      <c r="E771" s="17" t="n"/>
      <c r="F771" s="15">
        <f>IF(A771&amp;""="","",ROUND(N(C771)*N(E771),2))</f>
        <v/>
      </c>
      <c r="G771" s="15">
        <f>IF(A771&amp;""="","",ROUND(N(C771)*N(D771),2))</f>
        <v/>
      </c>
      <c r="H771" s="15">
        <f>IF(A771&amp;""="","",ROUND(F771-G771,2))</f>
        <v/>
      </c>
      <c r="I771" s="6">
        <f>IF(A771&amp;""="","",IFERROR(INDEX('أوامر الشغل'!$F$6:$F$1005,MATCH(A771&amp;"",'أوامر الشغل'!$A$6:$A$1005,0))&amp;"","أمر غير موجود"))</f>
        <v/>
      </c>
    </row>
    <row r="772">
      <c r="A772" s="5" t="n"/>
      <c r="B772" s="5" t="n"/>
      <c r="C772" s="18" t="n"/>
      <c r="D772" s="17" t="n"/>
      <c r="E772" s="17" t="n"/>
      <c r="F772" s="15">
        <f>IF(A772&amp;""="","",ROUND(N(C772)*N(E772),2))</f>
        <v/>
      </c>
      <c r="G772" s="15">
        <f>IF(A772&amp;""="","",ROUND(N(C772)*N(D772),2))</f>
        <v/>
      </c>
      <c r="H772" s="15">
        <f>IF(A772&amp;""="","",ROUND(F772-G772,2))</f>
        <v/>
      </c>
      <c r="I772" s="6">
        <f>IF(A772&amp;""="","",IFERROR(INDEX('أوامر الشغل'!$F$6:$F$1005,MATCH(A772&amp;"",'أوامر الشغل'!$A$6:$A$1005,0))&amp;"","أمر غير موجود"))</f>
        <v/>
      </c>
    </row>
    <row r="773">
      <c r="A773" s="5" t="n"/>
      <c r="B773" s="5" t="n"/>
      <c r="C773" s="18" t="n"/>
      <c r="D773" s="17" t="n"/>
      <c r="E773" s="17" t="n"/>
      <c r="F773" s="15">
        <f>IF(A773&amp;""="","",ROUND(N(C773)*N(E773),2))</f>
        <v/>
      </c>
      <c r="G773" s="15">
        <f>IF(A773&amp;""="","",ROUND(N(C773)*N(D773),2))</f>
        <v/>
      </c>
      <c r="H773" s="15">
        <f>IF(A773&amp;""="","",ROUND(F773-G773,2))</f>
        <v/>
      </c>
      <c r="I773" s="6">
        <f>IF(A773&amp;""="","",IFERROR(INDEX('أوامر الشغل'!$F$6:$F$1005,MATCH(A773&amp;"",'أوامر الشغل'!$A$6:$A$1005,0))&amp;"","أمر غير موجود"))</f>
        <v/>
      </c>
    </row>
    <row r="774">
      <c r="A774" s="5" t="n"/>
      <c r="B774" s="5" t="n"/>
      <c r="C774" s="18" t="n"/>
      <c r="D774" s="17" t="n"/>
      <c r="E774" s="17" t="n"/>
      <c r="F774" s="15">
        <f>IF(A774&amp;""="","",ROUND(N(C774)*N(E774),2))</f>
        <v/>
      </c>
      <c r="G774" s="15">
        <f>IF(A774&amp;""="","",ROUND(N(C774)*N(D774),2))</f>
        <v/>
      </c>
      <c r="H774" s="15">
        <f>IF(A774&amp;""="","",ROUND(F774-G774,2))</f>
        <v/>
      </c>
      <c r="I774" s="6">
        <f>IF(A774&amp;""="","",IFERROR(INDEX('أوامر الشغل'!$F$6:$F$1005,MATCH(A774&amp;"",'أوامر الشغل'!$A$6:$A$1005,0))&amp;"","أمر غير موجود"))</f>
        <v/>
      </c>
    </row>
    <row r="775">
      <c r="A775" s="5" t="n"/>
      <c r="B775" s="5" t="n"/>
      <c r="C775" s="18" t="n"/>
      <c r="D775" s="17" t="n"/>
      <c r="E775" s="17" t="n"/>
      <c r="F775" s="15">
        <f>IF(A775&amp;""="","",ROUND(N(C775)*N(E775),2))</f>
        <v/>
      </c>
      <c r="G775" s="15">
        <f>IF(A775&amp;""="","",ROUND(N(C775)*N(D775),2))</f>
        <v/>
      </c>
      <c r="H775" s="15">
        <f>IF(A775&amp;""="","",ROUND(F775-G775,2))</f>
        <v/>
      </c>
      <c r="I775" s="6">
        <f>IF(A775&amp;""="","",IFERROR(INDEX('أوامر الشغل'!$F$6:$F$1005,MATCH(A775&amp;"",'أوامر الشغل'!$A$6:$A$1005,0))&amp;"","أمر غير موجود"))</f>
        <v/>
      </c>
    </row>
    <row r="776">
      <c r="A776" s="5" t="n"/>
      <c r="B776" s="5" t="n"/>
      <c r="C776" s="18" t="n"/>
      <c r="D776" s="17" t="n"/>
      <c r="E776" s="17" t="n"/>
      <c r="F776" s="15">
        <f>IF(A776&amp;""="","",ROUND(N(C776)*N(E776),2))</f>
        <v/>
      </c>
      <c r="G776" s="15">
        <f>IF(A776&amp;""="","",ROUND(N(C776)*N(D776),2))</f>
        <v/>
      </c>
      <c r="H776" s="15">
        <f>IF(A776&amp;""="","",ROUND(F776-G776,2))</f>
        <v/>
      </c>
      <c r="I776" s="6">
        <f>IF(A776&amp;""="","",IFERROR(INDEX('أوامر الشغل'!$F$6:$F$1005,MATCH(A776&amp;"",'أوامر الشغل'!$A$6:$A$1005,0))&amp;"","أمر غير موجود"))</f>
        <v/>
      </c>
    </row>
    <row r="777">
      <c r="A777" s="5" t="n"/>
      <c r="B777" s="5" t="n"/>
      <c r="C777" s="18" t="n"/>
      <c r="D777" s="17" t="n"/>
      <c r="E777" s="17" t="n"/>
      <c r="F777" s="15">
        <f>IF(A777&amp;""="","",ROUND(N(C777)*N(E777),2))</f>
        <v/>
      </c>
      <c r="G777" s="15">
        <f>IF(A777&amp;""="","",ROUND(N(C777)*N(D777),2))</f>
        <v/>
      </c>
      <c r="H777" s="15">
        <f>IF(A777&amp;""="","",ROUND(F777-G777,2))</f>
        <v/>
      </c>
      <c r="I777" s="6">
        <f>IF(A777&amp;""="","",IFERROR(INDEX('أوامر الشغل'!$F$6:$F$1005,MATCH(A777&amp;"",'أوامر الشغل'!$A$6:$A$1005,0))&amp;"","أمر غير موجود"))</f>
        <v/>
      </c>
    </row>
    <row r="778">
      <c r="A778" s="5" t="n"/>
      <c r="B778" s="5" t="n"/>
      <c r="C778" s="18" t="n"/>
      <c r="D778" s="17" t="n"/>
      <c r="E778" s="17" t="n"/>
      <c r="F778" s="15">
        <f>IF(A778&amp;""="","",ROUND(N(C778)*N(E778),2))</f>
        <v/>
      </c>
      <c r="G778" s="15">
        <f>IF(A778&amp;""="","",ROUND(N(C778)*N(D778),2))</f>
        <v/>
      </c>
      <c r="H778" s="15">
        <f>IF(A778&amp;""="","",ROUND(F778-G778,2))</f>
        <v/>
      </c>
      <c r="I778" s="6">
        <f>IF(A778&amp;""="","",IFERROR(INDEX('أوامر الشغل'!$F$6:$F$1005,MATCH(A778&amp;"",'أوامر الشغل'!$A$6:$A$1005,0))&amp;"","أمر غير موجود"))</f>
        <v/>
      </c>
    </row>
    <row r="779">
      <c r="A779" s="5" t="n"/>
      <c r="B779" s="5" t="n"/>
      <c r="C779" s="18" t="n"/>
      <c r="D779" s="17" t="n"/>
      <c r="E779" s="17" t="n"/>
      <c r="F779" s="15">
        <f>IF(A779&amp;""="","",ROUND(N(C779)*N(E779),2))</f>
        <v/>
      </c>
      <c r="G779" s="15">
        <f>IF(A779&amp;""="","",ROUND(N(C779)*N(D779),2))</f>
        <v/>
      </c>
      <c r="H779" s="15">
        <f>IF(A779&amp;""="","",ROUND(F779-G779,2))</f>
        <v/>
      </c>
      <c r="I779" s="6">
        <f>IF(A779&amp;""="","",IFERROR(INDEX('أوامر الشغل'!$F$6:$F$1005,MATCH(A779&amp;"",'أوامر الشغل'!$A$6:$A$1005,0))&amp;"","أمر غير موجود"))</f>
        <v/>
      </c>
    </row>
    <row r="780">
      <c r="A780" s="5" t="n"/>
      <c r="B780" s="5" t="n"/>
      <c r="C780" s="18" t="n"/>
      <c r="D780" s="17" t="n"/>
      <c r="E780" s="17" t="n"/>
      <c r="F780" s="15">
        <f>IF(A780&amp;""="","",ROUND(N(C780)*N(E780),2))</f>
        <v/>
      </c>
      <c r="G780" s="15">
        <f>IF(A780&amp;""="","",ROUND(N(C780)*N(D780),2))</f>
        <v/>
      </c>
      <c r="H780" s="15">
        <f>IF(A780&amp;""="","",ROUND(F780-G780,2))</f>
        <v/>
      </c>
      <c r="I780" s="6">
        <f>IF(A780&amp;""="","",IFERROR(INDEX('أوامر الشغل'!$F$6:$F$1005,MATCH(A780&amp;"",'أوامر الشغل'!$A$6:$A$1005,0))&amp;"","أمر غير موجود"))</f>
        <v/>
      </c>
    </row>
    <row r="781">
      <c r="A781" s="5" t="n"/>
      <c r="B781" s="5" t="n"/>
      <c r="C781" s="18" t="n"/>
      <c r="D781" s="17" t="n"/>
      <c r="E781" s="17" t="n"/>
      <c r="F781" s="15">
        <f>IF(A781&amp;""="","",ROUND(N(C781)*N(E781),2))</f>
        <v/>
      </c>
      <c r="G781" s="15">
        <f>IF(A781&amp;""="","",ROUND(N(C781)*N(D781),2))</f>
        <v/>
      </c>
      <c r="H781" s="15">
        <f>IF(A781&amp;""="","",ROUND(F781-G781,2))</f>
        <v/>
      </c>
      <c r="I781" s="6">
        <f>IF(A781&amp;""="","",IFERROR(INDEX('أوامر الشغل'!$F$6:$F$1005,MATCH(A781&amp;"",'أوامر الشغل'!$A$6:$A$1005,0))&amp;"","أمر غير موجود"))</f>
        <v/>
      </c>
    </row>
    <row r="782">
      <c r="A782" s="5" t="n"/>
      <c r="B782" s="5" t="n"/>
      <c r="C782" s="18" t="n"/>
      <c r="D782" s="17" t="n"/>
      <c r="E782" s="17" t="n"/>
      <c r="F782" s="15">
        <f>IF(A782&amp;""="","",ROUND(N(C782)*N(E782),2))</f>
        <v/>
      </c>
      <c r="G782" s="15">
        <f>IF(A782&amp;""="","",ROUND(N(C782)*N(D782),2))</f>
        <v/>
      </c>
      <c r="H782" s="15">
        <f>IF(A782&amp;""="","",ROUND(F782-G782,2))</f>
        <v/>
      </c>
      <c r="I782" s="6">
        <f>IF(A782&amp;""="","",IFERROR(INDEX('أوامر الشغل'!$F$6:$F$1005,MATCH(A782&amp;"",'أوامر الشغل'!$A$6:$A$1005,0))&amp;"","أمر غير موجود"))</f>
        <v/>
      </c>
    </row>
    <row r="783">
      <c r="A783" s="5" t="n"/>
      <c r="B783" s="5" t="n"/>
      <c r="C783" s="18" t="n"/>
      <c r="D783" s="17" t="n"/>
      <c r="E783" s="17" t="n"/>
      <c r="F783" s="15">
        <f>IF(A783&amp;""="","",ROUND(N(C783)*N(E783),2))</f>
        <v/>
      </c>
      <c r="G783" s="15">
        <f>IF(A783&amp;""="","",ROUND(N(C783)*N(D783),2))</f>
        <v/>
      </c>
      <c r="H783" s="15">
        <f>IF(A783&amp;""="","",ROUND(F783-G783,2))</f>
        <v/>
      </c>
      <c r="I783" s="6">
        <f>IF(A783&amp;""="","",IFERROR(INDEX('أوامر الشغل'!$F$6:$F$1005,MATCH(A783&amp;"",'أوامر الشغل'!$A$6:$A$1005,0))&amp;"","أمر غير موجود"))</f>
        <v/>
      </c>
    </row>
    <row r="784">
      <c r="A784" s="5" t="n"/>
      <c r="B784" s="5" t="n"/>
      <c r="C784" s="18" t="n"/>
      <c r="D784" s="17" t="n"/>
      <c r="E784" s="17" t="n"/>
      <c r="F784" s="15">
        <f>IF(A784&amp;""="","",ROUND(N(C784)*N(E784),2))</f>
        <v/>
      </c>
      <c r="G784" s="15">
        <f>IF(A784&amp;""="","",ROUND(N(C784)*N(D784),2))</f>
        <v/>
      </c>
      <c r="H784" s="15">
        <f>IF(A784&amp;""="","",ROUND(F784-G784,2))</f>
        <v/>
      </c>
      <c r="I784" s="6">
        <f>IF(A784&amp;""="","",IFERROR(INDEX('أوامر الشغل'!$F$6:$F$1005,MATCH(A784&amp;"",'أوامر الشغل'!$A$6:$A$1005,0))&amp;"","أمر غير موجود"))</f>
        <v/>
      </c>
    </row>
    <row r="785">
      <c r="A785" s="5" t="n"/>
      <c r="B785" s="5" t="n"/>
      <c r="C785" s="18" t="n"/>
      <c r="D785" s="17" t="n"/>
      <c r="E785" s="17" t="n"/>
      <c r="F785" s="15">
        <f>IF(A785&amp;""="","",ROUND(N(C785)*N(E785),2))</f>
        <v/>
      </c>
      <c r="G785" s="15">
        <f>IF(A785&amp;""="","",ROUND(N(C785)*N(D785),2))</f>
        <v/>
      </c>
      <c r="H785" s="15">
        <f>IF(A785&amp;""="","",ROUND(F785-G785,2))</f>
        <v/>
      </c>
      <c r="I785" s="6">
        <f>IF(A785&amp;""="","",IFERROR(INDEX('أوامر الشغل'!$F$6:$F$1005,MATCH(A785&amp;"",'أوامر الشغل'!$A$6:$A$1005,0))&amp;"","أمر غير موجود"))</f>
        <v/>
      </c>
    </row>
    <row r="786">
      <c r="A786" s="5" t="n"/>
      <c r="B786" s="5" t="n"/>
      <c r="C786" s="18" t="n"/>
      <c r="D786" s="17" t="n"/>
      <c r="E786" s="17" t="n"/>
      <c r="F786" s="15">
        <f>IF(A786&amp;""="","",ROUND(N(C786)*N(E786),2))</f>
        <v/>
      </c>
      <c r="G786" s="15">
        <f>IF(A786&amp;""="","",ROUND(N(C786)*N(D786),2))</f>
        <v/>
      </c>
      <c r="H786" s="15">
        <f>IF(A786&amp;""="","",ROUND(F786-G786,2))</f>
        <v/>
      </c>
      <c r="I786" s="6">
        <f>IF(A786&amp;""="","",IFERROR(INDEX('أوامر الشغل'!$F$6:$F$1005,MATCH(A786&amp;"",'أوامر الشغل'!$A$6:$A$1005,0))&amp;"","أمر غير موجود"))</f>
        <v/>
      </c>
    </row>
    <row r="787">
      <c r="A787" s="5" t="n"/>
      <c r="B787" s="5" t="n"/>
      <c r="C787" s="18" t="n"/>
      <c r="D787" s="17" t="n"/>
      <c r="E787" s="17" t="n"/>
      <c r="F787" s="15">
        <f>IF(A787&amp;""="","",ROUND(N(C787)*N(E787),2))</f>
        <v/>
      </c>
      <c r="G787" s="15">
        <f>IF(A787&amp;""="","",ROUND(N(C787)*N(D787),2))</f>
        <v/>
      </c>
      <c r="H787" s="15">
        <f>IF(A787&amp;""="","",ROUND(F787-G787,2))</f>
        <v/>
      </c>
      <c r="I787" s="6">
        <f>IF(A787&amp;""="","",IFERROR(INDEX('أوامر الشغل'!$F$6:$F$1005,MATCH(A787&amp;"",'أوامر الشغل'!$A$6:$A$1005,0))&amp;"","أمر غير موجود"))</f>
        <v/>
      </c>
    </row>
    <row r="788">
      <c r="A788" s="5" t="n"/>
      <c r="B788" s="5" t="n"/>
      <c r="C788" s="18" t="n"/>
      <c r="D788" s="17" t="n"/>
      <c r="E788" s="17" t="n"/>
      <c r="F788" s="15">
        <f>IF(A788&amp;""="","",ROUND(N(C788)*N(E788),2))</f>
        <v/>
      </c>
      <c r="G788" s="15">
        <f>IF(A788&amp;""="","",ROUND(N(C788)*N(D788),2))</f>
        <v/>
      </c>
      <c r="H788" s="15">
        <f>IF(A788&amp;""="","",ROUND(F788-G788,2))</f>
        <v/>
      </c>
      <c r="I788" s="6">
        <f>IF(A788&amp;""="","",IFERROR(INDEX('أوامر الشغل'!$F$6:$F$1005,MATCH(A788&amp;"",'أوامر الشغل'!$A$6:$A$1005,0))&amp;"","أمر غير موجود"))</f>
        <v/>
      </c>
    </row>
    <row r="789">
      <c r="A789" s="5" t="n"/>
      <c r="B789" s="5" t="n"/>
      <c r="C789" s="18" t="n"/>
      <c r="D789" s="17" t="n"/>
      <c r="E789" s="17" t="n"/>
      <c r="F789" s="15">
        <f>IF(A789&amp;""="","",ROUND(N(C789)*N(E789),2))</f>
        <v/>
      </c>
      <c r="G789" s="15">
        <f>IF(A789&amp;""="","",ROUND(N(C789)*N(D789),2))</f>
        <v/>
      </c>
      <c r="H789" s="15">
        <f>IF(A789&amp;""="","",ROUND(F789-G789,2))</f>
        <v/>
      </c>
      <c r="I789" s="6">
        <f>IF(A789&amp;""="","",IFERROR(INDEX('أوامر الشغل'!$F$6:$F$1005,MATCH(A789&amp;"",'أوامر الشغل'!$A$6:$A$1005,0))&amp;"","أمر غير موجود"))</f>
        <v/>
      </c>
    </row>
    <row r="790">
      <c r="A790" s="5" t="n"/>
      <c r="B790" s="5" t="n"/>
      <c r="C790" s="18" t="n"/>
      <c r="D790" s="17" t="n"/>
      <c r="E790" s="17" t="n"/>
      <c r="F790" s="15">
        <f>IF(A790&amp;""="","",ROUND(N(C790)*N(E790),2))</f>
        <v/>
      </c>
      <c r="G790" s="15">
        <f>IF(A790&amp;""="","",ROUND(N(C790)*N(D790),2))</f>
        <v/>
      </c>
      <c r="H790" s="15">
        <f>IF(A790&amp;""="","",ROUND(F790-G790,2))</f>
        <v/>
      </c>
      <c r="I790" s="6">
        <f>IF(A790&amp;""="","",IFERROR(INDEX('أوامر الشغل'!$F$6:$F$1005,MATCH(A790&amp;"",'أوامر الشغل'!$A$6:$A$1005,0))&amp;"","أمر غير موجود"))</f>
        <v/>
      </c>
    </row>
    <row r="791">
      <c r="A791" s="5" t="n"/>
      <c r="B791" s="5" t="n"/>
      <c r="C791" s="18" t="n"/>
      <c r="D791" s="17" t="n"/>
      <c r="E791" s="17" t="n"/>
      <c r="F791" s="15">
        <f>IF(A791&amp;""="","",ROUND(N(C791)*N(E791),2))</f>
        <v/>
      </c>
      <c r="G791" s="15">
        <f>IF(A791&amp;""="","",ROUND(N(C791)*N(D791),2))</f>
        <v/>
      </c>
      <c r="H791" s="15">
        <f>IF(A791&amp;""="","",ROUND(F791-G791,2))</f>
        <v/>
      </c>
      <c r="I791" s="6">
        <f>IF(A791&amp;""="","",IFERROR(INDEX('أوامر الشغل'!$F$6:$F$1005,MATCH(A791&amp;"",'أوامر الشغل'!$A$6:$A$1005,0))&amp;"","أمر غير موجود"))</f>
        <v/>
      </c>
    </row>
    <row r="792">
      <c r="A792" s="5" t="n"/>
      <c r="B792" s="5" t="n"/>
      <c r="C792" s="18" t="n"/>
      <c r="D792" s="17" t="n"/>
      <c r="E792" s="17" t="n"/>
      <c r="F792" s="15">
        <f>IF(A792&amp;""="","",ROUND(N(C792)*N(E792),2))</f>
        <v/>
      </c>
      <c r="G792" s="15">
        <f>IF(A792&amp;""="","",ROUND(N(C792)*N(D792),2))</f>
        <v/>
      </c>
      <c r="H792" s="15">
        <f>IF(A792&amp;""="","",ROUND(F792-G792,2))</f>
        <v/>
      </c>
      <c r="I792" s="6">
        <f>IF(A792&amp;""="","",IFERROR(INDEX('أوامر الشغل'!$F$6:$F$1005,MATCH(A792&amp;"",'أوامر الشغل'!$A$6:$A$1005,0))&amp;"","أمر غير موجود"))</f>
        <v/>
      </c>
    </row>
    <row r="793">
      <c r="A793" s="5" t="n"/>
      <c r="B793" s="5" t="n"/>
      <c r="C793" s="18" t="n"/>
      <c r="D793" s="17" t="n"/>
      <c r="E793" s="17" t="n"/>
      <c r="F793" s="15">
        <f>IF(A793&amp;""="","",ROUND(N(C793)*N(E793),2))</f>
        <v/>
      </c>
      <c r="G793" s="15">
        <f>IF(A793&amp;""="","",ROUND(N(C793)*N(D793),2))</f>
        <v/>
      </c>
      <c r="H793" s="15">
        <f>IF(A793&amp;""="","",ROUND(F793-G793,2))</f>
        <v/>
      </c>
      <c r="I793" s="6">
        <f>IF(A793&amp;""="","",IFERROR(INDEX('أوامر الشغل'!$F$6:$F$1005,MATCH(A793&amp;"",'أوامر الشغل'!$A$6:$A$1005,0))&amp;"","أمر غير موجود"))</f>
        <v/>
      </c>
    </row>
    <row r="794">
      <c r="A794" s="5" t="n"/>
      <c r="B794" s="5" t="n"/>
      <c r="C794" s="18" t="n"/>
      <c r="D794" s="17" t="n"/>
      <c r="E794" s="17" t="n"/>
      <c r="F794" s="15">
        <f>IF(A794&amp;""="","",ROUND(N(C794)*N(E794),2))</f>
        <v/>
      </c>
      <c r="G794" s="15">
        <f>IF(A794&amp;""="","",ROUND(N(C794)*N(D794),2))</f>
        <v/>
      </c>
      <c r="H794" s="15">
        <f>IF(A794&amp;""="","",ROUND(F794-G794,2))</f>
        <v/>
      </c>
      <c r="I794" s="6">
        <f>IF(A794&amp;""="","",IFERROR(INDEX('أوامر الشغل'!$F$6:$F$1005,MATCH(A794&amp;"",'أوامر الشغل'!$A$6:$A$1005,0))&amp;"","أمر غير موجود"))</f>
        <v/>
      </c>
    </row>
    <row r="795">
      <c r="A795" s="5" t="n"/>
      <c r="B795" s="5" t="n"/>
      <c r="C795" s="18" t="n"/>
      <c r="D795" s="17" t="n"/>
      <c r="E795" s="17" t="n"/>
      <c r="F795" s="15">
        <f>IF(A795&amp;""="","",ROUND(N(C795)*N(E795),2))</f>
        <v/>
      </c>
      <c r="G795" s="15">
        <f>IF(A795&amp;""="","",ROUND(N(C795)*N(D795),2))</f>
        <v/>
      </c>
      <c r="H795" s="15">
        <f>IF(A795&amp;""="","",ROUND(F795-G795,2))</f>
        <v/>
      </c>
      <c r="I795" s="6">
        <f>IF(A795&amp;""="","",IFERROR(INDEX('أوامر الشغل'!$F$6:$F$1005,MATCH(A795&amp;"",'أوامر الشغل'!$A$6:$A$1005,0))&amp;"","أمر غير موجود"))</f>
        <v/>
      </c>
    </row>
    <row r="796">
      <c r="A796" s="5" t="n"/>
      <c r="B796" s="5" t="n"/>
      <c r="C796" s="18" t="n"/>
      <c r="D796" s="17" t="n"/>
      <c r="E796" s="17" t="n"/>
      <c r="F796" s="15">
        <f>IF(A796&amp;""="","",ROUND(N(C796)*N(E796),2))</f>
        <v/>
      </c>
      <c r="G796" s="15">
        <f>IF(A796&amp;""="","",ROUND(N(C796)*N(D796),2))</f>
        <v/>
      </c>
      <c r="H796" s="15">
        <f>IF(A796&amp;""="","",ROUND(F796-G796,2))</f>
        <v/>
      </c>
      <c r="I796" s="6">
        <f>IF(A796&amp;""="","",IFERROR(INDEX('أوامر الشغل'!$F$6:$F$1005,MATCH(A796&amp;"",'أوامر الشغل'!$A$6:$A$1005,0))&amp;"","أمر غير موجود"))</f>
        <v/>
      </c>
    </row>
    <row r="797">
      <c r="A797" s="5" t="n"/>
      <c r="B797" s="5" t="n"/>
      <c r="C797" s="18" t="n"/>
      <c r="D797" s="17" t="n"/>
      <c r="E797" s="17" t="n"/>
      <c r="F797" s="15">
        <f>IF(A797&amp;""="","",ROUND(N(C797)*N(E797),2))</f>
        <v/>
      </c>
      <c r="G797" s="15">
        <f>IF(A797&amp;""="","",ROUND(N(C797)*N(D797),2))</f>
        <v/>
      </c>
      <c r="H797" s="15">
        <f>IF(A797&amp;""="","",ROUND(F797-G797,2))</f>
        <v/>
      </c>
      <c r="I797" s="6">
        <f>IF(A797&amp;""="","",IFERROR(INDEX('أوامر الشغل'!$F$6:$F$1005,MATCH(A797&amp;"",'أوامر الشغل'!$A$6:$A$1005,0))&amp;"","أمر غير موجود"))</f>
        <v/>
      </c>
    </row>
    <row r="798">
      <c r="A798" s="5" t="n"/>
      <c r="B798" s="5" t="n"/>
      <c r="C798" s="18" t="n"/>
      <c r="D798" s="17" t="n"/>
      <c r="E798" s="17" t="n"/>
      <c r="F798" s="15">
        <f>IF(A798&amp;""="","",ROUND(N(C798)*N(E798),2))</f>
        <v/>
      </c>
      <c r="G798" s="15">
        <f>IF(A798&amp;""="","",ROUND(N(C798)*N(D798),2))</f>
        <v/>
      </c>
      <c r="H798" s="15">
        <f>IF(A798&amp;""="","",ROUND(F798-G798,2))</f>
        <v/>
      </c>
      <c r="I798" s="6">
        <f>IF(A798&amp;""="","",IFERROR(INDEX('أوامر الشغل'!$F$6:$F$1005,MATCH(A798&amp;"",'أوامر الشغل'!$A$6:$A$1005,0))&amp;"","أمر غير موجود"))</f>
        <v/>
      </c>
    </row>
    <row r="799">
      <c r="A799" s="5" t="n"/>
      <c r="B799" s="5" t="n"/>
      <c r="C799" s="18" t="n"/>
      <c r="D799" s="17" t="n"/>
      <c r="E799" s="17" t="n"/>
      <c r="F799" s="15">
        <f>IF(A799&amp;""="","",ROUND(N(C799)*N(E799),2))</f>
        <v/>
      </c>
      <c r="G799" s="15">
        <f>IF(A799&amp;""="","",ROUND(N(C799)*N(D799),2))</f>
        <v/>
      </c>
      <c r="H799" s="15">
        <f>IF(A799&amp;""="","",ROUND(F799-G799,2))</f>
        <v/>
      </c>
      <c r="I799" s="6">
        <f>IF(A799&amp;""="","",IFERROR(INDEX('أوامر الشغل'!$F$6:$F$1005,MATCH(A799&amp;"",'أوامر الشغل'!$A$6:$A$1005,0))&amp;"","أمر غير موجود"))</f>
        <v/>
      </c>
    </row>
    <row r="800">
      <c r="A800" s="5" t="n"/>
      <c r="B800" s="5" t="n"/>
      <c r="C800" s="18" t="n"/>
      <c r="D800" s="17" t="n"/>
      <c r="E800" s="17" t="n"/>
      <c r="F800" s="15">
        <f>IF(A800&amp;""="","",ROUND(N(C800)*N(E800),2))</f>
        <v/>
      </c>
      <c r="G800" s="15">
        <f>IF(A800&amp;""="","",ROUND(N(C800)*N(D800),2))</f>
        <v/>
      </c>
      <c r="H800" s="15">
        <f>IF(A800&amp;""="","",ROUND(F800-G800,2))</f>
        <v/>
      </c>
      <c r="I800" s="6">
        <f>IF(A800&amp;""="","",IFERROR(INDEX('أوامر الشغل'!$F$6:$F$1005,MATCH(A800&amp;"",'أوامر الشغل'!$A$6:$A$1005,0))&amp;"","أمر غير موجود"))</f>
        <v/>
      </c>
    </row>
    <row r="801">
      <c r="A801" s="5" t="n"/>
      <c r="B801" s="5" t="n"/>
      <c r="C801" s="18" t="n"/>
      <c r="D801" s="17" t="n"/>
      <c r="E801" s="17" t="n"/>
      <c r="F801" s="15">
        <f>IF(A801&amp;""="","",ROUND(N(C801)*N(E801),2))</f>
        <v/>
      </c>
      <c r="G801" s="15">
        <f>IF(A801&amp;""="","",ROUND(N(C801)*N(D801),2))</f>
        <v/>
      </c>
      <c r="H801" s="15">
        <f>IF(A801&amp;""="","",ROUND(F801-G801,2))</f>
        <v/>
      </c>
      <c r="I801" s="6">
        <f>IF(A801&amp;""="","",IFERROR(INDEX('أوامر الشغل'!$F$6:$F$1005,MATCH(A801&amp;"",'أوامر الشغل'!$A$6:$A$1005,0))&amp;"","أمر غير موجود"))</f>
        <v/>
      </c>
    </row>
    <row r="802">
      <c r="A802" s="5" t="n"/>
      <c r="B802" s="5" t="n"/>
      <c r="C802" s="18" t="n"/>
      <c r="D802" s="17" t="n"/>
      <c r="E802" s="17" t="n"/>
      <c r="F802" s="15">
        <f>IF(A802&amp;""="","",ROUND(N(C802)*N(E802),2))</f>
        <v/>
      </c>
      <c r="G802" s="15">
        <f>IF(A802&amp;""="","",ROUND(N(C802)*N(D802),2))</f>
        <v/>
      </c>
      <c r="H802" s="15">
        <f>IF(A802&amp;""="","",ROUND(F802-G802,2))</f>
        <v/>
      </c>
      <c r="I802" s="6">
        <f>IF(A802&amp;""="","",IFERROR(INDEX('أوامر الشغل'!$F$6:$F$1005,MATCH(A802&amp;"",'أوامر الشغل'!$A$6:$A$1005,0))&amp;"","أمر غير موجود"))</f>
        <v/>
      </c>
    </row>
    <row r="803">
      <c r="A803" s="5" t="n"/>
      <c r="B803" s="5" t="n"/>
      <c r="C803" s="18" t="n"/>
      <c r="D803" s="17" t="n"/>
      <c r="E803" s="17" t="n"/>
      <c r="F803" s="15">
        <f>IF(A803&amp;""="","",ROUND(N(C803)*N(E803),2))</f>
        <v/>
      </c>
      <c r="G803" s="15">
        <f>IF(A803&amp;""="","",ROUND(N(C803)*N(D803),2))</f>
        <v/>
      </c>
      <c r="H803" s="15">
        <f>IF(A803&amp;""="","",ROUND(F803-G803,2))</f>
        <v/>
      </c>
      <c r="I803" s="6">
        <f>IF(A803&amp;""="","",IFERROR(INDEX('أوامر الشغل'!$F$6:$F$1005,MATCH(A803&amp;"",'أوامر الشغل'!$A$6:$A$1005,0))&amp;"","أمر غير موجود"))</f>
        <v/>
      </c>
    </row>
    <row r="804">
      <c r="A804" s="5" t="n"/>
      <c r="B804" s="5" t="n"/>
      <c r="C804" s="18" t="n"/>
      <c r="D804" s="17" t="n"/>
      <c r="E804" s="17" t="n"/>
      <c r="F804" s="15">
        <f>IF(A804&amp;""="","",ROUND(N(C804)*N(E804),2))</f>
        <v/>
      </c>
      <c r="G804" s="15">
        <f>IF(A804&amp;""="","",ROUND(N(C804)*N(D804),2))</f>
        <v/>
      </c>
      <c r="H804" s="15">
        <f>IF(A804&amp;""="","",ROUND(F804-G804,2))</f>
        <v/>
      </c>
      <c r="I804" s="6">
        <f>IF(A804&amp;""="","",IFERROR(INDEX('أوامر الشغل'!$F$6:$F$1005,MATCH(A804&amp;"",'أوامر الشغل'!$A$6:$A$1005,0))&amp;"","أمر غير موجود"))</f>
        <v/>
      </c>
    </row>
    <row r="805">
      <c r="A805" s="5" t="n"/>
      <c r="B805" s="5" t="n"/>
      <c r="C805" s="18" t="n"/>
      <c r="D805" s="17" t="n"/>
      <c r="E805" s="17" t="n"/>
      <c r="F805" s="15">
        <f>IF(A805&amp;""="","",ROUND(N(C805)*N(E805),2))</f>
        <v/>
      </c>
      <c r="G805" s="15">
        <f>IF(A805&amp;""="","",ROUND(N(C805)*N(D805),2))</f>
        <v/>
      </c>
      <c r="H805" s="15">
        <f>IF(A805&amp;""="","",ROUND(F805-G805,2))</f>
        <v/>
      </c>
      <c r="I805" s="6">
        <f>IF(A805&amp;""="","",IFERROR(INDEX('أوامر الشغل'!$F$6:$F$1005,MATCH(A805&amp;"",'أوامر الشغل'!$A$6:$A$1005,0))&amp;"","أمر غير موجود"))</f>
        <v/>
      </c>
    </row>
    <row r="806">
      <c r="A806" s="5" t="n"/>
      <c r="B806" s="5" t="n"/>
      <c r="C806" s="18" t="n"/>
      <c r="D806" s="17" t="n"/>
      <c r="E806" s="17" t="n"/>
      <c r="F806" s="15">
        <f>IF(A806&amp;""="","",ROUND(N(C806)*N(E806),2))</f>
        <v/>
      </c>
      <c r="G806" s="15">
        <f>IF(A806&amp;""="","",ROUND(N(C806)*N(D806),2))</f>
        <v/>
      </c>
      <c r="H806" s="15">
        <f>IF(A806&amp;""="","",ROUND(F806-G806,2))</f>
        <v/>
      </c>
      <c r="I806" s="6">
        <f>IF(A806&amp;""="","",IFERROR(INDEX('أوامر الشغل'!$F$6:$F$1005,MATCH(A806&amp;"",'أوامر الشغل'!$A$6:$A$1005,0))&amp;"","أمر غير موجود"))</f>
        <v/>
      </c>
    </row>
    <row r="807">
      <c r="A807" s="5" t="n"/>
      <c r="B807" s="5" t="n"/>
      <c r="C807" s="18" t="n"/>
      <c r="D807" s="17" t="n"/>
      <c r="E807" s="17" t="n"/>
      <c r="F807" s="15">
        <f>IF(A807&amp;""="","",ROUND(N(C807)*N(E807),2))</f>
        <v/>
      </c>
      <c r="G807" s="15">
        <f>IF(A807&amp;""="","",ROUND(N(C807)*N(D807),2))</f>
        <v/>
      </c>
      <c r="H807" s="15">
        <f>IF(A807&amp;""="","",ROUND(F807-G807,2))</f>
        <v/>
      </c>
      <c r="I807" s="6">
        <f>IF(A807&amp;""="","",IFERROR(INDEX('أوامر الشغل'!$F$6:$F$1005,MATCH(A807&amp;"",'أوامر الشغل'!$A$6:$A$1005,0))&amp;"","أمر غير موجود"))</f>
        <v/>
      </c>
    </row>
    <row r="808">
      <c r="A808" s="5" t="n"/>
      <c r="B808" s="5" t="n"/>
      <c r="C808" s="18" t="n"/>
      <c r="D808" s="17" t="n"/>
      <c r="E808" s="17" t="n"/>
      <c r="F808" s="15">
        <f>IF(A808&amp;""="","",ROUND(N(C808)*N(E808),2))</f>
        <v/>
      </c>
      <c r="G808" s="15">
        <f>IF(A808&amp;""="","",ROUND(N(C808)*N(D808),2))</f>
        <v/>
      </c>
      <c r="H808" s="15">
        <f>IF(A808&amp;""="","",ROUND(F808-G808,2))</f>
        <v/>
      </c>
      <c r="I808" s="6">
        <f>IF(A808&amp;""="","",IFERROR(INDEX('أوامر الشغل'!$F$6:$F$1005,MATCH(A808&amp;"",'أوامر الشغل'!$A$6:$A$1005,0))&amp;"","أمر غير موجود"))</f>
        <v/>
      </c>
    </row>
    <row r="809">
      <c r="A809" s="5" t="n"/>
      <c r="B809" s="5" t="n"/>
      <c r="C809" s="18" t="n"/>
      <c r="D809" s="17" t="n"/>
      <c r="E809" s="17" t="n"/>
      <c r="F809" s="15">
        <f>IF(A809&amp;""="","",ROUND(N(C809)*N(E809),2))</f>
        <v/>
      </c>
      <c r="G809" s="15">
        <f>IF(A809&amp;""="","",ROUND(N(C809)*N(D809),2))</f>
        <v/>
      </c>
      <c r="H809" s="15">
        <f>IF(A809&amp;""="","",ROUND(F809-G809,2))</f>
        <v/>
      </c>
      <c r="I809" s="6">
        <f>IF(A809&amp;""="","",IFERROR(INDEX('أوامر الشغل'!$F$6:$F$1005,MATCH(A809&amp;"",'أوامر الشغل'!$A$6:$A$1005,0))&amp;"","أمر غير موجود"))</f>
        <v/>
      </c>
    </row>
    <row r="810">
      <c r="A810" s="5" t="n"/>
      <c r="B810" s="5" t="n"/>
      <c r="C810" s="18" t="n"/>
      <c r="D810" s="17" t="n"/>
      <c r="E810" s="17" t="n"/>
      <c r="F810" s="15">
        <f>IF(A810&amp;""="","",ROUND(N(C810)*N(E810),2))</f>
        <v/>
      </c>
      <c r="G810" s="15">
        <f>IF(A810&amp;""="","",ROUND(N(C810)*N(D810),2))</f>
        <v/>
      </c>
      <c r="H810" s="15">
        <f>IF(A810&amp;""="","",ROUND(F810-G810,2))</f>
        <v/>
      </c>
      <c r="I810" s="6">
        <f>IF(A810&amp;""="","",IFERROR(INDEX('أوامر الشغل'!$F$6:$F$1005,MATCH(A810&amp;"",'أوامر الشغل'!$A$6:$A$1005,0))&amp;"","أمر غير موجود"))</f>
        <v/>
      </c>
    </row>
    <row r="811">
      <c r="A811" s="5" t="n"/>
      <c r="B811" s="5" t="n"/>
      <c r="C811" s="18" t="n"/>
      <c r="D811" s="17" t="n"/>
      <c r="E811" s="17" t="n"/>
      <c r="F811" s="15">
        <f>IF(A811&amp;""="","",ROUND(N(C811)*N(E811),2))</f>
        <v/>
      </c>
      <c r="G811" s="15">
        <f>IF(A811&amp;""="","",ROUND(N(C811)*N(D811),2))</f>
        <v/>
      </c>
      <c r="H811" s="15">
        <f>IF(A811&amp;""="","",ROUND(F811-G811,2))</f>
        <v/>
      </c>
      <c r="I811" s="6">
        <f>IF(A811&amp;""="","",IFERROR(INDEX('أوامر الشغل'!$F$6:$F$1005,MATCH(A811&amp;"",'أوامر الشغل'!$A$6:$A$1005,0))&amp;"","أمر غير موجود"))</f>
        <v/>
      </c>
    </row>
    <row r="812">
      <c r="A812" s="5" t="n"/>
      <c r="B812" s="5" t="n"/>
      <c r="C812" s="18" t="n"/>
      <c r="D812" s="17" t="n"/>
      <c r="E812" s="17" t="n"/>
      <c r="F812" s="15">
        <f>IF(A812&amp;""="","",ROUND(N(C812)*N(E812),2))</f>
        <v/>
      </c>
      <c r="G812" s="15">
        <f>IF(A812&amp;""="","",ROUND(N(C812)*N(D812),2))</f>
        <v/>
      </c>
      <c r="H812" s="15">
        <f>IF(A812&amp;""="","",ROUND(F812-G812,2))</f>
        <v/>
      </c>
      <c r="I812" s="6">
        <f>IF(A812&amp;""="","",IFERROR(INDEX('أوامر الشغل'!$F$6:$F$1005,MATCH(A812&amp;"",'أوامر الشغل'!$A$6:$A$1005,0))&amp;"","أمر غير موجود"))</f>
        <v/>
      </c>
    </row>
    <row r="813">
      <c r="A813" s="5" t="n"/>
      <c r="B813" s="5" t="n"/>
      <c r="C813" s="18" t="n"/>
      <c r="D813" s="17" t="n"/>
      <c r="E813" s="17" t="n"/>
      <c r="F813" s="15">
        <f>IF(A813&amp;""="","",ROUND(N(C813)*N(E813),2))</f>
        <v/>
      </c>
      <c r="G813" s="15">
        <f>IF(A813&amp;""="","",ROUND(N(C813)*N(D813),2))</f>
        <v/>
      </c>
      <c r="H813" s="15">
        <f>IF(A813&amp;""="","",ROUND(F813-G813,2))</f>
        <v/>
      </c>
      <c r="I813" s="6">
        <f>IF(A813&amp;""="","",IFERROR(INDEX('أوامر الشغل'!$F$6:$F$1005,MATCH(A813&amp;"",'أوامر الشغل'!$A$6:$A$1005,0))&amp;"","أمر غير موجود"))</f>
        <v/>
      </c>
    </row>
    <row r="814">
      <c r="A814" s="5" t="n"/>
      <c r="B814" s="5" t="n"/>
      <c r="C814" s="18" t="n"/>
      <c r="D814" s="17" t="n"/>
      <c r="E814" s="17" t="n"/>
      <c r="F814" s="15">
        <f>IF(A814&amp;""="","",ROUND(N(C814)*N(E814),2))</f>
        <v/>
      </c>
      <c r="G814" s="15">
        <f>IF(A814&amp;""="","",ROUND(N(C814)*N(D814),2))</f>
        <v/>
      </c>
      <c r="H814" s="15">
        <f>IF(A814&amp;""="","",ROUND(F814-G814,2))</f>
        <v/>
      </c>
      <c r="I814" s="6">
        <f>IF(A814&amp;""="","",IFERROR(INDEX('أوامر الشغل'!$F$6:$F$1005,MATCH(A814&amp;"",'أوامر الشغل'!$A$6:$A$1005,0))&amp;"","أمر غير موجود"))</f>
        <v/>
      </c>
    </row>
    <row r="815">
      <c r="A815" s="5" t="n"/>
      <c r="B815" s="5" t="n"/>
      <c r="C815" s="18" t="n"/>
      <c r="D815" s="17" t="n"/>
      <c r="E815" s="17" t="n"/>
      <c r="F815" s="15">
        <f>IF(A815&amp;""="","",ROUND(N(C815)*N(E815),2))</f>
        <v/>
      </c>
      <c r="G815" s="15">
        <f>IF(A815&amp;""="","",ROUND(N(C815)*N(D815),2))</f>
        <v/>
      </c>
      <c r="H815" s="15">
        <f>IF(A815&amp;""="","",ROUND(F815-G815,2))</f>
        <v/>
      </c>
      <c r="I815" s="6">
        <f>IF(A815&amp;""="","",IFERROR(INDEX('أوامر الشغل'!$F$6:$F$1005,MATCH(A815&amp;"",'أوامر الشغل'!$A$6:$A$1005,0))&amp;"","أمر غير موجود"))</f>
        <v/>
      </c>
    </row>
    <row r="816">
      <c r="A816" s="5" t="n"/>
      <c r="B816" s="5" t="n"/>
      <c r="C816" s="18" t="n"/>
      <c r="D816" s="17" t="n"/>
      <c r="E816" s="17" t="n"/>
      <c r="F816" s="15">
        <f>IF(A816&amp;""="","",ROUND(N(C816)*N(E816),2))</f>
        <v/>
      </c>
      <c r="G816" s="15">
        <f>IF(A816&amp;""="","",ROUND(N(C816)*N(D816),2))</f>
        <v/>
      </c>
      <c r="H816" s="15">
        <f>IF(A816&amp;""="","",ROUND(F816-G816,2))</f>
        <v/>
      </c>
      <c r="I816" s="6">
        <f>IF(A816&amp;""="","",IFERROR(INDEX('أوامر الشغل'!$F$6:$F$1005,MATCH(A816&amp;"",'أوامر الشغل'!$A$6:$A$1005,0))&amp;"","أمر غير موجود"))</f>
        <v/>
      </c>
    </row>
    <row r="817">
      <c r="A817" s="5" t="n"/>
      <c r="B817" s="5" t="n"/>
      <c r="C817" s="18" t="n"/>
      <c r="D817" s="17" t="n"/>
      <c r="E817" s="17" t="n"/>
      <c r="F817" s="15">
        <f>IF(A817&amp;""="","",ROUND(N(C817)*N(E817),2))</f>
        <v/>
      </c>
      <c r="G817" s="15">
        <f>IF(A817&amp;""="","",ROUND(N(C817)*N(D817),2))</f>
        <v/>
      </c>
      <c r="H817" s="15">
        <f>IF(A817&amp;""="","",ROUND(F817-G817,2))</f>
        <v/>
      </c>
      <c r="I817" s="6">
        <f>IF(A817&amp;""="","",IFERROR(INDEX('أوامر الشغل'!$F$6:$F$1005,MATCH(A817&amp;"",'أوامر الشغل'!$A$6:$A$1005,0))&amp;"","أمر غير موجود"))</f>
        <v/>
      </c>
    </row>
    <row r="818">
      <c r="A818" s="5" t="n"/>
      <c r="B818" s="5" t="n"/>
      <c r="C818" s="18" t="n"/>
      <c r="D818" s="17" t="n"/>
      <c r="E818" s="17" t="n"/>
      <c r="F818" s="15">
        <f>IF(A818&amp;""="","",ROUND(N(C818)*N(E818),2))</f>
        <v/>
      </c>
      <c r="G818" s="15">
        <f>IF(A818&amp;""="","",ROUND(N(C818)*N(D818),2))</f>
        <v/>
      </c>
      <c r="H818" s="15">
        <f>IF(A818&amp;""="","",ROUND(F818-G818,2))</f>
        <v/>
      </c>
      <c r="I818" s="6">
        <f>IF(A818&amp;""="","",IFERROR(INDEX('أوامر الشغل'!$F$6:$F$1005,MATCH(A818&amp;"",'أوامر الشغل'!$A$6:$A$1005,0))&amp;"","أمر غير موجود"))</f>
        <v/>
      </c>
    </row>
    <row r="819">
      <c r="A819" s="5" t="n"/>
      <c r="B819" s="5" t="n"/>
      <c r="C819" s="18" t="n"/>
      <c r="D819" s="17" t="n"/>
      <c r="E819" s="17" t="n"/>
      <c r="F819" s="15">
        <f>IF(A819&amp;""="","",ROUND(N(C819)*N(E819),2))</f>
        <v/>
      </c>
      <c r="G819" s="15">
        <f>IF(A819&amp;""="","",ROUND(N(C819)*N(D819),2))</f>
        <v/>
      </c>
      <c r="H819" s="15">
        <f>IF(A819&amp;""="","",ROUND(F819-G819,2))</f>
        <v/>
      </c>
      <c r="I819" s="6">
        <f>IF(A819&amp;""="","",IFERROR(INDEX('أوامر الشغل'!$F$6:$F$1005,MATCH(A819&amp;"",'أوامر الشغل'!$A$6:$A$1005,0))&amp;"","أمر غير موجود"))</f>
        <v/>
      </c>
    </row>
    <row r="820">
      <c r="A820" s="5" t="n"/>
      <c r="B820" s="5" t="n"/>
      <c r="C820" s="18" t="n"/>
      <c r="D820" s="17" t="n"/>
      <c r="E820" s="17" t="n"/>
      <c r="F820" s="15">
        <f>IF(A820&amp;""="","",ROUND(N(C820)*N(E820),2))</f>
        <v/>
      </c>
      <c r="G820" s="15">
        <f>IF(A820&amp;""="","",ROUND(N(C820)*N(D820),2))</f>
        <v/>
      </c>
      <c r="H820" s="15">
        <f>IF(A820&amp;""="","",ROUND(F820-G820,2))</f>
        <v/>
      </c>
      <c r="I820" s="6">
        <f>IF(A820&amp;""="","",IFERROR(INDEX('أوامر الشغل'!$F$6:$F$1005,MATCH(A820&amp;"",'أوامر الشغل'!$A$6:$A$1005,0))&amp;"","أمر غير موجود"))</f>
        <v/>
      </c>
    </row>
    <row r="821">
      <c r="A821" s="5" t="n"/>
      <c r="B821" s="5" t="n"/>
      <c r="C821" s="18" t="n"/>
      <c r="D821" s="17" t="n"/>
      <c r="E821" s="17" t="n"/>
      <c r="F821" s="15">
        <f>IF(A821&amp;""="","",ROUND(N(C821)*N(E821),2))</f>
        <v/>
      </c>
      <c r="G821" s="15">
        <f>IF(A821&amp;""="","",ROUND(N(C821)*N(D821),2))</f>
        <v/>
      </c>
      <c r="H821" s="15">
        <f>IF(A821&amp;""="","",ROUND(F821-G821,2))</f>
        <v/>
      </c>
      <c r="I821" s="6">
        <f>IF(A821&amp;""="","",IFERROR(INDEX('أوامر الشغل'!$F$6:$F$1005,MATCH(A821&amp;"",'أوامر الشغل'!$A$6:$A$1005,0))&amp;"","أمر غير موجود"))</f>
        <v/>
      </c>
    </row>
    <row r="822">
      <c r="A822" s="5" t="n"/>
      <c r="B822" s="5" t="n"/>
      <c r="C822" s="18" t="n"/>
      <c r="D822" s="17" t="n"/>
      <c r="E822" s="17" t="n"/>
      <c r="F822" s="15">
        <f>IF(A822&amp;""="","",ROUND(N(C822)*N(E822),2))</f>
        <v/>
      </c>
      <c r="G822" s="15">
        <f>IF(A822&amp;""="","",ROUND(N(C822)*N(D822),2))</f>
        <v/>
      </c>
      <c r="H822" s="15">
        <f>IF(A822&amp;""="","",ROUND(F822-G822,2))</f>
        <v/>
      </c>
      <c r="I822" s="6">
        <f>IF(A822&amp;""="","",IFERROR(INDEX('أوامر الشغل'!$F$6:$F$1005,MATCH(A822&amp;"",'أوامر الشغل'!$A$6:$A$1005,0))&amp;"","أمر غير موجود"))</f>
        <v/>
      </c>
    </row>
    <row r="823">
      <c r="A823" s="5" t="n"/>
      <c r="B823" s="5" t="n"/>
      <c r="C823" s="18" t="n"/>
      <c r="D823" s="17" t="n"/>
      <c r="E823" s="17" t="n"/>
      <c r="F823" s="15">
        <f>IF(A823&amp;""="","",ROUND(N(C823)*N(E823),2))</f>
        <v/>
      </c>
      <c r="G823" s="15">
        <f>IF(A823&amp;""="","",ROUND(N(C823)*N(D823),2))</f>
        <v/>
      </c>
      <c r="H823" s="15">
        <f>IF(A823&amp;""="","",ROUND(F823-G823,2))</f>
        <v/>
      </c>
      <c r="I823" s="6">
        <f>IF(A823&amp;""="","",IFERROR(INDEX('أوامر الشغل'!$F$6:$F$1005,MATCH(A823&amp;"",'أوامر الشغل'!$A$6:$A$1005,0))&amp;"","أمر غير موجود"))</f>
        <v/>
      </c>
    </row>
    <row r="824">
      <c r="A824" s="5" t="n"/>
      <c r="B824" s="5" t="n"/>
      <c r="C824" s="18" t="n"/>
      <c r="D824" s="17" t="n"/>
      <c r="E824" s="17" t="n"/>
      <c r="F824" s="15">
        <f>IF(A824&amp;""="","",ROUND(N(C824)*N(E824),2))</f>
        <v/>
      </c>
      <c r="G824" s="15">
        <f>IF(A824&amp;""="","",ROUND(N(C824)*N(D824),2))</f>
        <v/>
      </c>
      <c r="H824" s="15">
        <f>IF(A824&amp;""="","",ROUND(F824-G824,2))</f>
        <v/>
      </c>
      <c r="I824" s="6">
        <f>IF(A824&amp;""="","",IFERROR(INDEX('أوامر الشغل'!$F$6:$F$1005,MATCH(A824&amp;"",'أوامر الشغل'!$A$6:$A$1005,0))&amp;"","أمر غير موجود"))</f>
        <v/>
      </c>
    </row>
    <row r="825">
      <c r="A825" s="5" t="n"/>
      <c r="B825" s="5" t="n"/>
      <c r="C825" s="18" t="n"/>
      <c r="D825" s="17" t="n"/>
      <c r="E825" s="17" t="n"/>
      <c r="F825" s="15">
        <f>IF(A825&amp;""="","",ROUND(N(C825)*N(E825),2))</f>
        <v/>
      </c>
      <c r="G825" s="15">
        <f>IF(A825&amp;""="","",ROUND(N(C825)*N(D825),2))</f>
        <v/>
      </c>
      <c r="H825" s="15">
        <f>IF(A825&amp;""="","",ROUND(F825-G825,2))</f>
        <v/>
      </c>
      <c r="I825" s="6">
        <f>IF(A825&amp;""="","",IFERROR(INDEX('أوامر الشغل'!$F$6:$F$1005,MATCH(A825&amp;"",'أوامر الشغل'!$A$6:$A$1005,0))&amp;"","أمر غير موجود"))</f>
        <v/>
      </c>
    </row>
    <row r="826">
      <c r="A826" s="5" t="n"/>
      <c r="B826" s="5" t="n"/>
      <c r="C826" s="18" t="n"/>
      <c r="D826" s="17" t="n"/>
      <c r="E826" s="17" t="n"/>
      <c r="F826" s="15">
        <f>IF(A826&amp;""="","",ROUND(N(C826)*N(E826),2))</f>
        <v/>
      </c>
      <c r="G826" s="15">
        <f>IF(A826&amp;""="","",ROUND(N(C826)*N(D826),2))</f>
        <v/>
      </c>
      <c r="H826" s="15">
        <f>IF(A826&amp;""="","",ROUND(F826-G826,2))</f>
        <v/>
      </c>
      <c r="I826" s="6">
        <f>IF(A826&amp;""="","",IFERROR(INDEX('أوامر الشغل'!$F$6:$F$1005,MATCH(A826&amp;"",'أوامر الشغل'!$A$6:$A$1005,0))&amp;"","أمر غير موجود"))</f>
        <v/>
      </c>
    </row>
    <row r="827">
      <c r="A827" s="5" t="n"/>
      <c r="B827" s="5" t="n"/>
      <c r="C827" s="18" t="n"/>
      <c r="D827" s="17" t="n"/>
      <c r="E827" s="17" t="n"/>
      <c r="F827" s="15">
        <f>IF(A827&amp;""="","",ROUND(N(C827)*N(E827),2))</f>
        <v/>
      </c>
      <c r="G827" s="15">
        <f>IF(A827&amp;""="","",ROUND(N(C827)*N(D827),2))</f>
        <v/>
      </c>
      <c r="H827" s="15">
        <f>IF(A827&amp;""="","",ROUND(F827-G827,2))</f>
        <v/>
      </c>
      <c r="I827" s="6">
        <f>IF(A827&amp;""="","",IFERROR(INDEX('أوامر الشغل'!$F$6:$F$1005,MATCH(A827&amp;"",'أوامر الشغل'!$A$6:$A$1005,0))&amp;"","أمر غير موجود"))</f>
        <v/>
      </c>
    </row>
    <row r="828">
      <c r="A828" s="5" t="n"/>
      <c r="B828" s="5" t="n"/>
      <c r="C828" s="18" t="n"/>
      <c r="D828" s="17" t="n"/>
      <c r="E828" s="17" t="n"/>
      <c r="F828" s="15">
        <f>IF(A828&amp;""="","",ROUND(N(C828)*N(E828),2))</f>
        <v/>
      </c>
      <c r="G828" s="15">
        <f>IF(A828&amp;""="","",ROUND(N(C828)*N(D828),2))</f>
        <v/>
      </c>
      <c r="H828" s="15">
        <f>IF(A828&amp;""="","",ROUND(F828-G828,2))</f>
        <v/>
      </c>
      <c r="I828" s="6">
        <f>IF(A828&amp;""="","",IFERROR(INDEX('أوامر الشغل'!$F$6:$F$1005,MATCH(A828&amp;"",'أوامر الشغل'!$A$6:$A$1005,0))&amp;"","أمر غير موجود"))</f>
        <v/>
      </c>
    </row>
    <row r="829">
      <c r="A829" s="5" t="n"/>
      <c r="B829" s="5" t="n"/>
      <c r="C829" s="18" t="n"/>
      <c r="D829" s="17" t="n"/>
      <c r="E829" s="17" t="n"/>
      <c r="F829" s="15">
        <f>IF(A829&amp;""="","",ROUND(N(C829)*N(E829),2))</f>
        <v/>
      </c>
      <c r="G829" s="15">
        <f>IF(A829&amp;""="","",ROUND(N(C829)*N(D829),2))</f>
        <v/>
      </c>
      <c r="H829" s="15">
        <f>IF(A829&amp;""="","",ROUND(F829-G829,2))</f>
        <v/>
      </c>
      <c r="I829" s="6">
        <f>IF(A829&amp;""="","",IFERROR(INDEX('أوامر الشغل'!$F$6:$F$1005,MATCH(A829&amp;"",'أوامر الشغل'!$A$6:$A$1005,0))&amp;"","أمر غير موجود"))</f>
        <v/>
      </c>
    </row>
    <row r="830">
      <c r="A830" s="5" t="n"/>
      <c r="B830" s="5" t="n"/>
      <c r="C830" s="18" t="n"/>
      <c r="D830" s="17" t="n"/>
      <c r="E830" s="17" t="n"/>
      <c r="F830" s="15">
        <f>IF(A830&amp;""="","",ROUND(N(C830)*N(E830),2))</f>
        <v/>
      </c>
      <c r="G830" s="15">
        <f>IF(A830&amp;""="","",ROUND(N(C830)*N(D830),2))</f>
        <v/>
      </c>
      <c r="H830" s="15">
        <f>IF(A830&amp;""="","",ROUND(F830-G830,2))</f>
        <v/>
      </c>
      <c r="I830" s="6">
        <f>IF(A830&amp;""="","",IFERROR(INDEX('أوامر الشغل'!$F$6:$F$1005,MATCH(A830&amp;"",'أوامر الشغل'!$A$6:$A$1005,0))&amp;"","أمر غير موجود"))</f>
        <v/>
      </c>
    </row>
    <row r="831">
      <c r="A831" s="5" t="n"/>
      <c r="B831" s="5" t="n"/>
      <c r="C831" s="18" t="n"/>
      <c r="D831" s="17" t="n"/>
      <c r="E831" s="17" t="n"/>
      <c r="F831" s="15">
        <f>IF(A831&amp;""="","",ROUND(N(C831)*N(E831),2))</f>
        <v/>
      </c>
      <c r="G831" s="15">
        <f>IF(A831&amp;""="","",ROUND(N(C831)*N(D831),2))</f>
        <v/>
      </c>
      <c r="H831" s="15">
        <f>IF(A831&amp;""="","",ROUND(F831-G831,2))</f>
        <v/>
      </c>
      <c r="I831" s="6">
        <f>IF(A831&amp;""="","",IFERROR(INDEX('أوامر الشغل'!$F$6:$F$1005,MATCH(A831&amp;"",'أوامر الشغل'!$A$6:$A$1005,0))&amp;"","أمر غير موجود"))</f>
        <v/>
      </c>
    </row>
    <row r="832">
      <c r="A832" s="5" t="n"/>
      <c r="B832" s="5" t="n"/>
      <c r="C832" s="18" t="n"/>
      <c r="D832" s="17" t="n"/>
      <c r="E832" s="17" t="n"/>
      <c r="F832" s="15">
        <f>IF(A832&amp;""="","",ROUND(N(C832)*N(E832),2))</f>
        <v/>
      </c>
      <c r="G832" s="15">
        <f>IF(A832&amp;""="","",ROUND(N(C832)*N(D832),2))</f>
        <v/>
      </c>
      <c r="H832" s="15">
        <f>IF(A832&amp;""="","",ROUND(F832-G832,2))</f>
        <v/>
      </c>
      <c r="I832" s="6">
        <f>IF(A832&amp;""="","",IFERROR(INDEX('أوامر الشغل'!$F$6:$F$1005,MATCH(A832&amp;"",'أوامر الشغل'!$A$6:$A$1005,0))&amp;"","أمر غير موجود"))</f>
        <v/>
      </c>
    </row>
    <row r="833">
      <c r="A833" s="5" t="n"/>
      <c r="B833" s="5" t="n"/>
      <c r="C833" s="18" t="n"/>
      <c r="D833" s="17" t="n"/>
      <c r="E833" s="17" t="n"/>
      <c r="F833" s="15">
        <f>IF(A833&amp;""="","",ROUND(N(C833)*N(E833),2))</f>
        <v/>
      </c>
      <c r="G833" s="15">
        <f>IF(A833&amp;""="","",ROUND(N(C833)*N(D833),2))</f>
        <v/>
      </c>
      <c r="H833" s="15">
        <f>IF(A833&amp;""="","",ROUND(F833-G833,2))</f>
        <v/>
      </c>
      <c r="I833" s="6">
        <f>IF(A833&amp;""="","",IFERROR(INDEX('أوامر الشغل'!$F$6:$F$1005,MATCH(A833&amp;"",'أوامر الشغل'!$A$6:$A$1005,0))&amp;"","أمر غير موجود"))</f>
        <v/>
      </c>
    </row>
    <row r="834">
      <c r="A834" s="5" t="n"/>
      <c r="B834" s="5" t="n"/>
      <c r="C834" s="18" t="n"/>
      <c r="D834" s="17" t="n"/>
      <c r="E834" s="17" t="n"/>
      <c r="F834" s="15">
        <f>IF(A834&amp;""="","",ROUND(N(C834)*N(E834),2))</f>
        <v/>
      </c>
      <c r="G834" s="15">
        <f>IF(A834&amp;""="","",ROUND(N(C834)*N(D834),2))</f>
        <v/>
      </c>
      <c r="H834" s="15">
        <f>IF(A834&amp;""="","",ROUND(F834-G834,2))</f>
        <v/>
      </c>
      <c r="I834" s="6">
        <f>IF(A834&amp;""="","",IFERROR(INDEX('أوامر الشغل'!$F$6:$F$1005,MATCH(A834&amp;"",'أوامر الشغل'!$A$6:$A$1005,0))&amp;"","أمر غير موجود"))</f>
        <v/>
      </c>
    </row>
    <row r="835">
      <c r="A835" s="5" t="n"/>
      <c r="B835" s="5" t="n"/>
      <c r="C835" s="18" t="n"/>
      <c r="D835" s="17" t="n"/>
      <c r="E835" s="17" t="n"/>
      <c r="F835" s="15">
        <f>IF(A835&amp;""="","",ROUND(N(C835)*N(E835),2))</f>
        <v/>
      </c>
      <c r="G835" s="15">
        <f>IF(A835&amp;""="","",ROUND(N(C835)*N(D835),2))</f>
        <v/>
      </c>
      <c r="H835" s="15">
        <f>IF(A835&amp;""="","",ROUND(F835-G835,2))</f>
        <v/>
      </c>
      <c r="I835" s="6">
        <f>IF(A835&amp;""="","",IFERROR(INDEX('أوامر الشغل'!$F$6:$F$1005,MATCH(A835&amp;"",'أوامر الشغل'!$A$6:$A$1005,0))&amp;"","أمر غير موجود"))</f>
        <v/>
      </c>
    </row>
    <row r="836">
      <c r="A836" s="5" t="n"/>
      <c r="B836" s="5" t="n"/>
      <c r="C836" s="18" t="n"/>
      <c r="D836" s="17" t="n"/>
      <c r="E836" s="17" t="n"/>
      <c r="F836" s="15">
        <f>IF(A836&amp;""="","",ROUND(N(C836)*N(E836),2))</f>
        <v/>
      </c>
      <c r="G836" s="15">
        <f>IF(A836&amp;""="","",ROUND(N(C836)*N(D836),2))</f>
        <v/>
      </c>
      <c r="H836" s="15">
        <f>IF(A836&amp;""="","",ROUND(F836-G836,2))</f>
        <v/>
      </c>
      <c r="I836" s="6">
        <f>IF(A836&amp;""="","",IFERROR(INDEX('أوامر الشغل'!$F$6:$F$1005,MATCH(A836&amp;"",'أوامر الشغل'!$A$6:$A$1005,0))&amp;"","أمر غير موجود"))</f>
        <v/>
      </c>
    </row>
    <row r="837">
      <c r="A837" s="5" t="n"/>
      <c r="B837" s="5" t="n"/>
      <c r="C837" s="18" t="n"/>
      <c r="D837" s="17" t="n"/>
      <c r="E837" s="17" t="n"/>
      <c r="F837" s="15">
        <f>IF(A837&amp;""="","",ROUND(N(C837)*N(E837),2))</f>
        <v/>
      </c>
      <c r="G837" s="15">
        <f>IF(A837&amp;""="","",ROUND(N(C837)*N(D837),2))</f>
        <v/>
      </c>
      <c r="H837" s="15">
        <f>IF(A837&amp;""="","",ROUND(F837-G837,2))</f>
        <v/>
      </c>
      <c r="I837" s="6">
        <f>IF(A837&amp;""="","",IFERROR(INDEX('أوامر الشغل'!$F$6:$F$1005,MATCH(A837&amp;"",'أوامر الشغل'!$A$6:$A$1005,0))&amp;"","أمر غير موجود"))</f>
        <v/>
      </c>
    </row>
    <row r="838">
      <c r="A838" s="5" t="n"/>
      <c r="B838" s="5" t="n"/>
      <c r="C838" s="18" t="n"/>
      <c r="D838" s="17" t="n"/>
      <c r="E838" s="17" t="n"/>
      <c r="F838" s="15">
        <f>IF(A838&amp;""="","",ROUND(N(C838)*N(E838),2))</f>
        <v/>
      </c>
      <c r="G838" s="15">
        <f>IF(A838&amp;""="","",ROUND(N(C838)*N(D838),2))</f>
        <v/>
      </c>
      <c r="H838" s="15">
        <f>IF(A838&amp;""="","",ROUND(F838-G838,2))</f>
        <v/>
      </c>
      <c r="I838" s="6">
        <f>IF(A838&amp;""="","",IFERROR(INDEX('أوامر الشغل'!$F$6:$F$1005,MATCH(A838&amp;"",'أوامر الشغل'!$A$6:$A$1005,0))&amp;"","أمر غير موجود"))</f>
        <v/>
      </c>
    </row>
    <row r="839">
      <c r="A839" s="5" t="n"/>
      <c r="B839" s="5" t="n"/>
      <c r="C839" s="18" t="n"/>
      <c r="D839" s="17" t="n"/>
      <c r="E839" s="17" t="n"/>
      <c r="F839" s="15">
        <f>IF(A839&amp;""="","",ROUND(N(C839)*N(E839),2))</f>
        <v/>
      </c>
      <c r="G839" s="15">
        <f>IF(A839&amp;""="","",ROUND(N(C839)*N(D839),2))</f>
        <v/>
      </c>
      <c r="H839" s="15">
        <f>IF(A839&amp;""="","",ROUND(F839-G839,2))</f>
        <v/>
      </c>
      <c r="I839" s="6">
        <f>IF(A839&amp;""="","",IFERROR(INDEX('أوامر الشغل'!$F$6:$F$1005,MATCH(A839&amp;"",'أوامر الشغل'!$A$6:$A$1005,0))&amp;"","أمر غير موجود"))</f>
        <v/>
      </c>
    </row>
    <row r="840">
      <c r="A840" s="5" t="n"/>
      <c r="B840" s="5" t="n"/>
      <c r="C840" s="18" t="n"/>
      <c r="D840" s="17" t="n"/>
      <c r="E840" s="17" t="n"/>
      <c r="F840" s="15">
        <f>IF(A840&amp;""="","",ROUND(N(C840)*N(E840),2))</f>
        <v/>
      </c>
      <c r="G840" s="15">
        <f>IF(A840&amp;""="","",ROUND(N(C840)*N(D840),2))</f>
        <v/>
      </c>
      <c r="H840" s="15">
        <f>IF(A840&amp;""="","",ROUND(F840-G840,2))</f>
        <v/>
      </c>
      <c r="I840" s="6">
        <f>IF(A840&amp;""="","",IFERROR(INDEX('أوامر الشغل'!$F$6:$F$1005,MATCH(A840&amp;"",'أوامر الشغل'!$A$6:$A$1005,0))&amp;"","أمر غير موجود"))</f>
        <v/>
      </c>
    </row>
    <row r="841">
      <c r="A841" s="5" t="n"/>
      <c r="B841" s="5" t="n"/>
      <c r="C841" s="18" t="n"/>
      <c r="D841" s="17" t="n"/>
      <c r="E841" s="17" t="n"/>
      <c r="F841" s="15">
        <f>IF(A841&amp;""="","",ROUND(N(C841)*N(E841),2))</f>
        <v/>
      </c>
      <c r="G841" s="15">
        <f>IF(A841&amp;""="","",ROUND(N(C841)*N(D841),2))</f>
        <v/>
      </c>
      <c r="H841" s="15">
        <f>IF(A841&amp;""="","",ROUND(F841-G841,2))</f>
        <v/>
      </c>
      <c r="I841" s="6">
        <f>IF(A841&amp;""="","",IFERROR(INDEX('أوامر الشغل'!$F$6:$F$1005,MATCH(A841&amp;"",'أوامر الشغل'!$A$6:$A$1005,0))&amp;"","أمر غير موجود"))</f>
        <v/>
      </c>
    </row>
    <row r="842">
      <c r="A842" s="5" t="n"/>
      <c r="B842" s="5" t="n"/>
      <c r="C842" s="18" t="n"/>
      <c r="D842" s="17" t="n"/>
      <c r="E842" s="17" t="n"/>
      <c r="F842" s="15">
        <f>IF(A842&amp;""="","",ROUND(N(C842)*N(E842),2))</f>
        <v/>
      </c>
      <c r="G842" s="15">
        <f>IF(A842&amp;""="","",ROUND(N(C842)*N(D842),2))</f>
        <v/>
      </c>
      <c r="H842" s="15">
        <f>IF(A842&amp;""="","",ROUND(F842-G842,2))</f>
        <v/>
      </c>
      <c r="I842" s="6">
        <f>IF(A842&amp;""="","",IFERROR(INDEX('أوامر الشغل'!$F$6:$F$1005,MATCH(A842&amp;"",'أوامر الشغل'!$A$6:$A$1005,0))&amp;"","أمر غير موجود"))</f>
        <v/>
      </c>
    </row>
    <row r="843">
      <c r="A843" s="5" t="n"/>
      <c r="B843" s="5" t="n"/>
      <c r="C843" s="18" t="n"/>
      <c r="D843" s="17" t="n"/>
      <c r="E843" s="17" t="n"/>
      <c r="F843" s="15">
        <f>IF(A843&amp;""="","",ROUND(N(C843)*N(E843),2))</f>
        <v/>
      </c>
      <c r="G843" s="15">
        <f>IF(A843&amp;""="","",ROUND(N(C843)*N(D843),2))</f>
        <v/>
      </c>
      <c r="H843" s="15">
        <f>IF(A843&amp;""="","",ROUND(F843-G843,2))</f>
        <v/>
      </c>
      <c r="I843" s="6">
        <f>IF(A843&amp;""="","",IFERROR(INDEX('أوامر الشغل'!$F$6:$F$1005,MATCH(A843&amp;"",'أوامر الشغل'!$A$6:$A$1005,0))&amp;"","أمر غير موجود"))</f>
        <v/>
      </c>
    </row>
    <row r="844">
      <c r="A844" s="5" t="n"/>
      <c r="B844" s="5" t="n"/>
      <c r="C844" s="18" t="n"/>
      <c r="D844" s="17" t="n"/>
      <c r="E844" s="17" t="n"/>
      <c r="F844" s="15">
        <f>IF(A844&amp;""="","",ROUND(N(C844)*N(E844),2))</f>
        <v/>
      </c>
      <c r="G844" s="15">
        <f>IF(A844&amp;""="","",ROUND(N(C844)*N(D844),2))</f>
        <v/>
      </c>
      <c r="H844" s="15">
        <f>IF(A844&amp;""="","",ROUND(F844-G844,2))</f>
        <v/>
      </c>
      <c r="I844" s="6">
        <f>IF(A844&amp;""="","",IFERROR(INDEX('أوامر الشغل'!$F$6:$F$1005,MATCH(A844&amp;"",'أوامر الشغل'!$A$6:$A$1005,0))&amp;"","أمر غير موجود"))</f>
        <v/>
      </c>
    </row>
    <row r="845">
      <c r="A845" s="5" t="n"/>
      <c r="B845" s="5" t="n"/>
      <c r="C845" s="18" t="n"/>
      <c r="D845" s="17" t="n"/>
      <c r="E845" s="17" t="n"/>
      <c r="F845" s="15">
        <f>IF(A845&amp;""="","",ROUND(N(C845)*N(E845),2))</f>
        <v/>
      </c>
      <c r="G845" s="15">
        <f>IF(A845&amp;""="","",ROUND(N(C845)*N(D845),2))</f>
        <v/>
      </c>
      <c r="H845" s="15">
        <f>IF(A845&amp;""="","",ROUND(F845-G845,2))</f>
        <v/>
      </c>
      <c r="I845" s="6">
        <f>IF(A845&amp;""="","",IFERROR(INDEX('أوامر الشغل'!$F$6:$F$1005,MATCH(A845&amp;"",'أوامر الشغل'!$A$6:$A$1005,0))&amp;"","أمر غير موجود"))</f>
        <v/>
      </c>
    </row>
    <row r="846">
      <c r="A846" s="5" t="n"/>
      <c r="B846" s="5" t="n"/>
      <c r="C846" s="18" t="n"/>
      <c r="D846" s="17" t="n"/>
      <c r="E846" s="17" t="n"/>
      <c r="F846" s="15">
        <f>IF(A846&amp;""="","",ROUND(N(C846)*N(E846),2))</f>
        <v/>
      </c>
      <c r="G846" s="15">
        <f>IF(A846&amp;""="","",ROUND(N(C846)*N(D846),2))</f>
        <v/>
      </c>
      <c r="H846" s="15">
        <f>IF(A846&amp;""="","",ROUND(F846-G846,2))</f>
        <v/>
      </c>
      <c r="I846" s="6">
        <f>IF(A846&amp;""="","",IFERROR(INDEX('أوامر الشغل'!$F$6:$F$1005,MATCH(A846&amp;"",'أوامر الشغل'!$A$6:$A$1005,0))&amp;"","أمر غير موجود"))</f>
        <v/>
      </c>
    </row>
    <row r="847">
      <c r="A847" s="5" t="n"/>
      <c r="B847" s="5" t="n"/>
      <c r="C847" s="18" t="n"/>
      <c r="D847" s="17" t="n"/>
      <c r="E847" s="17" t="n"/>
      <c r="F847" s="15">
        <f>IF(A847&amp;""="","",ROUND(N(C847)*N(E847),2))</f>
        <v/>
      </c>
      <c r="G847" s="15">
        <f>IF(A847&amp;""="","",ROUND(N(C847)*N(D847),2))</f>
        <v/>
      </c>
      <c r="H847" s="15">
        <f>IF(A847&amp;""="","",ROUND(F847-G847,2))</f>
        <v/>
      </c>
      <c r="I847" s="6">
        <f>IF(A847&amp;""="","",IFERROR(INDEX('أوامر الشغل'!$F$6:$F$1005,MATCH(A847&amp;"",'أوامر الشغل'!$A$6:$A$1005,0))&amp;"","أمر غير موجود"))</f>
        <v/>
      </c>
    </row>
    <row r="848">
      <c r="A848" s="5" t="n"/>
      <c r="B848" s="5" t="n"/>
      <c r="C848" s="18" t="n"/>
      <c r="D848" s="17" t="n"/>
      <c r="E848" s="17" t="n"/>
      <c r="F848" s="15">
        <f>IF(A848&amp;""="","",ROUND(N(C848)*N(E848),2))</f>
        <v/>
      </c>
      <c r="G848" s="15">
        <f>IF(A848&amp;""="","",ROUND(N(C848)*N(D848),2))</f>
        <v/>
      </c>
      <c r="H848" s="15">
        <f>IF(A848&amp;""="","",ROUND(F848-G848,2))</f>
        <v/>
      </c>
      <c r="I848" s="6">
        <f>IF(A848&amp;""="","",IFERROR(INDEX('أوامر الشغل'!$F$6:$F$1005,MATCH(A848&amp;"",'أوامر الشغل'!$A$6:$A$1005,0))&amp;"","أمر غير موجود"))</f>
        <v/>
      </c>
    </row>
    <row r="849">
      <c r="A849" s="5" t="n"/>
      <c r="B849" s="5" t="n"/>
      <c r="C849" s="18" t="n"/>
      <c r="D849" s="17" t="n"/>
      <c r="E849" s="17" t="n"/>
      <c r="F849" s="15">
        <f>IF(A849&amp;""="","",ROUND(N(C849)*N(E849),2))</f>
        <v/>
      </c>
      <c r="G849" s="15">
        <f>IF(A849&amp;""="","",ROUND(N(C849)*N(D849),2))</f>
        <v/>
      </c>
      <c r="H849" s="15">
        <f>IF(A849&amp;""="","",ROUND(F849-G849,2))</f>
        <v/>
      </c>
      <c r="I849" s="6">
        <f>IF(A849&amp;""="","",IFERROR(INDEX('أوامر الشغل'!$F$6:$F$1005,MATCH(A849&amp;"",'أوامر الشغل'!$A$6:$A$1005,0))&amp;"","أمر غير موجود"))</f>
        <v/>
      </c>
    </row>
    <row r="850">
      <c r="A850" s="5" t="n"/>
      <c r="B850" s="5" t="n"/>
      <c r="C850" s="18" t="n"/>
      <c r="D850" s="17" t="n"/>
      <c r="E850" s="17" t="n"/>
      <c r="F850" s="15">
        <f>IF(A850&amp;""="","",ROUND(N(C850)*N(E850),2))</f>
        <v/>
      </c>
      <c r="G850" s="15">
        <f>IF(A850&amp;""="","",ROUND(N(C850)*N(D850),2))</f>
        <v/>
      </c>
      <c r="H850" s="15">
        <f>IF(A850&amp;""="","",ROUND(F850-G850,2))</f>
        <v/>
      </c>
      <c r="I850" s="6">
        <f>IF(A850&amp;""="","",IFERROR(INDEX('أوامر الشغل'!$F$6:$F$1005,MATCH(A850&amp;"",'أوامر الشغل'!$A$6:$A$1005,0))&amp;"","أمر غير موجود"))</f>
        <v/>
      </c>
    </row>
    <row r="851">
      <c r="A851" s="5" t="n"/>
      <c r="B851" s="5" t="n"/>
      <c r="C851" s="18" t="n"/>
      <c r="D851" s="17" t="n"/>
      <c r="E851" s="17" t="n"/>
      <c r="F851" s="15">
        <f>IF(A851&amp;""="","",ROUND(N(C851)*N(E851),2))</f>
        <v/>
      </c>
      <c r="G851" s="15">
        <f>IF(A851&amp;""="","",ROUND(N(C851)*N(D851),2))</f>
        <v/>
      </c>
      <c r="H851" s="15">
        <f>IF(A851&amp;""="","",ROUND(F851-G851,2))</f>
        <v/>
      </c>
      <c r="I851" s="6">
        <f>IF(A851&amp;""="","",IFERROR(INDEX('أوامر الشغل'!$F$6:$F$1005,MATCH(A851&amp;"",'أوامر الشغل'!$A$6:$A$1005,0))&amp;"","أمر غير موجود"))</f>
        <v/>
      </c>
    </row>
    <row r="852">
      <c r="A852" s="5" t="n"/>
      <c r="B852" s="5" t="n"/>
      <c r="C852" s="18" t="n"/>
      <c r="D852" s="17" t="n"/>
      <c r="E852" s="17" t="n"/>
      <c r="F852" s="15">
        <f>IF(A852&amp;""="","",ROUND(N(C852)*N(E852),2))</f>
        <v/>
      </c>
      <c r="G852" s="15">
        <f>IF(A852&amp;""="","",ROUND(N(C852)*N(D852),2))</f>
        <v/>
      </c>
      <c r="H852" s="15">
        <f>IF(A852&amp;""="","",ROUND(F852-G852,2))</f>
        <v/>
      </c>
      <c r="I852" s="6">
        <f>IF(A852&amp;""="","",IFERROR(INDEX('أوامر الشغل'!$F$6:$F$1005,MATCH(A852&amp;"",'أوامر الشغل'!$A$6:$A$1005,0))&amp;"","أمر غير موجود"))</f>
        <v/>
      </c>
    </row>
    <row r="853">
      <c r="A853" s="5" t="n"/>
      <c r="B853" s="5" t="n"/>
      <c r="C853" s="18" t="n"/>
      <c r="D853" s="17" t="n"/>
      <c r="E853" s="17" t="n"/>
      <c r="F853" s="15">
        <f>IF(A853&amp;""="","",ROUND(N(C853)*N(E853),2))</f>
        <v/>
      </c>
      <c r="G853" s="15">
        <f>IF(A853&amp;""="","",ROUND(N(C853)*N(D853),2))</f>
        <v/>
      </c>
      <c r="H853" s="15">
        <f>IF(A853&amp;""="","",ROUND(F853-G853,2))</f>
        <v/>
      </c>
      <c r="I853" s="6">
        <f>IF(A853&amp;""="","",IFERROR(INDEX('أوامر الشغل'!$F$6:$F$1005,MATCH(A853&amp;"",'أوامر الشغل'!$A$6:$A$1005,0))&amp;"","أمر غير موجود"))</f>
        <v/>
      </c>
    </row>
    <row r="854">
      <c r="A854" s="5" t="n"/>
      <c r="B854" s="5" t="n"/>
      <c r="C854" s="18" t="n"/>
      <c r="D854" s="17" t="n"/>
      <c r="E854" s="17" t="n"/>
      <c r="F854" s="15">
        <f>IF(A854&amp;""="","",ROUND(N(C854)*N(E854),2))</f>
        <v/>
      </c>
      <c r="G854" s="15">
        <f>IF(A854&amp;""="","",ROUND(N(C854)*N(D854),2))</f>
        <v/>
      </c>
      <c r="H854" s="15">
        <f>IF(A854&amp;""="","",ROUND(F854-G854,2))</f>
        <v/>
      </c>
      <c r="I854" s="6">
        <f>IF(A854&amp;""="","",IFERROR(INDEX('أوامر الشغل'!$F$6:$F$1005,MATCH(A854&amp;"",'أوامر الشغل'!$A$6:$A$1005,0))&amp;"","أمر غير موجود"))</f>
        <v/>
      </c>
    </row>
    <row r="855">
      <c r="A855" s="5" t="n"/>
      <c r="B855" s="5" t="n"/>
      <c r="C855" s="18" t="n"/>
      <c r="D855" s="17" t="n"/>
      <c r="E855" s="17" t="n"/>
      <c r="F855" s="15">
        <f>IF(A855&amp;""="","",ROUND(N(C855)*N(E855),2))</f>
        <v/>
      </c>
      <c r="G855" s="15">
        <f>IF(A855&amp;""="","",ROUND(N(C855)*N(D855),2))</f>
        <v/>
      </c>
      <c r="H855" s="15">
        <f>IF(A855&amp;""="","",ROUND(F855-G855,2))</f>
        <v/>
      </c>
      <c r="I855" s="6">
        <f>IF(A855&amp;""="","",IFERROR(INDEX('أوامر الشغل'!$F$6:$F$1005,MATCH(A855&amp;"",'أوامر الشغل'!$A$6:$A$1005,0))&amp;"","أمر غير موجود"))</f>
        <v/>
      </c>
    </row>
    <row r="856">
      <c r="A856" s="5" t="n"/>
      <c r="B856" s="5" t="n"/>
      <c r="C856" s="18" t="n"/>
      <c r="D856" s="17" t="n"/>
      <c r="E856" s="17" t="n"/>
      <c r="F856" s="15">
        <f>IF(A856&amp;""="","",ROUND(N(C856)*N(E856),2))</f>
        <v/>
      </c>
      <c r="G856" s="15">
        <f>IF(A856&amp;""="","",ROUND(N(C856)*N(D856),2))</f>
        <v/>
      </c>
      <c r="H856" s="15">
        <f>IF(A856&amp;""="","",ROUND(F856-G856,2))</f>
        <v/>
      </c>
      <c r="I856" s="6">
        <f>IF(A856&amp;""="","",IFERROR(INDEX('أوامر الشغل'!$F$6:$F$1005,MATCH(A856&amp;"",'أوامر الشغل'!$A$6:$A$1005,0))&amp;"","أمر غير موجود"))</f>
        <v/>
      </c>
    </row>
    <row r="857">
      <c r="A857" s="5" t="n"/>
      <c r="B857" s="5" t="n"/>
      <c r="C857" s="18" t="n"/>
      <c r="D857" s="17" t="n"/>
      <c r="E857" s="17" t="n"/>
      <c r="F857" s="15">
        <f>IF(A857&amp;""="","",ROUND(N(C857)*N(E857),2))</f>
        <v/>
      </c>
      <c r="G857" s="15">
        <f>IF(A857&amp;""="","",ROUND(N(C857)*N(D857),2))</f>
        <v/>
      </c>
      <c r="H857" s="15">
        <f>IF(A857&amp;""="","",ROUND(F857-G857,2))</f>
        <v/>
      </c>
      <c r="I857" s="6">
        <f>IF(A857&amp;""="","",IFERROR(INDEX('أوامر الشغل'!$F$6:$F$1005,MATCH(A857&amp;"",'أوامر الشغل'!$A$6:$A$1005,0))&amp;"","أمر غير موجود"))</f>
        <v/>
      </c>
    </row>
    <row r="858">
      <c r="A858" s="5" t="n"/>
      <c r="B858" s="5" t="n"/>
      <c r="C858" s="18" t="n"/>
      <c r="D858" s="17" t="n"/>
      <c r="E858" s="17" t="n"/>
      <c r="F858" s="15">
        <f>IF(A858&amp;""="","",ROUND(N(C858)*N(E858),2))</f>
        <v/>
      </c>
      <c r="G858" s="15">
        <f>IF(A858&amp;""="","",ROUND(N(C858)*N(D858),2))</f>
        <v/>
      </c>
      <c r="H858" s="15">
        <f>IF(A858&amp;""="","",ROUND(F858-G858,2))</f>
        <v/>
      </c>
      <c r="I858" s="6">
        <f>IF(A858&amp;""="","",IFERROR(INDEX('أوامر الشغل'!$F$6:$F$1005,MATCH(A858&amp;"",'أوامر الشغل'!$A$6:$A$1005,0))&amp;"","أمر غير موجود"))</f>
        <v/>
      </c>
    </row>
    <row r="859">
      <c r="A859" s="5" t="n"/>
      <c r="B859" s="5" t="n"/>
      <c r="C859" s="18" t="n"/>
      <c r="D859" s="17" t="n"/>
      <c r="E859" s="17" t="n"/>
      <c r="F859" s="15">
        <f>IF(A859&amp;""="","",ROUND(N(C859)*N(E859),2))</f>
        <v/>
      </c>
      <c r="G859" s="15">
        <f>IF(A859&amp;""="","",ROUND(N(C859)*N(D859),2))</f>
        <v/>
      </c>
      <c r="H859" s="15">
        <f>IF(A859&amp;""="","",ROUND(F859-G859,2))</f>
        <v/>
      </c>
      <c r="I859" s="6">
        <f>IF(A859&amp;""="","",IFERROR(INDEX('أوامر الشغل'!$F$6:$F$1005,MATCH(A859&amp;"",'أوامر الشغل'!$A$6:$A$1005,0))&amp;"","أمر غير موجود"))</f>
        <v/>
      </c>
    </row>
    <row r="860">
      <c r="A860" s="5" t="n"/>
      <c r="B860" s="5" t="n"/>
      <c r="C860" s="18" t="n"/>
      <c r="D860" s="17" t="n"/>
      <c r="E860" s="17" t="n"/>
      <c r="F860" s="15">
        <f>IF(A860&amp;""="","",ROUND(N(C860)*N(E860),2))</f>
        <v/>
      </c>
      <c r="G860" s="15">
        <f>IF(A860&amp;""="","",ROUND(N(C860)*N(D860),2))</f>
        <v/>
      </c>
      <c r="H860" s="15">
        <f>IF(A860&amp;""="","",ROUND(F860-G860,2))</f>
        <v/>
      </c>
      <c r="I860" s="6">
        <f>IF(A860&amp;""="","",IFERROR(INDEX('أوامر الشغل'!$F$6:$F$1005,MATCH(A860&amp;"",'أوامر الشغل'!$A$6:$A$1005,0))&amp;"","أمر غير موجود"))</f>
        <v/>
      </c>
    </row>
    <row r="861">
      <c r="A861" s="5" t="n"/>
      <c r="B861" s="5" t="n"/>
      <c r="C861" s="18" t="n"/>
      <c r="D861" s="17" t="n"/>
      <c r="E861" s="17" t="n"/>
      <c r="F861" s="15">
        <f>IF(A861&amp;""="","",ROUND(N(C861)*N(E861),2))</f>
        <v/>
      </c>
      <c r="G861" s="15">
        <f>IF(A861&amp;""="","",ROUND(N(C861)*N(D861),2))</f>
        <v/>
      </c>
      <c r="H861" s="15">
        <f>IF(A861&amp;""="","",ROUND(F861-G861,2))</f>
        <v/>
      </c>
      <c r="I861" s="6">
        <f>IF(A861&amp;""="","",IFERROR(INDEX('أوامر الشغل'!$F$6:$F$1005,MATCH(A861&amp;"",'أوامر الشغل'!$A$6:$A$1005,0))&amp;"","أمر غير موجود"))</f>
        <v/>
      </c>
    </row>
    <row r="862">
      <c r="A862" s="5" t="n"/>
      <c r="B862" s="5" t="n"/>
      <c r="C862" s="18" t="n"/>
      <c r="D862" s="17" t="n"/>
      <c r="E862" s="17" t="n"/>
      <c r="F862" s="15">
        <f>IF(A862&amp;""="","",ROUND(N(C862)*N(E862),2))</f>
        <v/>
      </c>
      <c r="G862" s="15">
        <f>IF(A862&amp;""="","",ROUND(N(C862)*N(D862),2))</f>
        <v/>
      </c>
      <c r="H862" s="15">
        <f>IF(A862&amp;""="","",ROUND(F862-G862,2))</f>
        <v/>
      </c>
      <c r="I862" s="6">
        <f>IF(A862&amp;""="","",IFERROR(INDEX('أوامر الشغل'!$F$6:$F$1005,MATCH(A862&amp;"",'أوامر الشغل'!$A$6:$A$1005,0))&amp;"","أمر غير موجود"))</f>
        <v/>
      </c>
    </row>
    <row r="863">
      <c r="A863" s="5" t="n"/>
      <c r="B863" s="5" t="n"/>
      <c r="C863" s="18" t="n"/>
      <c r="D863" s="17" t="n"/>
      <c r="E863" s="17" t="n"/>
      <c r="F863" s="15">
        <f>IF(A863&amp;""="","",ROUND(N(C863)*N(E863),2))</f>
        <v/>
      </c>
      <c r="G863" s="15">
        <f>IF(A863&amp;""="","",ROUND(N(C863)*N(D863),2))</f>
        <v/>
      </c>
      <c r="H863" s="15">
        <f>IF(A863&amp;""="","",ROUND(F863-G863,2))</f>
        <v/>
      </c>
      <c r="I863" s="6">
        <f>IF(A863&amp;""="","",IFERROR(INDEX('أوامر الشغل'!$F$6:$F$1005,MATCH(A863&amp;"",'أوامر الشغل'!$A$6:$A$1005,0))&amp;"","أمر غير موجود"))</f>
        <v/>
      </c>
    </row>
    <row r="864">
      <c r="A864" s="5" t="n"/>
      <c r="B864" s="5" t="n"/>
      <c r="C864" s="18" t="n"/>
      <c r="D864" s="17" t="n"/>
      <c r="E864" s="17" t="n"/>
      <c r="F864" s="15">
        <f>IF(A864&amp;""="","",ROUND(N(C864)*N(E864),2))</f>
        <v/>
      </c>
      <c r="G864" s="15">
        <f>IF(A864&amp;""="","",ROUND(N(C864)*N(D864),2))</f>
        <v/>
      </c>
      <c r="H864" s="15">
        <f>IF(A864&amp;""="","",ROUND(F864-G864,2))</f>
        <v/>
      </c>
      <c r="I864" s="6">
        <f>IF(A864&amp;""="","",IFERROR(INDEX('أوامر الشغل'!$F$6:$F$1005,MATCH(A864&amp;"",'أوامر الشغل'!$A$6:$A$1005,0))&amp;"","أمر غير موجود"))</f>
        <v/>
      </c>
    </row>
    <row r="865">
      <c r="A865" s="5" t="n"/>
      <c r="B865" s="5" t="n"/>
      <c r="C865" s="18" t="n"/>
      <c r="D865" s="17" t="n"/>
      <c r="E865" s="17" t="n"/>
      <c r="F865" s="15">
        <f>IF(A865&amp;""="","",ROUND(N(C865)*N(E865),2))</f>
        <v/>
      </c>
      <c r="G865" s="15">
        <f>IF(A865&amp;""="","",ROUND(N(C865)*N(D865),2))</f>
        <v/>
      </c>
      <c r="H865" s="15">
        <f>IF(A865&amp;""="","",ROUND(F865-G865,2))</f>
        <v/>
      </c>
      <c r="I865" s="6">
        <f>IF(A865&amp;""="","",IFERROR(INDEX('أوامر الشغل'!$F$6:$F$1005,MATCH(A865&amp;"",'أوامر الشغل'!$A$6:$A$1005,0))&amp;"","أمر غير موجود"))</f>
        <v/>
      </c>
    </row>
    <row r="866">
      <c r="A866" s="5" t="n"/>
      <c r="B866" s="5" t="n"/>
      <c r="C866" s="18" t="n"/>
      <c r="D866" s="17" t="n"/>
      <c r="E866" s="17" t="n"/>
      <c r="F866" s="15">
        <f>IF(A866&amp;""="","",ROUND(N(C866)*N(E866),2))</f>
        <v/>
      </c>
      <c r="G866" s="15">
        <f>IF(A866&amp;""="","",ROUND(N(C866)*N(D866),2))</f>
        <v/>
      </c>
      <c r="H866" s="15">
        <f>IF(A866&amp;""="","",ROUND(F866-G866,2))</f>
        <v/>
      </c>
      <c r="I866" s="6">
        <f>IF(A866&amp;""="","",IFERROR(INDEX('أوامر الشغل'!$F$6:$F$1005,MATCH(A866&amp;"",'أوامر الشغل'!$A$6:$A$1005,0))&amp;"","أمر غير موجود"))</f>
        <v/>
      </c>
    </row>
    <row r="867">
      <c r="A867" s="5" t="n"/>
      <c r="B867" s="5" t="n"/>
      <c r="C867" s="18" t="n"/>
      <c r="D867" s="17" t="n"/>
      <c r="E867" s="17" t="n"/>
      <c r="F867" s="15">
        <f>IF(A867&amp;""="","",ROUND(N(C867)*N(E867),2))</f>
        <v/>
      </c>
      <c r="G867" s="15">
        <f>IF(A867&amp;""="","",ROUND(N(C867)*N(D867),2))</f>
        <v/>
      </c>
      <c r="H867" s="15">
        <f>IF(A867&amp;""="","",ROUND(F867-G867,2))</f>
        <v/>
      </c>
      <c r="I867" s="6">
        <f>IF(A867&amp;""="","",IFERROR(INDEX('أوامر الشغل'!$F$6:$F$1005,MATCH(A867&amp;"",'أوامر الشغل'!$A$6:$A$1005,0))&amp;"","أمر غير موجود"))</f>
        <v/>
      </c>
    </row>
    <row r="868">
      <c r="A868" s="5" t="n"/>
      <c r="B868" s="5" t="n"/>
      <c r="C868" s="18" t="n"/>
      <c r="D868" s="17" t="n"/>
      <c r="E868" s="17" t="n"/>
      <c r="F868" s="15">
        <f>IF(A868&amp;""="","",ROUND(N(C868)*N(E868),2))</f>
        <v/>
      </c>
      <c r="G868" s="15">
        <f>IF(A868&amp;""="","",ROUND(N(C868)*N(D868),2))</f>
        <v/>
      </c>
      <c r="H868" s="15">
        <f>IF(A868&amp;""="","",ROUND(F868-G868,2))</f>
        <v/>
      </c>
      <c r="I868" s="6">
        <f>IF(A868&amp;""="","",IFERROR(INDEX('أوامر الشغل'!$F$6:$F$1005,MATCH(A868&amp;"",'أوامر الشغل'!$A$6:$A$1005,0))&amp;"","أمر غير موجود"))</f>
        <v/>
      </c>
    </row>
    <row r="869">
      <c r="A869" s="5" t="n"/>
      <c r="B869" s="5" t="n"/>
      <c r="C869" s="18" t="n"/>
      <c r="D869" s="17" t="n"/>
      <c r="E869" s="17" t="n"/>
      <c r="F869" s="15">
        <f>IF(A869&amp;""="","",ROUND(N(C869)*N(E869),2))</f>
        <v/>
      </c>
      <c r="G869" s="15">
        <f>IF(A869&amp;""="","",ROUND(N(C869)*N(D869),2))</f>
        <v/>
      </c>
      <c r="H869" s="15">
        <f>IF(A869&amp;""="","",ROUND(F869-G869,2))</f>
        <v/>
      </c>
      <c r="I869" s="6">
        <f>IF(A869&amp;""="","",IFERROR(INDEX('أوامر الشغل'!$F$6:$F$1005,MATCH(A869&amp;"",'أوامر الشغل'!$A$6:$A$1005,0))&amp;"","أمر غير موجود"))</f>
        <v/>
      </c>
    </row>
    <row r="870">
      <c r="A870" s="5" t="n"/>
      <c r="B870" s="5" t="n"/>
      <c r="C870" s="18" t="n"/>
      <c r="D870" s="17" t="n"/>
      <c r="E870" s="17" t="n"/>
      <c r="F870" s="15">
        <f>IF(A870&amp;""="","",ROUND(N(C870)*N(E870),2))</f>
        <v/>
      </c>
      <c r="G870" s="15">
        <f>IF(A870&amp;""="","",ROUND(N(C870)*N(D870),2))</f>
        <v/>
      </c>
      <c r="H870" s="15">
        <f>IF(A870&amp;""="","",ROUND(F870-G870,2))</f>
        <v/>
      </c>
      <c r="I870" s="6">
        <f>IF(A870&amp;""="","",IFERROR(INDEX('أوامر الشغل'!$F$6:$F$1005,MATCH(A870&amp;"",'أوامر الشغل'!$A$6:$A$1005,0))&amp;"","أمر غير موجود"))</f>
        <v/>
      </c>
    </row>
    <row r="871">
      <c r="A871" s="5" t="n"/>
      <c r="B871" s="5" t="n"/>
      <c r="C871" s="18" t="n"/>
      <c r="D871" s="17" t="n"/>
      <c r="E871" s="17" t="n"/>
      <c r="F871" s="15">
        <f>IF(A871&amp;""="","",ROUND(N(C871)*N(E871),2))</f>
        <v/>
      </c>
      <c r="G871" s="15">
        <f>IF(A871&amp;""="","",ROUND(N(C871)*N(D871),2))</f>
        <v/>
      </c>
      <c r="H871" s="15">
        <f>IF(A871&amp;""="","",ROUND(F871-G871,2))</f>
        <v/>
      </c>
      <c r="I871" s="6">
        <f>IF(A871&amp;""="","",IFERROR(INDEX('أوامر الشغل'!$F$6:$F$1005,MATCH(A871&amp;"",'أوامر الشغل'!$A$6:$A$1005,0))&amp;"","أمر غير موجود"))</f>
        <v/>
      </c>
    </row>
    <row r="872">
      <c r="A872" s="5" t="n"/>
      <c r="B872" s="5" t="n"/>
      <c r="C872" s="18" t="n"/>
      <c r="D872" s="17" t="n"/>
      <c r="E872" s="17" t="n"/>
      <c r="F872" s="15">
        <f>IF(A872&amp;""="","",ROUND(N(C872)*N(E872),2))</f>
        <v/>
      </c>
      <c r="G872" s="15">
        <f>IF(A872&amp;""="","",ROUND(N(C872)*N(D872),2))</f>
        <v/>
      </c>
      <c r="H872" s="15">
        <f>IF(A872&amp;""="","",ROUND(F872-G872,2))</f>
        <v/>
      </c>
      <c r="I872" s="6">
        <f>IF(A872&amp;""="","",IFERROR(INDEX('أوامر الشغل'!$F$6:$F$1005,MATCH(A872&amp;"",'أوامر الشغل'!$A$6:$A$1005,0))&amp;"","أمر غير موجود"))</f>
        <v/>
      </c>
    </row>
    <row r="873">
      <c r="A873" s="5" t="n"/>
      <c r="B873" s="5" t="n"/>
      <c r="C873" s="18" t="n"/>
      <c r="D873" s="17" t="n"/>
      <c r="E873" s="17" t="n"/>
      <c r="F873" s="15">
        <f>IF(A873&amp;""="","",ROUND(N(C873)*N(E873),2))</f>
        <v/>
      </c>
      <c r="G873" s="15">
        <f>IF(A873&amp;""="","",ROUND(N(C873)*N(D873),2))</f>
        <v/>
      </c>
      <c r="H873" s="15">
        <f>IF(A873&amp;""="","",ROUND(F873-G873,2))</f>
        <v/>
      </c>
      <c r="I873" s="6">
        <f>IF(A873&amp;""="","",IFERROR(INDEX('أوامر الشغل'!$F$6:$F$1005,MATCH(A873&amp;"",'أوامر الشغل'!$A$6:$A$1005,0))&amp;"","أمر غير موجود"))</f>
        <v/>
      </c>
    </row>
    <row r="874">
      <c r="A874" s="5" t="n"/>
      <c r="B874" s="5" t="n"/>
      <c r="C874" s="18" t="n"/>
      <c r="D874" s="17" t="n"/>
      <c r="E874" s="17" t="n"/>
      <c r="F874" s="15">
        <f>IF(A874&amp;""="","",ROUND(N(C874)*N(E874),2))</f>
        <v/>
      </c>
      <c r="G874" s="15">
        <f>IF(A874&amp;""="","",ROUND(N(C874)*N(D874),2))</f>
        <v/>
      </c>
      <c r="H874" s="15">
        <f>IF(A874&amp;""="","",ROUND(F874-G874,2))</f>
        <v/>
      </c>
      <c r="I874" s="6">
        <f>IF(A874&amp;""="","",IFERROR(INDEX('أوامر الشغل'!$F$6:$F$1005,MATCH(A874&amp;"",'أوامر الشغل'!$A$6:$A$1005,0))&amp;"","أمر غير موجود"))</f>
        <v/>
      </c>
    </row>
    <row r="875">
      <c r="A875" s="5" t="n"/>
      <c r="B875" s="5" t="n"/>
      <c r="C875" s="18" t="n"/>
      <c r="D875" s="17" t="n"/>
      <c r="E875" s="17" t="n"/>
      <c r="F875" s="15">
        <f>IF(A875&amp;""="","",ROUND(N(C875)*N(E875),2))</f>
        <v/>
      </c>
      <c r="G875" s="15">
        <f>IF(A875&amp;""="","",ROUND(N(C875)*N(D875),2))</f>
        <v/>
      </c>
      <c r="H875" s="15">
        <f>IF(A875&amp;""="","",ROUND(F875-G875,2))</f>
        <v/>
      </c>
      <c r="I875" s="6">
        <f>IF(A875&amp;""="","",IFERROR(INDEX('أوامر الشغل'!$F$6:$F$1005,MATCH(A875&amp;"",'أوامر الشغل'!$A$6:$A$1005,0))&amp;"","أمر غير موجود"))</f>
        <v/>
      </c>
    </row>
    <row r="876">
      <c r="A876" s="5" t="n"/>
      <c r="B876" s="5" t="n"/>
      <c r="C876" s="18" t="n"/>
      <c r="D876" s="17" t="n"/>
      <c r="E876" s="17" t="n"/>
      <c r="F876" s="15">
        <f>IF(A876&amp;""="","",ROUND(N(C876)*N(E876),2))</f>
        <v/>
      </c>
      <c r="G876" s="15">
        <f>IF(A876&amp;""="","",ROUND(N(C876)*N(D876),2))</f>
        <v/>
      </c>
      <c r="H876" s="15">
        <f>IF(A876&amp;""="","",ROUND(F876-G876,2))</f>
        <v/>
      </c>
      <c r="I876" s="6">
        <f>IF(A876&amp;""="","",IFERROR(INDEX('أوامر الشغل'!$F$6:$F$1005,MATCH(A876&amp;"",'أوامر الشغل'!$A$6:$A$1005,0))&amp;"","أمر غير موجود"))</f>
        <v/>
      </c>
    </row>
    <row r="877">
      <c r="A877" s="5" t="n"/>
      <c r="B877" s="5" t="n"/>
      <c r="C877" s="18" t="n"/>
      <c r="D877" s="17" t="n"/>
      <c r="E877" s="17" t="n"/>
      <c r="F877" s="15">
        <f>IF(A877&amp;""="","",ROUND(N(C877)*N(E877),2))</f>
        <v/>
      </c>
      <c r="G877" s="15">
        <f>IF(A877&amp;""="","",ROUND(N(C877)*N(D877),2))</f>
        <v/>
      </c>
      <c r="H877" s="15">
        <f>IF(A877&amp;""="","",ROUND(F877-G877,2))</f>
        <v/>
      </c>
      <c r="I877" s="6">
        <f>IF(A877&amp;""="","",IFERROR(INDEX('أوامر الشغل'!$F$6:$F$1005,MATCH(A877&amp;"",'أوامر الشغل'!$A$6:$A$1005,0))&amp;"","أمر غير موجود"))</f>
        <v/>
      </c>
    </row>
    <row r="878">
      <c r="A878" s="5" t="n"/>
      <c r="B878" s="5" t="n"/>
      <c r="C878" s="18" t="n"/>
      <c r="D878" s="17" t="n"/>
      <c r="E878" s="17" t="n"/>
      <c r="F878" s="15">
        <f>IF(A878&amp;""="","",ROUND(N(C878)*N(E878),2))</f>
        <v/>
      </c>
      <c r="G878" s="15">
        <f>IF(A878&amp;""="","",ROUND(N(C878)*N(D878),2))</f>
        <v/>
      </c>
      <c r="H878" s="15">
        <f>IF(A878&amp;""="","",ROUND(F878-G878,2))</f>
        <v/>
      </c>
      <c r="I878" s="6">
        <f>IF(A878&amp;""="","",IFERROR(INDEX('أوامر الشغل'!$F$6:$F$1005,MATCH(A878&amp;"",'أوامر الشغل'!$A$6:$A$1005,0))&amp;"","أمر غير موجود"))</f>
        <v/>
      </c>
    </row>
    <row r="879">
      <c r="A879" s="5" t="n"/>
      <c r="B879" s="5" t="n"/>
      <c r="C879" s="18" t="n"/>
      <c r="D879" s="17" t="n"/>
      <c r="E879" s="17" t="n"/>
      <c r="F879" s="15">
        <f>IF(A879&amp;""="","",ROUND(N(C879)*N(E879),2))</f>
        <v/>
      </c>
      <c r="G879" s="15">
        <f>IF(A879&amp;""="","",ROUND(N(C879)*N(D879),2))</f>
        <v/>
      </c>
      <c r="H879" s="15">
        <f>IF(A879&amp;""="","",ROUND(F879-G879,2))</f>
        <v/>
      </c>
      <c r="I879" s="6">
        <f>IF(A879&amp;""="","",IFERROR(INDEX('أوامر الشغل'!$F$6:$F$1005,MATCH(A879&amp;"",'أوامر الشغل'!$A$6:$A$1005,0))&amp;"","أمر غير موجود"))</f>
        <v/>
      </c>
    </row>
    <row r="880">
      <c r="A880" s="5" t="n"/>
      <c r="B880" s="5" t="n"/>
      <c r="C880" s="18" t="n"/>
      <c r="D880" s="17" t="n"/>
      <c r="E880" s="17" t="n"/>
      <c r="F880" s="15">
        <f>IF(A880&amp;""="","",ROUND(N(C880)*N(E880),2))</f>
        <v/>
      </c>
      <c r="G880" s="15">
        <f>IF(A880&amp;""="","",ROUND(N(C880)*N(D880),2))</f>
        <v/>
      </c>
      <c r="H880" s="15">
        <f>IF(A880&amp;""="","",ROUND(F880-G880,2))</f>
        <v/>
      </c>
      <c r="I880" s="6">
        <f>IF(A880&amp;""="","",IFERROR(INDEX('أوامر الشغل'!$F$6:$F$1005,MATCH(A880&amp;"",'أوامر الشغل'!$A$6:$A$1005,0))&amp;"","أمر غير موجود"))</f>
        <v/>
      </c>
    </row>
    <row r="881">
      <c r="A881" s="5" t="n"/>
      <c r="B881" s="5" t="n"/>
      <c r="C881" s="18" t="n"/>
      <c r="D881" s="17" t="n"/>
      <c r="E881" s="17" t="n"/>
      <c r="F881" s="15">
        <f>IF(A881&amp;""="","",ROUND(N(C881)*N(E881),2))</f>
        <v/>
      </c>
      <c r="G881" s="15">
        <f>IF(A881&amp;""="","",ROUND(N(C881)*N(D881),2))</f>
        <v/>
      </c>
      <c r="H881" s="15">
        <f>IF(A881&amp;""="","",ROUND(F881-G881,2))</f>
        <v/>
      </c>
      <c r="I881" s="6">
        <f>IF(A881&amp;""="","",IFERROR(INDEX('أوامر الشغل'!$F$6:$F$1005,MATCH(A881&amp;"",'أوامر الشغل'!$A$6:$A$1005,0))&amp;"","أمر غير موجود"))</f>
        <v/>
      </c>
    </row>
    <row r="882">
      <c r="A882" s="5" t="n"/>
      <c r="B882" s="5" t="n"/>
      <c r="C882" s="18" t="n"/>
      <c r="D882" s="17" t="n"/>
      <c r="E882" s="17" t="n"/>
      <c r="F882" s="15">
        <f>IF(A882&amp;""="","",ROUND(N(C882)*N(E882),2))</f>
        <v/>
      </c>
      <c r="G882" s="15">
        <f>IF(A882&amp;""="","",ROUND(N(C882)*N(D882),2))</f>
        <v/>
      </c>
      <c r="H882" s="15">
        <f>IF(A882&amp;""="","",ROUND(F882-G882,2))</f>
        <v/>
      </c>
      <c r="I882" s="6">
        <f>IF(A882&amp;""="","",IFERROR(INDEX('أوامر الشغل'!$F$6:$F$1005,MATCH(A882&amp;"",'أوامر الشغل'!$A$6:$A$1005,0))&amp;"","أمر غير موجود"))</f>
        <v/>
      </c>
    </row>
    <row r="883">
      <c r="A883" s="5" t="n"/>
      <c r="B883" s="5" t="n"/>
      <c r="C883" s="18" t="n"/>
      <c r="D883" s="17" t="n"/>
      <c r="E883" s="17" t="n"/>
      <c r="F883" s="15">
        <f>IF(A883&amp;""="","",ROUND(N(C883)*N(E883),2))</f>
        <v/>
      </c>
      <c r="G883" s="15">
        <f>IF(A883&amp;""="","",ROUND(N(C883)*N(D883),2))</f>
        <v/>
      </c>
      <c r="H883" s="15">
        <f>IF(A883&amp;""="","",ROUND(F883-G883,2))</f>
        <v/>
      </c>
      <c r="I883" s="6">
        <f>IF(A883&amp;""="","",IFERROR(INDEX('أوامر الشغل'!$F$6:$F$1005,MATCH(A883&amp;"",'أوامر الشغل'!$A$6:$A$1005,0))&amp;"","أمر غير موجود"))</f>
        <v/>
      </c>
    </row>
    <row r="884">
      <c r="A884" s="5" t="n"/>
      <c r="B884" s="5" t="n"/>
      <c r="C884" s="18" t="n"/>
      <c r="D884" s="17" t="n"/>
      <c r="E884" s="17" t="n"/>
      <c r="F884" s="15">
        <f>IF(A884&amp;""="","",ROUND(N(C884)*N(E884),2))</f>
        <v/>
      </c>
      <c r="G884" s="15">
        <f>IF(A884&amp;""="","",ROUND(N(C884)*N(D884),2))</f>
        <v/>
      </c>
      <c r="H884" s="15">
        <f>IF(A884&amp;""="","",ROUND(F884-G884,2))</f>
        <v/>
      </c>
      <c r="I884" s="6">
        <f>IF(A884&amp;""="","",IFERROR(INDEX('أوامر الشغل'!$F$6:$F$1005,MATCH(A884&amp;"",'أوامر الشغل'!$A$6:$A$1005,0))&amp;"","أمر غير موجود"))</f>
        <v/>
      </c>
    </row>
    <row r="885">
      <c r="A885" s="5" t="n"/>
      <c r="B885" s="5" t="n"/>
      <c r="C885" s="18" t="n"/>
      <c r="D885" s="17" t="n"/>
      <c r="E885" s="17" t="n"/>
      <c r="F885" s="15">
        <f>IF(A885&amp;""="","",ROUND(N(C885)*N(E885),2))</f>
        <v/>
      </c>
      <c r="G885" s="15">
        <f>IF(A885&amp;""="","",ROUND(N(C885)*N(D885),2))</f>
        <v/>
      </c>
      <c r="H885" s="15">
        <f>IF(A885&amp;""="","",ROUND(F885-G885,2))</f>
        <v/>
      </c>
      <c r="I885" s="6">
        <f>IF(A885&amp;""="","",IFERROR(INDEX('أوامر الشغل'!$F$6:$F$1005,MATCH(A885&amp;"",'أوامر الشغل'!$A$6:$A$1005,0))&amp;"","أمر غير موجود"))</f>
        <v/>
      </c>
    </row>
    <row r="886">
      <c r="A886" s="5" t="n"/>
      <c r="B886" s="5" t="n"/>
      <c r="C886" s="18" t="n"/>
      <c r="D886" s="17" t="n"/>
      <c r="E886" s="17" t="n"/>
      <c r="F886" s="15">
        <f>IF(A886&amp;""="","",ROUND(N(C886)*N(E886),2))</f>
        <v/>
      </c>
      <c r="G886" s="15">
        <f>IF(A886&amp;""="","",ROUND(N(C886)*N(D886),2))</f>
        <v/>
      </c>
      <c r="H886" s="15">
        <f>IF(A886&amp;""="","",ROUND(F886-G886,2))</f>
        <v/>
      </c>
      <c r="I886" s="6">
        <f>IF(A886&amp;""="","",IFERROR(INDEX('أوامر الشغل'!$F$6:$F$1005,MATCH(A886&amp;"",'أوامر الشغل'!$A$6:$A$1005,0))&amp;"","أمر غير موجود"))</f>
        <v/>
      </c>
    </row>
    <row r="887">
      <c r="A887" s="5" t="n"/>
      <c r="B887" s="5" t="n"/>
      <c r="C887" s="18" t="n"/>
      <c r="D887" s="17" t="n"/>
      <c r="E887" s="17" t="n"/>
      <c r="F887" s="15">
        <f>IF(A887&amp;""="","",ROUND(N(C887)*N(E887),2))</f>
        <v/>
      </c>
      <c r="G887" s="15">
        <f>IF(A887&amp;""="","",ROUND(N(C887)*N(D887),2))</f>
        <v/>
      </c>
      <c r="H887" s="15">
        <f>IF(A887&amp;""="","",ROUND(F887-G887,2))</f>
        <v/>
      </c>
      <c r="I887" s="6">
        <f>IF(A887&amp;""="","",IFERROR(INDEX('أوامر الشغل'!$F$6:$F$1005,MATCH(A887&amp;"",'أوامر الشغل'!$A$6:$A$1005,0))&amp;"","أمر غير موجود"))</f>
        <v/>
      </c>
    </row>
    <row r="888">
      <c r="A888" s="5" t="n"/>
      <c r="B888" s="5" t="n"/>
      <c r="C888" s="18" t="n"/>
      <c r="D888" s="17" t="n"/>
      <c r="E888" s="17" t="n"/>
      <c r="F888" s="15">
        <f>IF(A888&amp;""="","",ROUND(N(C888)*N(E888),2))</f>
        <v/>
      </c>
      <c r="G888" s="15">
        <f>IF(A888&amp;""="","",ROUND(N(C888)*N(D888),2))</f>
        <v/>
      </c>
      <c r="H888" s="15">
        <f>IF(A888&amp;""="","",ROUND(F888-G888,2))</f>
        <v/>
      </c>
      <c r="I888" s="6">
        <f>IF(A888&amp;""="","",IFERROR(INDEX('أوامر الشغل'!$F$6:$F$1005,MATCH(A888&amp;"",'أوامر الشغل'!$A$6:$A$1005,0))&amp;"","أمر غير موجود"))</f>
        <v/>
      </c>
    </row>
    <row r="889">
      <c r="A889" s="5" t="n"/>
      <c r="B889" s="5" t="n"/>
      <c r="C889" s="18" t="n"/>
      <c r="D889" s="17" t="n"/>
      <c r="E889" s="17" t="n"/>
      <c r="F889" s="15">
        <f>IF(A889&amp;""="","",ROUND(N(C889)*N(E889),2))</f>
        <v/>
      </c>
      <c r="G889" s="15">
        <f>IF(A889&amp;""="","",ROUND(N(C889)*N(D889),2))</f>
        <v/>
      </c>
      <c r="H889" s="15">
        <f>IF(A889&amp;""="","",ROUND(F889-G889,2))</f>
        <v/>
      </c>
      <c r="I889" s="6">
        <f>IF(A889&amp;""="","",IFERROR(INDEX('أوامر الشغل'!$F$6:$F$1005,MATCH(A889&amp;"",'أوامر الشغل'!$A$6:$A$1005,0))&amp;"","أمر غير موجود"))</f>
        <v/>
      </c>
    </row>
    <row r="890">
      <c r="A890" s="5" t="n"/>
      <c r="B890" s="5" t="n"/>
      <c r="C890" s="18" t="n"/>
      <c r="D890" s="17" t="n"/>
      <c r="E890" s="17" t="n"/>
      <c r="F890" s="15">
        <f>IF(A890&amp;""="","",ROUND(N(C890)*N(E890),2))</f>
        <v/>
      </c>
      <c r="G890" s="15">
        <f>IF(A890&amp;""="","",ROUND(N(C890)*N(D890),2))</f>
        <v/>
      </c>
      <c r="H890" s="15">
        <f>IF(A890&amp;""="","",ROUND(F890-G890,2))</f>
        <v/>
      </c>
      <c r="I890" s="6">
        <f>IF(A890&amp;""="","",IFERROR(INDEX('أوامر الشغل'!$F$6:$F$1005,MATCH(A890&amp;"",'أوامر الشغل'!$A$6:$A$1005,0))&amp;"","أمر غير موجود"))</f>
        <v/>
      </c>
    </row>
    <row r="891">
      <c r="A891" s="5" t="n"/>
      <c r="B891" s="5" t="n"/>
      <c r="C891" s="18" t="n"/>
      <c r="D891" s="17" t="n"/>
      <c r="E891" s="17" t="n"/>
      <c r="F891" s="15">
        <f>IF(A891&amp;""="","",ROUND(N(C891)*N(E891),2))</f>
        <v/>
      </c>
      <c r="G891" s="15">
        <f>IF(A891&amp;""="","",ROUND(N(C891)*N(D891),2))</f>
        <v/>
      </c>
      <c r="H891" s="15">
        <f>IF(A891&amp;""="","",ROUND(F891-G891,2))</f>
        <v/>
      </c>
      <c r="I891" s="6">
        <f>IF(A891&amp;""="","",IFERROR(INDEX('أوامر الشغل'!$F$6:$F$1005,MATCH(A891&amp;"",'أوامر الشغل'!$A$6:$A$1005,0))&amp;"","أمر غير موجود"))</f>
        <v/>
      </c>
    </row>
    <row r="892">
      <c r="A892" s="5" t="n"/>
      <c r="B892" s="5" t="n"/>
      <c r="C892" s="18" t="n"/>
      <c r="D892" s="17" t="n"/>
      <c r="E892" s="17" t="n"/>
      <c r="F892" s="15">
        <f>IF(A892&amp;""="","",ROUND(N(C892)*N(E892),2))</f>
        <v/>
      </c>
      <c r="G892" s="15">
        <f>IF(A892&amp;""="","",ROUND(N(C892)*N(D892),2))</f>
        <v/>
      </c>
      <c r="H892" s="15">
        <f>IF(A892&amp;""="","",ROUND(F892-G892,2))</f>
        <v/>
      </c>
      <c r="I892" s="6">
        <f>IF(A892&amp;""="","",IFERROR(INDEX('أوامر الشغل'!$F$6:$F$1005,MATCH(A892&amp;"",'أوامر الشغل'!$A$6:$A$1005,0))&amp;"","أمر غير موجود"))</f>
        <v/>
      </c>
    </row>
    <row r="893">
      <c r="A893" s="5" t="n"/>
      <c r="B893" s="5" t="n"/>
      <c r="C893" s="18" t="n"/>
      <c r="D893" s="17" t="n"/>
      <c r="E893" s="17" t="n"/>
      <c r="F893" s="15">
        <f>IF(A893&amp;""="","",ROUND(N(C893)*N(E893),2))</f>
        <v/>
      </c>
      <c r="G893" s="15">
        <f>IF(A893&amp;""="","",ROUND(N(C893)*N(D893),2))</f>
        <v/>
      </c>
      <c r="H893" s="15">
        <f>IF(A893&amp;""="","",ROUND(F893-G893,2))</f>
        <v/>
      </c>
      <c r="I893" s="6">
        <f>IF(A893&amp;""="","",IFERROR(INDEX('أوامر الشغل'!$F$6:$F$1005,MATCH(A893&amp;"",'أوامر الشغل'!$A$6:$A$1005,0))&amp;"","أمر غير موجود"))</f>
        <v/>
      </c>
    </row>
    <row r="894">
      <c r="A894" s="5" t="n"/>
      <c r="B894" s="5" t="n"/>
      <c r="C894" s="18" t="n"/>
      <c r="D894" s="17" t="n"/>
      <c r="E894" s="17" t="n"/>
      <c r="F894" s="15">
        <f>IF(A894&amp;""="","",ROUND(N(C894)*N(E894),2))</f>
        <v/>
      </c>
      <c r="G894" s="15">
        <f>IF(A894&amp;""="","",ROUND(N(C894)*N(D894),2))</f>
        <v/>
      </c>
      <c r="H894" s="15">
        <f>IF(A894&amp;""="","",ROUND(F894-G894,2))</f>
        <v/>
      </c>
      <c r="I894" s="6">
        <f>IF(A894&amp;""="","",IFERROR(INDEX('أوامر الشغل'!$F$6:$F$1005,MATCH(A894&amp;"",'أوامر الشغل'!$A$6:$A$1005,0))&amp;"","أمر غير موجود"))</f>
        <v/>
      </c>
    </row>
    <row r="895">
      <c r="A895" s="5" t="n"/>
      <c r="B895" s="5" t="n"/>
      <c r="C895" s="18" t="n"/>
      <c r="D895" s="17" t="n"/>
      <c r="E895" s="17" t="n"/>
      <c r="F895" s="15">
        <f>IF(A895&amp;""="","",ROUND(N(C895)*N(E895),2))</f>
        <v/>
      </c>
      <c r="G895" s="15">
        <f>IF(A895&amp;""="","",ROUND(N(C895)*N(D895),2))</f>
        <v/>
      </c>
      <c r="H895" s="15">
        <f>IF(A895&amp;""="","",ROUND(F895-G895,2))</f>
        <v/>
      </c>
      <c r="I895" s="6">
        <f>IF(A895&amp;""="","",IFERROR(INDEX('أوامر الشغل'!$F$6:$F$1005,MATCH(A895&amp;"",'أوامر الشغل'!$A$6:$A$1005,0))&amp;"","أمر غير موجود"))</f>
        <v/>
      </c>
    </row>
    <row r="896">
      <c r="A896" s="5" t="n"/>
      <c r="B896" s="5" t="n"/>
      <c r="C896" s="18" t="n"/>
      <c r="D896" s="17" t="n"/>
      <c r="E896" s="17" t="n"/>
      <c r="F896" s="15">
        <f>IF(A896&amp;""="","",ROUND(N(C896)*N(E896),2))</f>
        <v/>
      </c>
      <c r="G896" s="15">
        <f>IF(A896&amp;""="","",ROUND(N(C896)*N(D896),2))</f>
        <v/>
      </c>
      <c r="H896" s="15">
        <f>IF(A896&amp;""="","",ROUND(F896-G896,2))</f>
        <v/>
      </c>
      <c r="I896" s="6">
        <f>IF(A896&amp;""="","",IFERROR(INDEX('أوامر الشغل'!$F$6:$F$1005,MATCH(A896&amp;"",'أوامر الشغل'!$A$6:$A$1005,0))&amp;"","أمر غير موجود"))</f>
        <v/>
      </c>
    </row>
    <row r="897">
      <c r="A897" s="5" t="n"/>
      <c r="B897" s="5" t="n"/>
      <c r="C897" s="18" t="n"/>
      <c r="D897" s="17" t="n"/>
      <c r="E897" s="17" t="n"/>
      <c r="F897" s="15">
        <f>IF(A897&amp;""="","",ROUND(N(C897)*N(E897),2))</f>
        <v/>
      </c>
      <c r="G897" s="15">
        <f>IF(A897&amp;""="","",ROUND(N(C897)*N(D897),2))</f>
        <v/>
      </c>
      <c r="H897" s="15">
        <f>IF(A897&amp;""="","",ROUND(F897-G897,2))</f>
        <v/>
      </c>
      <c r="I897" s="6">
        <f>IF(A897&amp;""="","",IFERROR(INDEX('أوامر الشغل'!$F$6:$F$1005,MATCH(A897&amp;"",'أوامر الشغل'!$A$6:$A$1005,0))&amp;"","أمر غير موجود"))</f>
        <v/>
      </c>
    </row>
    <row r="898">
      <c r="A898" s="5" t="n"/>
      <c r="B898" s="5" t="n"/>
      <c r="C898" s="18" t="n"/>
      <c r="D898" s="17" t="n"/>
      <c r="E898" s="17" t="n"/>
      <c r="F898" s="15">
        <f>IF(A898&amp;""="","",ROUND(N(C898)*N(E898),2))</f>
        <v/>
      </c>
      <c r="G898" s="15">
        <f>IF(A898&amp;""="","",ROUND(N(C898)*N(D898),2))</f>
        <v/>
      </c>
      <c r="H898" s="15">
        <f>IF(A898&amp;""="","",ROUND(F898-G898,2))</f>
        <v/>
      </c>
      <c r="I898" s="6">
        <f>IF(A898&amp;""="","",IFERROR(INDEX('أوامر الشغل'!$F$6:$F$1005,MATCH(A898&amp;"",'أوامر الشغل'!$A$6:$A$1005,0))&amp;"","أمر غير موجود"))</f>
        <v/>
      </c>
    </row>
    <row r="899">
      <c r="A899" s="5" t="n"/>
      <c r="B899" s="5" t="n"/>
      <c r="C899" s="18" t="n"/>
      <c r="D899" s="17" t="n"/>
      <c r="E899" s="17" t="n"/>
      <c r="F899" s="15">
        <f>IF(A899&amp;""="","",ROUND(N(C899)*N(E899),2))</f>
        <v/>
      </c>
      <c r="G899" s="15">
        <f>IF(A899&amp;""="","",ROUND(N(C899)*N(D899),2))</f>
        <v/>
      </c>
      <c r="H899" s="15">
        <f>IF(A899&amp;""="","",ROUND(F899-G899,2))</f>
        <v/>
      </c>
      <c r="I899" s="6">
        <f>IF(A899&amp;""="","",IFERROR(INDEX('أوامر الشغل'!$F$6:$F$1005,MATCH(A899&amp;"",'أوامر الشغل'!$A$6:$A$1005,0))&amp;"","أمر غير موجود"))</f>
        <v/>
      </c>
    </row>
    <row r="900">
      <c r="A900" s="5" t="n"/>
      <c r="B900" s="5" t="n"/>
      <c r="C900" s="18" t="n"/>
      <c r="D900" s="17" t="n"/>
      <c r="E900" s="17" t="n"/>
      <c r="F900" s="15">
        <f>IF(A900&amp;""="","",ROUND(N(C900)*N(E900),2))</f>
        <v/>
      </c>
      <c r="G900" s="15">
        <f>IF(A900&amp;""="","",ROUND(N(C900)*N(D900),2))</f>
        <v/>
      </c>
      <c r="H900" s="15">
        <f>IF(A900&amp;""="","",ROUND(F900-G900,2))</f>
        <v/>
      </c>
      <c r="I900" s="6">
        <f>IF(A900&amp;""="","",IFERROR(INDEX('أوامر الشغل'!$F$6:$F$1005,MATCH(A900&amp;"",'أوامر الشغل'!$A$6:$A$1005,0))&amp;"","أمر غير موجود"))</f>
        <v/>
      </c>
    </row>
    <row r="901">
      <c r="A901" s="5" t="n"/>
      <c r="B901" s="5" t="n"/>
      <c r="C901" s="18" t="n"/>
      <c r="D901" s="17" t="n"/>
      <c r="E901" s="17" t="n"/>
      <c r="F901" s="15">
        <f>IF(A901&amp;""="","",ROUND(N(C901)*N(E901),2))</f>
        <v/>
      </c>
      <c r="G901" s="15">
        <f>IF(A901&amp;""="","",ROUND(N(C901)*N(D901),2))</f>
        <v/>
      </c>
      <c r="H901" s="15">
        <f>IF(A901&amp;""="","",ROUND(F901-G901,2))</f>
        <v/>
      </c>
      <c r="I901" s="6">
        <f>IF(A901&amp;""="","",IFERROR(INDEX('أوامر الشغل'!$F$6:$F$1005,MATCH(A901&amp;"",'أوامر الشغل'!$A$6:$A$1005,0))&amp;"","أمر غير موجود"))</f>
        <v/>
      </c>
    </row>
    <row r="902">
      <c r="A902" s="5" t="n"/>
      <c r="B902" s="5" t="n"/>
      <c r="C902" s="18" t="n"/>
      <c r="D902" s="17" t="n"/>
      <c r="E902" s="17" t="n"/>
      <c r="F902" s="15">
        <f>IF(A902&amp;""="","",ROUND(N(C902)*N(E902),2))</f>
        <v/>
      </c>
      <c r="G902" s="15">
        <f>IF(A902&amp;""="","",ROUND(N(C902)*N(D902),2))</f>
        <v/>
      </c>
      <c r="H902" s="15">
        <f>IF(A902&amp;""="","",ROUND(F902-G902,2))</f>
        <v/>
      </c>
      <c r="I902" s="6">
        <f>IF(A902&amp;""="","",IFERROR(INDEX('أوامر الشغل'!$F$6:$F$1005,MATCH(A902&amp;"",'أوامر الشغل'!$A$6:$A$1005,0))&amp;"","أمر غير موجود"))</f>
        <v/>
      </c>
    </row>
    <row r="903">
      <c r="A903" s="5" t="n"/>
      <c r="B903" s="5" t="n"/>
      <c r="C903" s="18" t="n"/>
      <c r="D903" s="17" t="n"/>
      <c r="E903" s="17" t="n"/>
      <c r="F903" s="15">
        <f>IF(A903&amp;""="","",ROUND(N(C903)*N(E903),2))</f>
        <v/>
      </c>
      <c r="G903" s="15">
        <f>IF(A903&amp;""="","",ROUND(N(C903)*N(D903),2))</f>
        <v/>
      </c>
      <c r="H903" s="15">
        <f>IF(A903&amp;""="","",ROUND(F903-G903,2))</f>
        <v/>
      </c>
      <c r="I903" s="6">
        <f>IF(A903&amp;""="","",IFERROR(INDEX('أوامر الشغل'!$F$6:$F$1005,MATCH(A903&amp;"",'أوامر الشغل'!$A$6:$A$1005,0))&amp;"","أمر غير موجود"))</f>
        <v/>
      </c>
    </row>
    <row r="904">
      <c r="A904" s="5" t="n"/>
      <c r="B904" s="5" t="n"/>
      <c r="C904" s="18" t="n"/>
      <c r="D904" s="17" t="n"/>
      <c r="E904" s="17" t="n"/>
      <c r="F904" s="15">
        <f>IF(A904&amp;""="","",ROUND(N(C904)*N(E904),2))</f>
        <v/>
      </c>
      <c r="G904" s="15">
        <f>IF(A904&amp;""="","",ROUND(N(C904)*N(D904),2))</f>
        <v/>
      </c>
      <c r="H904" s="15">
        <f>IF(A904&amp;""="","",ROUND(F904-G904,2))</f>
        <v/>
      </c>
      <c r="I904" s="6">
        <f>IF(A904&amp;""="","",IFERROR(INDEX('أوامر الشغل'!$F$6:$F$1005,MATCH(A904&amp;"",'أوامر الشغل'!$A$6:$A$1005,0))&amp;"","أمر غير موجود"))</f>
        <v/>
      </c>
    </row>
    <row r="905">
      <c r="A905" s="5" t="n"/>
      <c r="B905" s="5" t="n"/>
      <c r="C905" s="18" t="n"/>
      <c r="D905" s="17" t="n"/>
      <c r="E905" s="17" t="n"/>
      <c r="F905" s="15">
        <f>IF(A905&amp;""="","",ROUND(N(C905)*N(E905),2))</f>
        <v/>
      </c>
      <c r="G905" s="15">
        <f>IF(A905&amp;""="","",ROUND(N(C905)*N(D905),2))</f>
        <v/>
      </c>
      <c r="H905" s="15">
        <f>IF(A905&amp;""="","",ROUND(F905-G905,2))</f>
        <v/>
      </c>
      <c r="I905" s="6">
        <f>IF(A905&amp;""="","",IFERROR(INDEX('أوامر الشغل'!$F$6:$F$1005,MATCH(A905&amp;"",'أوامر الشغل'!$A$6:$A$1005,0))&amp;"","أمر غير موجود"))</f>
        <v/>
      </c>
    </row>
    <row r="906">
      <c r="A906" s="5" t="n"/>
      <c r="B906" s="5" t="n"/>
      <c r="C906" s="18" t="n"/>
      <c r="D906" s="17" t="n"/>
      <c r="E906" s="17" t="n"/>
      <c r="F906" s="15">
        <f>IF(A906&amp;""="","",ROUND(N(C906)*N(E906),2))</f>
        <v/>
      </c>
      <c r="G906" s="15">
        <f>IF(A906&amp;""="","",ROUND(N(C906)*N(D906),2))</f>
        <v/>
      </c>
      <c r="H906" s="15">
        <f>IF(A906&amp;""="","",ROUND(F906-G906,2))</f>
        <v/>
      </c>
      <c r="I906" s="6">
        <f>IF(A906&amp;""="","",IFERROR(INDEX('أوامر الشغل'!$F$6:$F$1005,MATCH(A906&amp;"",'أوامر الشغل'!$A$6:$A$1005,0))&amp;"","أمر غير موجود"))</f>
        <v/>
      </c>
    </row>
    <row r="907">
      <c r="A907" s="5" t="n"/>
      <c r="B907" s="5" t="n"/>
      <c r="C907" s="18" t="n"/>
      <c r="D907" s="17" t="n"/>
      <c r="E907" s="17" t="n"/>
      <c r="F907" s="15">
        <f>IF(A907&amp;""="","",ROUND(N(C907)*N(E907),2))</f>
        <v/>
      </c>
      <c r="G907" s="15">
        <f>IF(A907&amp;""="","",ROUND(N(C907)*N(D907),2))</f>
        <v/>
      </c>
      <c r="H907" s="15">
        <f>IF(A907&amp;""="","",ROUND(F907-G907,2))</f>
        <v/>
      </c>
      <c r="I907" s="6">
        <f>IF(A907&amp;""="","",IFERROR(INDEX('أوامر الشغل'!$F$6:$F$1005,MATCH(A907&amp;"",'أوامر الشغل'!$A$6:$A$1005,0))&amp;"","أمر غير موجود"))</f>
        <v/>
      </c>
    </row>
    <row r="908">
      <c r="A908" s="5" t="n"/>
      <c r="B908" s="5" t="n"/>
      <c r="C908" s="18" t="n"/>
      <c r="D908" s="17" t="n"/>
      <c r="E908" s="17" t="n"/>
      <c r="F908" s="15">
        <f>IF(A908&amp;""="","",ROUND(N(C908)*N(E908),2))</f>
        <v/>
      </c>
      <c r="G908" s="15">
        <f>IF(A908&amp;""="","",ROUND(N(C908)*N(D908),2))</f>
        <v/>
      </c>
      <c r="H908" s="15">
        <f>IF(A908&amp;""="","",ROUND(F908-G908,2))</f>
        <v/>
      </c>
      <c r="I908" s="6">
        <f>IF(A908&amp;""="","",IFERROR(INDEX('أوامر الشغل'!$F$6:$F$1005,MATCH(A908&amp;"",'أوامر الشغل'!$A$6:$A$1005,0))&amp;"","أمر غير موجود"))</f>
        <v/>
      </c>
    </row>
    <row r="909">
      <c r="A909" s="5" t="n"/>
      <c r="B909" s="5" t="n"/>
      <c r="C909" s="18" t="n"/>
      <c r="D909" s="17" t="n"/>
      <c r="E909" s="17" t="n"/>
      <c r="F909" s="15">
        <f>IF(A909&amp;""="","",ROUND(N(C909)*N(E909),2))</f>
        <v/>
      </c>
      <c r="G909" s="15">
        <f>IF(A909&amp;""="","",ROUND(N(C909)*N(D909),2))</f>
        <v/>
      </c>
      <c r="H909" s="15">
        <f>IF(A909&amp;""="","",ROUND(F909-G909,2))</f>
        <v/>
      </c>
      <c r="I909" s="6">
        <f>IF(A909&amp;""="","",IFERROR(INDEX('أوامر الشغل'!$F$6:$F$1005,MATCH(A909&amp;"",'أوامر الشغل'!$A$6:$A$1005,0))&amp;"","أمر غير موجود"))</f>
        <v/>
      </c>
    </row>
    <row r="910">
      <c r="A910" s="5" t="n"/>
      <c r="B910" s="5" t="n"/>
      <c r="C910" s="18" t="n"/>
      <c r="D910" s="17" t="n"/>
      <c r="E910" s="17" t="n"/>
      <c r="F910" s="15">
        <f>IF(A910&amp;""="","",ROUND(N(C910)*N(E910),2))</f>
        <v/>
      </c>
      <c r="G910" s="15">
        <f>IF(A910&amp;""="","",ROUND(N(C910)*N(D910),2))</f>
        <v/>
      </c>
      <c r="H910" s="15">
        <f>IF(A910&amp;""="","",ROUND(F910-G910,2))</f>
        <v/>
      </c>
      <c r="I910" s="6">
        <f>IF(A910&amp;""="","",IFERROR(INDEX('أوامر الشغل'!$F$6:$F$1005,MATCH(A910&amp;"",'أوامر الشغل'!$A$6:$A$1005,0))&amp;"","أمر غير موجود"))</f>
        <v/>
      </c>
    </row>
    <row r="911">
      <c r="A911" s="5" t="n"/>
      <c r="B911" s="5" t="n"/>
      <c r="C911" s="18" t="n"/>
      <c r="D911" s="17" t="n"/>
      <c r="E911" s="17" t="n"/>
      <c r="F911" s="15">
        <f>IF(A911&amp;""="","",ROUND(N(C911)*N(E911),2))</f>
        <v/>
      </c>
      <c r="G911" s="15">
        <f>IF(A911&amp;""="","",ROUND(N(C911)*N(D911),2))</f>
        <v/>
      </c>
      <c r="H911" s="15">
        <f>IF(A911&amp;""="","",ROUND(F911-G911,2))</f>
        <v/>
      </c>
      <c r="I911" s="6">
        <f>IF(A911&amp;""="","",IFERROR(INDEX('أوامر الشغل'!$F$6:$F$1005,MATCH(A911&amp;"",'أوامر الشغل'!$A$6:$A$1005,0))&amp;"","أمر غير موجود"))</f>
        <v/>
      </c>
    </row>
    <row r="912">
      <c r="A912" s="5" t="n"/>
      <c r="B912" s="5" t="n"/>
      <c r="C912" s="18" t="n"/>
      <c r="D912" s="17" t="n"/>
      <c r="E912" s="17" t="n"/>
      <c r="F912" s="15">
        <f>IF(A912&amp;""="","",ROUND(N(C912)*N(E912),2))</f>
        <v/>
      </c>
      <c r="G912" s="15">
        <f>IF(A912&amp;""="","",ROUND(N(C912)*N(D912),2))</f>
        <v/>
      </c>
      <c r="H912" s="15">
        <f>IF(A912&amp;""="","",ROUND(F912-G912,2))</f>
        <v/>
      </c>
      <c r="I912" s="6">
        <f>IF(A912&amp;""="","",IFERROR(INDEX('أوامر الشغل'!$F$6:$F$1005,MATCH(A912&amp;"",'أوامر الشغل'!$A$6:$A$1005,0))&amp;"","أمر غير موجود"))</f>
        <v/>
      </c>
    </row>
    <row r="913">
      <c r="A913" s="5" t="n"/>
      <c r="B913" s="5" t="n"/>
      <c r="C913" s="18" t="n"/>
      <c r="D913" s="17" t="n"/>
      <c r="E913" s="17" t="n"/>
      <c r="F913" s="15">
        <f>IF(A913&amp;""="","",ROUND(N(C913)*N(E913),2))</f>
        <v/>
      </c>
      <c r="G913" s="15">
        <f>IF(A913&amp;""="","",ROUND(N(C913)*N(D913),2))</f>
        <v/>
      </c>
      <c r="H913" s="15">
        <f>IF(A913&amp;""="","",ROUND(F913-G913,2))</f>
        <v/>
      </c>
      <c r="I913" s="6">
        <f>IF(A913&amp;""="","",IFERROR(INDEX('أوامر الشغل'!$F$6:$F$1005,MATCH(A913&amp;"",'أوامر الشغل'!$A$6:$A$1005,0))&amp;"","أمر غير موجود"))</f>
        <v/>
      </c>
    </row>
    <row r="914">
      <c r="A914" s="5" t="n"/>
      <c r="B914" s="5" t="n"/>
      <c r="C914" s="18" t="n"/>
      <c r="D914" s="17" t="n"/>
      <c r="E914" s="17" t="n"/>
      <c r="F914" s="15">
        <f>IF(A914&amp;""="","",ROUND(N(C914)*N(E914),2))</f>
        <v/>
      </c>
      <c r="G914" s="15">
        <f>IF(A914&amp;""="","",ROUND(N(C914)*N(D914),2))</f>
        <v/>
      </c>
      <c r="H914" s="15">
        <f>IF(A914&amp;""="","",ROUND(F914-G914,2))</f>
        <v/>
      </c>
      <c r="I914" s="6">
        <f>IF(A914&amp;""="","",IFERROR(INDEX('أوامر الشغل'!$F$6:$F$1005,MATCH(A914&amp;"",'أوامر الشغل'!$A$6:$A$1005,0))&amp;"","أمر غير موجود"))</f>
        <v/>
      </c>
    </row>
    <row r="915">
      <c r="A915" s="5" t="n"/>
      <c r="B915" s="5" t="n"/>
      <c r="C915" s="18" t="n"/>
      <c r="D915" s="17" t="n"/>
      <c r="E915" s="17" t="n"/>
      <c r="F915" s="15">
        <f>IF(A915&amp;""="","",ROUND(N(C915)*N(E915),2))</f>
        <v/>
      </c>
      <c r="G915" s="15">
        <f>IF(A915&amp;""="","",ROUND(N(C915)*N(D915),2))</f>
        <v/>
      </c>
      <c r="H915" s="15">
        <f>IF(A915&amp;""="","",ROUND(F915-G915,2))</f>
        <v/>
      </c>
      <c r="I915" s="6">
        <f>IF(A915&amp;""="","",IFERROR(INDEX('أوامر الشغل'!$F$6:$F$1005,MATCH(A915&amp;"",'أوامر الشغل'!$A$6:$A$1005,0))&amp;"","أمر غير موجود"))</f>
        <v/>
      </c>
    </row>
    <row r="916">
      <c r="A916" s="5" t="n"/>
      <c r="B916" s="5" t="n"/>
      <c r="C916" s="18" t="n"/>
      <c r="D916" s="17" t="n"/>
      <c r="E916" s="17" t="n"/>
      <c r="F916" s="15">
        <f>IF(A916&amp;""="","",ROUND(N(C916)*N(E916),2))</f>
        <v/>
      </c>
      <c r="G916" s="15">
        <f>IF(A916&amp;""="","",ROUND(N(C916)*N(D916),2))</f>
        <v/>
      </c>
      <c r="H916" s="15">
        <f>IF(A916&amp;""="","",ROUND(F916-G916,2))</f>
        <v/>
      </c>
      <c r="I916" s="6">
        <f>IF(A916&amp;""="","",IFERROR(INDEX('أوامر الشغل'!$F$6:$F$1005,MATCH(A916&amp;"",'أوامر الشغل'!$A$6:$A$1005,0))&amp;"","أمر غير موجود"))</f>
        <v/>
      </c>
    </row>
    <row r="917">
      <c r="A917" s="5" t="n"/>
      <c r="B917" s="5" t="n"/>
      <c r="C917" s="18" t="n"/>
      <c r="D917" s="17" t="n"/>
      <c r="E917" s="17" t="n"/>
      <c r="F917" s="15">
        <f>IF(A917&amp;""="","",ROUND(N(C917)*N(E917),2))</f>
        <v/>
      </c>
      <c r="G917" s="15">
        <f>IF(A917&amp;""="","",ROUND(N(C917)*N(D917),2))</f>
        <v/>
      </c>
      <c r="H917" s="15">
        <f>IF(A917&amp;""="","",ROUND(F917-G917,2))</f>
        <v/>
      </c>
      <c r="I917" s="6">
        <f>IF(A917&amp;""="","",IFERROR(INDEX('أوامر الشغل'!$F$6:$F$1005,MATCH(A917&amp;"",'أوامر الشغل'!$A$6:$A$1005,0))&amp;"","أمر غير موجود"))</f>
        <v/>
      </c>
    </row>
    <row r="918">
      <c r="A918" s="5" t="n"/>
      <c r="B918" s="5" t="n"/>
      <c r="C918" s="18" t="n"/>
      <c r="D918" s="17" t="n"/>
      <c r="E918" s="17" t="n"/>
      <c r="F918" s="15">
        <f>IF(A918&amp;""="","",ROUND(N(C918)*N(E918),2))</f>
        <v/>
      </c>
      <c r="G918" s="15">
        <f>IF(A918&amp;""="","",ROUND(N(C918)*N(D918),2))</f>
        <v/>
      </c>
      <c r="H918" s="15">
        <f>IF(A918&amp;""="","",ROUND(F918-G918,2))</f>
        <v/>
      </c>
      <c r="I918" s="6">
        <f>IF(A918&amp;""="","",IFERROR(INDEX('أوامر الشغل'!$F$6:$F$1005,MATCH(A918&amp;"",'أوامر الشغل'!$A$6:$A$1005,0))&amp;"","أمر غير موجود"))</f>
        <v/>
      </c>
    </row>
    <row r="919">
      <c r="A919" s="5" t="n"/>
      <c r="B919" s="5" t="n"/>
      <c r="C919" s="18" t="n"/>
      <c r="D919" s="17" t="n"/>
      <c r="E919" s="17" t="n"/>
      <c r="F919" s="15">
        <f>IF(A919&amp;""="","",ROUND(N(C919)*N(E919),2))</f>
        <v/>
      </c>
      <c r="G919" s="15">
        <f>IF(A919&amp;""="","",ROUND(N(C919)*N(D919),2))</f>
        <v/>
      </c>
      <c r="H919" s="15">
        <f>IF(A919&amp;""="","",ROUND(F919-G919,2))</f>
        <v/>
      </c>
      <c r="I919" s="6">
        <f>IF(A919&amp;""="","",IFERROR(INDEX('أوامر الشغل'!$F$6:$F$1005,MATCH(A919&amp;"",'أوامر الشغل'!$A$6:$A$1005,0))&amp;"","أمر غير موجود"))</f>
        <v/>
      </c>
    </row>
    <row r="920">
      <c r="A920" s="5" t="n"/>
      <c r="B920" s="5" t="n"/>
      <c r="C920" s="18" t="n"/>
      <c r="D920" s="17" t="n"/>
      <c r="E920" s="17" t="n"/>
      <c r="F920" s="15">
        <f>IF(A920&amp;""="","",ROUND(N(C920)*N(E920),2))</f>
        <v/>
      </c>
      <c r="G920" s="15">
        <f>IF(A920&amp;""="","",ROUND(N(C920)*N(D920),2))</f>
        <v/>
      </c>
      <c r="H920" s="15">
        <f>IF(A920&amp;""="","",ROUND(F920-G920,2))</f>
        <v/>
      </c>
      <c r="I920" s="6">
        <f>IF(A920&amp;""="","",IFERROR(INDEX('أوامر الشغل'!$F$6:$F$1005,MATCH(A920&amp;"",'أوامر الشغل'!$A$6:$A$1005,0))&amp;"","أمر غير موجود"))</f>
        <v/>
      </c>
    </row>
    <row r="921">
      <c r="A921" s="5" t="n"/>
      <c r="B921" s="5" t="n"/>
      <c r="C921" s="18" t="n"/>
      <c r="D921" s="17" t="n"/>
      <c r="E921" s="17" t="n"/>
      <c r="F921" s="15">
        <f>IF(A921&amp;""="","",ROUND(N(C921)*N(E921),2))</f>
        <v/>
      </c>
      <c r="G921" s="15">
        <f>IF(A921&amp;""="","",ROUND(N(C921)*N(D921),2))</f>
        <v/>
      </c>
      <c r="H921" s="15">
        <f>IF(A921&amp;""="","",ROUND(F921-G921,2))</f>
        <v/>
      </c>
      <c r="I921" s="6">
        <f>IF(A921&amp;""="","",IFERROR(INDEX('أوامر الشغل'!$F$6:$F$1005,MATCH(A921&amp;"",'أوامر الشغل'!$A$6:$A$1005,0))&amp;"","أمر غير موجود"))</f>
        <v/>
      </c>
    </row>
    <row r="922">
      <c r="A922" s="5" t="n"/>
      <c r="B922" s="5" t="n"/>
      <c r="C922" s="18" t="n"/>
      <c r="D922" s="17" t="n"/>
      <c r="E922" s="17" t="n"/>
      <c r="F922" s="15">
        <f>IF(A922&amp;""="","",ROUND(N(C922)*N(E922),2))</f>
        <v/>
      </c>
      <c r="G922" s="15">
        <f>IF(A922&amp;""="","",ROUND(N(C922)*N(D922),2))</f>
        <v/>
      </c>
      <c r="H922" s="15">
        <f>IF(A922&amp;""="","",ROUND(F922-G922,2))</f>
        <v/>
      </c>
      <c r="I922" s="6">
        <f>IF(A922&amp;""="","",IFERROR(INDEX('أوامر الشغل'!$F$6:$F$1005,MATCH(A922&amp;"",'أوامر الشغل'!$A$6:$A$1005,0))&amp;"","أمر غير موجود"))</f>
        <v/>
      </c>
    </row>
    <row r="923">
      <c r="A923" s="5" t="n"/>
      <c r="B923" s="5" t="n"/>
      <c r="C923" s="18" t="n"/>
      <c r="D923" s="17" t="n"/>
      <c r="E923" s="17" t="n"/>
      <c r="F923" s="15">
        <f>IF(A923&amp;""="","",ROUND(N(C923)*N(E923),2))</f>
        <v/>
      </c>
      <c r="G923" s="15">
        <f>IF(A923&amp;""="","",ROUND(N(C923)*N(D923),2))</f>
        <v/>
      </c>
      <c r="H923" s="15">
        <f>IF(A923&amp;""="","",ROUND(F923-G923,2))</f>
        <v/>
      </c>
      <c r="I923" s="6">
        <f>IF(A923&amp;""="","",IFERROR(INDEX('أوامر الشغل'!$F$6:$F$1005,MATCH(A923&amp;"",'أوامر الشغل'!$A$6:$A$1005,0))&amp;"","أمر غير موجود"))</f>
        <v/>
      </c>
    </row>
    <row r="924">
      <c r="A924" s="5" t="n"/>
      <c r="B924" s="5" t="n"/>
      <c r="C924" s="18" t="n"/>
      <c r="D924" s="17" t="n"/>
      <c r="E924" s="17" t="n"/>
      <c r="F924" s="15">
        <f>IF(A924&amp;""="","",ROUND(N(C924)*N(E924),2))</f>
        <v/>
      </c>
      <c r="G924" s="15">
        <f>IF(A924&amp;""="","",ROUND(N(C924)*N(D924),2))</f>
        <v/>
      </c>
      <c r="H924" s="15">
        <f>IF(A924&amp;""="","",ROUND(F924-G924,2))</f>
        <v/>
      </c>
      <c r="I924" s="6">
        <f>IF(A924&amp;""="","",IFERROR(INDEX('أوامر الشغل'!$F$6:$F$1005,MATCH(A924&amp;"",'أوامر الشغل'!$A$6:$A$1005,0))&amp;"","أمر غير موجود"))</f>
        <v/>
      </c>
    </row>
    <row r="925">
      <c r="A925" s="5" t="n"/>
      <c r="B925" s="5" t="n"/>
      <c r="C925" s="18" t="n"/>
      <c r="D925" s="17" t="n"/>
      <c r="E925" s="17" t="n"/>
      <c r="F925" s="15">
        <f>IF(A925&amp;""="","",ROUND(N(C925)*N(E925),2))</f>
        <v/>
      </c>
      <c r="G925" s="15">
        <f>IF(A925&amp;""="","",ROUND(N(C925)*N(D925),2))</f>
        <v/>
      </c>
      <c r="H925" s="15">
        <f>IF(A925&amp;""="","",ROUND(F925-G925,2))</f>
        <v/>
      </c>
      <c r="I925" s="6">
        <f>IF(A925&amp;""="","",IFERROR(INDEX('أوامر الشغل'!$F$6:$F$1005,MATCH(A925&amp;"",'أوامر الشغل'!$A$6:$A$1005,0))&amp;"","أمر غير موجود"))</f>
        <v/>
      </c>
    </row>
    <row r="926">
      <c r="A926" s="5" t="n"/>
      <c r="B926" s="5" t="n"/>
      <c r="C926" s="18" t="n"/>
      <c r="D926" s="17" t="n"/>
      <c r="E926" s="17" t="n"/>
      <c r="F926" s="15">
        <f>IF(A926&amp;""="","",ROUND(N(C926)*N(E926),2))</f>
        <v/>
      </c>
      <c r="G926" s="15">
        <f>IF(A926&amp;""="","",ROUND(N(C926)*N(D926),2))</f>
        <v/>
      </c>
      <c r="H926" s="15">
        <f>IF(A926&amp;""="","",ROUND(F926-G926,2))</f>
        <v/>
      </c>
      <c r="I926" s="6">
        <f>IF(A926&amp;""="","",IFERROR(INDEX('أوامر الشغل'!$F$6:$F$1005,MATCH(A926&amp;"",'أوامر الشغل'!$A$6:$A$1005,0))&amp;"","أمر غير موجود"))</f>
        <v/>
      </c>
    </row>
    <row r="927">
      <c r="A927" s="5" t="n"/>
      <c r="B927" s="5" t="n"/>
      <c r="C927" s="18" t="n"/>
      <c r="D927" s="17" t="n"/>
      <c r="E927" s="17" t="n"/>
      <c r="F927" s="15">
        <f>IF(A927&amp;""="","",ROUND(N(C927)*N(E927),2))</f>
        <v/>
      </c>
      <c r="G927" s="15">
        <f>IF(A927&amp;""="","",ROUND(N(C927)*N(D927),2))</f>
        <v/>
      </c>
      <c r="H927" s="15">
        <f>IF(A927&amp;""="","",ROUND(F927-G927,2))</f>
        <v/>
      </c>
      <c r="I927" s="6">
        <f>IF(A927&amp;""="","",IFERROR(INDEX('أوامر الشغل'!$F$6:$F$1005,MATCH(A927&amp;"",'أوامر الشغل'!$A$6:$A$1005,0))&amp;"","أمر غير موجود"))</f>
        <v/>
      </c>
    </row>
    <row r="928">
      <c r="A928" s="5" t="n"/>
      <c r="B928" s="5" t="n"/>
      <c r="C928" s="18" t="n"/>
      <c r="D928" s="17" t="n"/>
      <c r="E928" s="17" t="n"/>
      <c r="F928" s="15">
        <f>IF(A928&amp;""="","",ROUND(N(C928)*N(E928),2))</f>
        <v/>
      </c>
      <c r="G928" s="15">
        <f>IF(A928&amp;""="","",ROUND(N(C928)*N(D928),2))</f>
        <v/>
      </c>
      <c r="H928" s="15">
        <f>IF(A928&amp;""="","",ROUND(F928-G928,2))</f>
        <v/>
      </c>
      <c r="I928" s="6">
        <f>IF(A928&amp;""="","",IFERROR(INDEX('أوامر الشغل'!$F$6:$F$1005,MATCH(A928&amp;"",'أوامر الشغل'!$A$6:$A$1005,0))&amp;"","أمر غير موجود"))</f>
        <v/>
      </c>
    </row>
    <row r="929">
      <c r="A929" s="5" t="n"/>
      <c r="B929" s="5" t="n"/>
      <c r="C929" s="18" t="n"/>
      <c r="D929" s="17" t="n"/>
      <c r="E929" s="17" t="n"/>
      <c r="F929" s="15">
        <f>IF(A929&amp;""="","",ROUND(N(C929)*N(E929),2))</f>
        <v/>
      </c>
      <c r="G929" s="15">
        <f>IF(A929&amp;""="","",ROUND(N(C929)*N(D929),2))</f>
        <v/>
      </c>
      <c r="H929" s="15">
        <f>IF(A929&amp;""="","",ROUND(F929-G929,2))</f>
        <v/>
      </c>
      <c r="I929" s="6">
        <f>IF(A929&amp;""="","",IFERROR(INDEX('أوامر الشغل'!$F$6:$F$1005,MATCH(A929&amp;"",'أوامر الشغل'!$A$6:$A$1005,0))&amp;"","أمر غير موجود"))</f>
        <v/>
      </c>
    </row>
    <row r="930">
      <c r="A930" s="5" t="n"/>
      <c r="B930" s="5" t="n"/>
      <c r="C930" s="18" t="n"/>
      <c r="D930" s="17" t="n"/>
      <c r="E930" s="17" t="n"/>
      <c r="F930" s="15">
        <f>IF(A930&amp;""="","",ROUND(N(C930)*N(E930),2))</f>
        <v/>
      </c>
      <c r="G930" s="15">
        <f>IF(A930&amp;""="","",ROUND(N(C930)*N(D930),2))</f>
        <v/>
      </c>
      <c r="H930" s="15">
        <f>IF(A930&amp;""="","",ROUND(F930-G930,2))</f>
        <v/>
      </c>
      <c r="I930" s="6">
        <f>IF(A930&amp;""="","",IFERROR(INDEX('أوامر الشغل'!$F$6:$F$1005,MATCH(A930&amp;"",'أوامر الشغل'!$A$6:$A$1005,0))&amp;"","أمر غير موجود"))</f>
        <v/>
      </c>
    </row>
    <row r="931">
      <c r="A931" s="5" t="n"/>
      <c r="B931" s="5" t="n"/>
      <c r="C931" s="18" t="n"/>
      <c r="D931" s="17" t="n"/>
      <c r="E931" s="17" t="n"/>
      <c r="F931" s="15">
        <f>IF(A931&amp;""="","",ROUND(N(C931)*N(E931),2))</f>
        <v/>
      </c>
      <c r="G931" s="15">
        <f>IF(A931&amp;""="","",ROUND(N(C931)*N(D931),2))</f>
        <v/>
      </c>
      <c r="H931" s="15">
        <f>IF(A931&amp;""="","",ROUND(F931-G931,2))</f>
        <v/>
      </c>
      <c r="I931" s="6">
        <f>IF(A931&amp;""="","",IFERROR(INDEX('أوامر الشغل'!$F$6:$F$1005,MATCH(A931&amp;"",'أوامر الشغل'!$A$6:$A$1005,0))&amp;"","أمر غير موجود"))</f>
        <v/>
      </c>
    </row>
    <row r="932">
      <c r="A932" s="5" t="n"/>
      <c r="B932" s="5" t="n"/>
      <c r="C932" s="18" t="n"/>
      <c r="D932" s="17" t="n"/>
      <c r="E932" s="17" t="n"/>
      <c r="F932" s="15">
        <f>IF(A932&amp;""="","",ROUND(N(C932)*N(E932),2))</f>
        <v/>
      </c>
      <c r="G932" s="15">
        <f>IF(A932&amp;""="","",ROUND(N(C932)*N(D932),2))</f>
        <v/>
      </c>
      <c r="H932" s="15">
        <f>IF(A932&amp;""="","",ROUND(F932-G932,2))</f>
        <v/>
      </c>
      <c r="I932" s="6">
        <f>IF(A932&amp;""="","",IFERROR(INDEX('أوامر الشغل'!$F$6:$F$1005,MATCH(A932&amp;"",'أوامر الشغل'!$A$6:$A$1005,0))&amp;"","أمر غير موجود"))</f>
        <v/>
      </c>
    </row>
    <row r="933">
      <c r="A933" s="5" t="n"/>
      <c r="B933" s="5" t="n"/>
      <c r="C933" s="18" t="n"/>
      <c r="D933" s="17" t="n"/>
      <c r="E933" s="17" t="n"/>
      <c r="F933" s="15">
        <f>IF(A933&amp;""="","",ROUND(N(C933)*N(E933),2))</f>
        <v/>
      </c>
      <c r="G933" s="15">
        <f>IF(A933&amp;""="","",ROUND(N(C933)*N(D933),2))</f>
        <v/>
      </c>
      <c r="H933" s="15">
        <f>IF(A933&amp;""="","",ROUND(F933-G933,2))</f>
        <v/>
      </c>
      <c r="I933" s="6">
        <f>IF(A933&amp;""="","",IFERROR(INDEX('أوامر الشغل'!$F$6:$F$1005,MATCH(A933&amp;"",'أوامر الشغل'!$A$6:$A$1005,0))&amp;"","أمر غير موجود"))</f>
        <v/>
      </c>
    </row>
    <row r="934">
      <c r="A934" s="5" t="n"/>
      <c r="B934" s="5" t="n"/>
      <c r="C934" s="18" t="n"/>
      <c r="D934" s="17" t="n"/>
      <c r="E934" s="17" t="n"/>
      <c r="F934" s="15">
        <f>IF(A934&amp;""="","",ROUND(N(C934)*N(E934),2))</f>
        <v/>
      </c>
      <c r="G934" s="15">
        <f>IF(A934&amp;""="","",ROUND(N(C934)*N(D934),2))</f>
        <v/>
      </c>
      <c r="H934" s="15">
        <f>IF(A934&amp;""="","",ROUND(F934-G934,2))</f>
        <v/>
      </c>
      <c r="I934" s="6">
        <f>IF(A934&amp;""="","",IFERROR(INDEX('أوامر الشغل'!$F$6:$F$1005,MATCH(A934&amp;"",'أوامر الشغل'!$A$6:$A$1005,0))&amp;"","أمر غير موجود"))</f>
        <v/>
      </c>
    </row>
    <row r="935">
      <c r="A935" s="5" t="n"/>
      <c r="B935" s="5" t="n"/>
      <c r="C935" s="18" t="n"/>
      <c r="D935" s="17" t="n"/>
      <c r="E935" s="17" t="n"/>
      <c r="F935" s="15">
        <f>IF(A935&amp;""="","",ROUND(N(C935)*N(E935),2))</f>
        <v/>
      </c>
      <c r="G935" s="15">
        <f>IF(A935&amp;""="","",ROUND(N(C935)*N(D935),2))</f>
        <v/>
      </c>
      <c r="H935" s="15">
        <f>IF(A935&amp;""="","",ROUND(F935-G935,2))</f>
        <v/>
      </c>
      <c r="I935" s="6">
        <f>IF(A935&amp;""="","",IFERROR(INDEX('أوامر الشغل'!$F$6:$F$1005,MATCH(A935&amp;"",'أوامر الشغل'!$A$6:$A$1005,0))&amp;"","أمر غير موجود"))</f>
        <v/>
      </c>
    </row>
    <row r="936">
      <c r="A936" s="5" t="n"/>
      <c r="B936" s="5" t="n"/>
      <c r="C936" s="18" t="n"/>
      <c r="D936" s="17" t="n"/>
      <c r="E936" s="17" t="n"/>
      <c r="F936" s="15">
        <f>IF(A936&amp;""="","",ROUND(N(C936)*N(E936),2))</f>
        <v/>
      </c>
      <c r="G936" s="15">
        <f>IF(A936&amp;""="","",ROUND(N(C936)*N(D936),2))</f>
        <v/>
      </c>
      <c r="H936" s="15">
        <f>IF(A936&amp;""="","",ROUND(F936-G936,2))</f>
        <v/>
      </c>
      <c r="I936" s="6">
        <f>IF(A936&amp;""="","",IFERROR(INDEX('أوامر الشغل'!$F$6:$F$1005,MATCH(A936&amp;"",'أوامر الشغل'!$A$6:$A$1005,0))&amp;"","أمر غير موجود"))</f>
        <v/>
      </c>
    </row>
    <row r="937">
      <c r="A937" s="5" t="n"/>
      <c r="B937" s="5" t="n"/>
      <c r="C937" s="18" t="n"/>
      <c r="D937" s="17" t="n"/>
      <c r="E937" s="17" t="n"/>
      <c r="F937" s="15">
        <f>IF(A937&amp;""="","",ROUND(N(C937)*N(E937),2))</f>
        <v/>
      </c>
      <c r="G937" s="15">
        <f>IF(A937&amp;""="","",ROUND(N(C937)*N(D937),2))</f>
        <v/>
      </c>
      <c r="H937" s="15">
        <f>IF(A937&amp;""="","",ROUND(F937-G937,2))</f>
        <v/>
      </c>
      <c r="I937" s="6">
        <f>IF(A937&amp;""="","",IFERROR(INDEX('أوامر الشغل'!$F$6:$F$1005,MATCH(A937&amp;"",'أوامر الشغل'!$A$6:$A$1005,0))&amp;"","أمر غير موجود"))</f>
        <v/>
      </c>
    </row>
    <row r="938">
      <c r="A938" s="5" t="n"/>
      <c r="B938" s="5" t="n"/>
      <c r="C938" s="18" t="n"/>
      <c r="D938" s="17" t="n"/>
      <c r="E938" s="17" t="n"/>
      <c r="F938" s="15">
        <f>IF(A938&amp;""="","",ROUND(N(C938)*N(E938),2))</f>
        <v/>
      </c>
      <c r="G938" s="15">
        <f>IF(A938&amp;""="","",ROUND(N(C938)*N(D938),2))</f>
        <v/>
      </c>
      <c r="H938" s="15">
        <f>IF(A938&amp;""="","",ROUND(F938-G938,2))</f>
        <v/>
      </c>
      <c r="I938" s="6">
        <f>IF(A938&amp;""="","",IFERROR(INDEX('أوامر الشغل'!$F$6:$F$1005,MATCH(A938&amp;"",'أوامر الشغل'!$A$6:$A$1005,0))&amp;"","أمر غير موجود"))</f>
        <v/>
      </c>
    </row>
    <row r="939">
      <c r="A939" s="5" t="n"/>
      <c r="B939" s="5" t="n"/>
      <c r="C939" s="18" t="n"/>
      <c r="D939" s="17" t="n"/>
      <c r="E939" s="17" t="n"/>
      <c r="F939" s="15">
        <f>IF(A939&amp;""="","",ROUND(N(C939)*N(E939),2))</f>
        <v/>
      </c>
      <c r="G939" s="15">
        <f>IF(A939&amp;""="","",ROUND(N(C939)*N(D939),2))</f>
        <v/>
      </c>
      <c r="H939" s="15">
        <f>IF(A939&amp;""="","",ROUND(F939-G939,2))</f>
        <v/>
      </c>
      <c r="I939" s="6">
        <f>IF(A939&amp;""="","",IFERROR(INDEX('أوامر الشغل'!$F$6:$F$1005,MATCH(A939&amp;"",'أوامر الشغل'!$A$6:$A$1005,0))&amp;"","أمر غير موجود"))</f>
        <v/>
      </c>
    </row>
    <row r="940">
      <c r="A940" s="5" t="n"/>
      <c r="B940" s="5" t="n"/>
      <c r="C940" s="18" t="n"/>
      <c r="D940" s="17" t="n"/>
      <c r="E940" s="17" t="n"/>
      <c r="F940" s="15">
        <f>IF(A940&amp;""="","",ROUND(N(C940)*N(E940),2))</f>
        <v/>
      </c>
      <c r="G940" s="15">
        <f>IF(A940&amp;""="","",ROUND(N(C940)*N(D940),2))</f>
        <v/>
      </c>
      <c r="H940" s="15">
        <f>IF(A940&amp;""="","",ROUND(F940-G940,2))</f>
        <v/>
      </c>
      <c r="I940" s="6">
        <f>IF(A940&amp;""="","",IFERROR(INDEX('أوامر الشغل'!$F$6:$F$1005,MATCH(A940&amp;"",'أوامر الشغل'!$A$6:$A$1005,0))&amp;"","أمر غير موجود"))</f>
        <v/>
      </c>
    </row>
    <row r="941">
      <c r="A941" s="5" t="n"/>
      <c r="B941" s="5" t="n"/>
      <c r="C941" s="18" t="n"/>
      <c r="D941" s="17" t="n"/>
      <c r="E941" s="17" t="n"/>
      <c r="F941" s="15">
        <f>IF(A941&amp;""="","",ROUND(N(C941)*N(E941),2))</f>
        <v/>
      </c>
      <c r="G941" s="15">
        <f>IF(A941&amp;""="","",ROUND(N(C941)*N(D941),2))</f>
        <v/>
      </c>
      <c r="H941" s="15">
        <f>IF(A941&amp;""="","",ROUND(F941-G941,2))</f>
        <v/>
      </c>
      <c r="I941" s="6">
        <f>IF(A941&amp;""="","",IFERROR(INDEX('أوامر الشغل'!$F$6:$F$1005,MATCH(A941&amp;"",'أوامر الشغل'!$A$6:$A$1005,0))&amp;"","أمر غير موجود"))</f>
        <v/>
      </c>
    </row>
    <row r="942">
      <c r="A942" s="5" t="n"/>
      <c r="B942" s="5" t="n"/>
      <c r="C942" s="18" t="n"/>
      <c r="D942" s="17" t="n"/>
      <c r="E942" s="17" t="n"/>
      <c r="F942" s="15">
        <f>IF(A942&amp;""="","",ROUND(N(C942)*N(E942),2))</f>
        <v/>
      </c>
      <c r="G942" s="15">
        <f>IF(A942&amp;""="","",ROUND(N(C942)*N(D942),2))</f>
        <v/>
      </c>
      <c r="H942" s="15">
        <f>IF(A942&amp;""="","",ROUND(F942-G942,2))</f>
        <v/>
      </c>
      <c r="I942" s="6">
        <f>IF(A942&amp;""="","",IFERROR(INDEX('أوامر الشغل'!$F$6:$F$1005,MATCH(A942&amp;"",'أوامر الشغل'!$A$6:$A$1005,0))&amp;"","أمر غير موجود"))</f>
        <v/>
      </c>
    </row>
    <row r="943">
      <c r="A943" s="5" t="n"/>
      <c r="B943" s="5" t="n"/>
      <c r="C943" s="18" t="n"/>
      <c r="D943" s="17" t="n"/>
      <c r="E943" s="17" t="n"/>
      <c r="F943" s="15">
        <f>IF(A943&amp;""="","",ROUND(N(C943)*N(E943),2))</f>
        <v/>
      </c>
      <c r="G943" s="15">
        <f>IF(A943&amp;""="","",ROUND(N(C943)*N(D943),2))</f>
        <v/>
      </c>
      <c r="H943" s="15">
        <f>IF(A943&amp;""="","",ROUND(F943-G943,2))</f>
        <v/>
      </c>
      <c r="I943" s="6">
        <f>IF(A943&amp;""="","",IFERROR(INDEX('أوامر الشغل'!$F$6:$F$1005,MATCH(A943&amp;"",'أوامر الشغل'!$A$6:$A$1005,0))&amp;"","أمر غير موجود"))</f>
        <v/>
      </c>
    </row>
    <row r="944">
      <c r="A944" s="5" t="n"/>
      <c r="B944" s="5" t="n"/>
      <c r="C944" s="18" t="n"/>
      <c r="D944" s="17" t="n"/>
      <c r="E944" s="17" t="n"/>
      <c r="F944" s="15">
        <f>IF(A944&amp;""="","",ROUND(N(C944)*N(E944),2))</f>
        <v/>
      </c>
      <c r="G944" s="15">
        <f>IF(A944&amp;""="","",ROUND(N(C944)*N(D944),2))</f>
        <v/>
      </c>
      <c r="H944" s="15">
        <f>IF(A944&amp;""="","",ROUND(F944-G944,2))</f>
        <v/>
      </c>
      <c r="I944" s="6">
        <f>IF(A944&amp;""="","",IFERROR(INDEX('أوامر الشغل'!$F$6:$F$1005,MATCH(A944&amp;"",'أوامر الشغل'!$A$6:$A$1005,0))&amp;"","أمر غير موجود"))</f>
        <v/>
      </c>
    </row>
    <row r="945">
      <c r="A945" s="5" t="n"/>
      <c r="B945" s="5" t="n"/>
      <c r="C945" s="18" t="n"/>
      <c r="D945" s="17" t="n"/>
      <c r="E945" s="17" t="n"/>
      <c r="F945" s="15">
        <f>IF(A945&amp;""="","",ROUND(N(C945)*N(E945),2))</f>
        <v/>
      </c>
      <c r="G945" s="15">
        <f>IF(A945&amp;""="","",ROUND(N(C945)*N(D945),2))</f>
        <v/>
      </c>
      <c r="H945" s="15">
        <f>IF(A945&amp;""="","",ROUND(F945-G945,2))</f>
        <v/>
      </c>
      <c r="I945" s="6">
        <f>IF(A945&amp;""="","",IFERROR(INDEX('أوامر الشغل'!$F$6:$F$1005,MATCH(A945&amp;"",'أوامر الشغل'!$A$6:$A$1005,0))&amp;"","أمر غير موجود"))</f>
        <v/>
      </c>
    </row>
    <row r="946">
      <c r="A946" s="5" t="n"/>
      <c r="B946" s="5" t="n"/>
      <c r="C946" s="18" t="n"/>
      <c r="D946" s="17" t="n"/>
      <c r="E946" s="17" t="n"/>
      <c r="F946" s="15">
        <f>IF(A946&amp;""="","",ROUND(N(C946)*N(E946),2))</f>
        <v/>
      </c>
      <c r="G946" s="15">
        <f>IF(A946&amp;""="","",ROUND(N(C946)*N(D946),2))</f>
        <v/>
      </c>
      <c r="H946" s="15">
        <f>IF(A946&amp;""="","",ROUND(F946-G946,2))</f>
        <v/>
      </c>
      <c r="I946" s="6">
        <f>IF(A946&amp;""="","",IFERROR(INDEX('أوامر الشغل'!$F$6:$F$1005,MATCH(A946&amp;"",'أوامر الشغل'!$A$6:$A$1005,0))&amp;"","أمر غير موجود"))</f>
        <v/>
      </c>
    </row>
    <row r="947">
      <c r="A947" s="5" t="n"/>
      <c r="B947" s="5" t="n"/>
      <c r="C947" s="18" t="n"/>
      <c r="D947" s="17" t="n"/>
      <c r="E947" s="17" t="n"/>
      <c r="F947" s="15">
        <f>IF(A947&amp;""="","",ROUND(N(C947)*N(E947),2))</f>
        <v/>
      </c>
      <c r="G947" s="15">
        <f>IF(A947&amp;""="","",ROUND(N(C947)*N(D947),2))</f>
        <v/>
      </c>
      <c r="H947" s="15">
        <f>IF(A947&amp;""="","",ROUND(F947-G947,2))</f>
        <v/>
      </c>
      <c r="I947" s="6">
        <f>IF(A947&amp;""="","",IFERROR(INDEX('أوامر الشغل'!$F$6:$F$1005,MATCH(A947&amp;"",'أوامر الشغل'!$A$6:$A$1005,0))&amp;"","أمر غير موجود"))</f>
        <v/>
      </c>
    </row>
    <row r="948">
      <c r="A948" s="5" t="n"/>
      <c r="B948" s="5" t="n"/>
      <c r="C948" s="18" t="n"/>
      <c r="D948" s="17" t="n"/>
      <c r="E948" s="17" t="n"/>
      <c r="F948" s="15">
        <f>IF(A948&amp;""="","",ROUND(N(C948)*N(E948),2))</f>
        <v/>
      </c>
      <c r="G948" s="15">
        <f>IF(A948&amp;""="","",ROUND(N(C948)*N(D948),2))</f>
        <v/>
      </c>
      <c r="H948" s="15">
        <f>IF(A948&amp;""="","",ROUND(F948-G948,2))</f>
        <v/>
      </c>
      <c r="I948" s="6">
        <f>IF(A948&amp;""="","",IFERROR(INDEX('أوامر الشغل'!$F$6:$F$1005,MATCH(A948&amp;"",'أوامر الشغل'!$A$6:$A$1005,0))&amp;"","أمر غير موجود"))</f>
        <v/>
      </c>
    </row>
    <row r="949">
      <c r="A949" s="5" t="n"/>
      <c r="B949" s="5" t="n"/>
      <c r="C949" s="18" t="n"/>
      <c r="D949" s="17" t="n"/>
      <c r="E949" s="17" t="n"/>
      <c r="F949" s="15">
        <f>IF(A949&amp;""="","",ROUND(N(C949)*N(E949),2))</f>
        <v/>
      </c>
      <c r="G949" s="15">
        <f>IF(A949&amp;""="","",ROUND(N(C949)*N(D949),2))</f>
        <v/>
      </c>
      <c r="H949" s="15">
        <f>IF(A949&amp;""="","",ROUND(F949-G949,2))</f>
        <v/>
      </c>
      <c r="I949" s="6">
        <f>IF(A949&amp;""="","",IFERROR(INDEX('أوامر الشغل'!$F$6:$F$1005,MATCH(A949&amp;"",'أوامر الشغل'!$A$6:$A$1005,0))&amp;"","أمر غير موجود"))</f>
        <v/>
      </c>
    </row>
    <row r="950">
      <c r="A950" s="5" t="n"/>
      <c r="B950" s="5" t="n"/>
      <c r="C950" s="18" t="n"/>
      <c r="D950" s="17" t="n"/>
      <c r="E950" s="17" t="n"/>
      <c r="F950" s="15">
        <f>IF(A950&amp;""="","",ROUND(N(C950)*N(E950),2))</f>
        <v/>
      </c>
      <c r="G950" s="15">
        <f>IF(A950&amp;""="","",ROUND(N(C950)*N(D950),2))</f>
        <v/>
      </c>
      <c r="H950" s="15">
        <f>IF(A950&amp;""="","",ROUND(F950-G950,2))</f>
        <v/>
      </c>
      <c r="I950" s="6">
        <f>IF(A950&amp;""="","",IFERROR(INDEX('أوامر الشغل'!$F$6:$F$1005,MATCH(A950&amp;"",'أوامر الشغل'!$A$6:$A$1005,0))&amp;"","أمر غير موجود"))</f>
        <v/>
      </c>
    </row>
    <row r="951">
      <c r="A951" s="5" t="n"/>
      <c r="B951" s="5" t="n"/>
      <c r="C951" s="18" t="n"/>
      <c r="D951" s="17" t="n"/>
      <c r="E951" s="17" t="n"/>
      <c r="F951" s="15">
        <f>IF(A951&amp;""="","",ROUND(N(C951)*N(E951),2))</f>
        <v/>
      </c>
      <c r="G951" s="15">
        <f>IF(A951&amp;""="","",ROUND(N(C951)*N(D951),2))</f>
        <v/>
      </c>
      <c r="H951" s="15">
        <f>IF(A951&amp;""="","",ROUND(F951-G951,2))</f>
        <v/>
      </c>
      <c r="I951" s="6">
        <f>IF(A951&amp;""="","",IFERROR(INDEX('أوامر الشغل'!$F$6:$F$1005,MATCH(A951&amp;"",'أوامر الشغل'!$A$6:$A$1005,0))&amp;"","أمر غير موجود"))</f>
        <v/>
      </c>
    </row>
    <row r="952">
      <c r="A952" s="5" t="n"/>
      <c r="B952" s="5" t="n"/>
      <c r="C952" s="18" t="n"/>
      <c r="D952" s="17" t="n"/>
      <c r="E952" s="17" t="n"/>
      <c r="F952" s="15">
        <f>IF(A952&amp;""="","",ROUND(N(C952)*N(E952),2))</f>
        <v/>
      </c>
      <c r="G952" s="15">
        <f>IF(A952&amp;""="","",ROUND(N(C952)*N(D952),2))</f>
        <v/>
      </c>
      <c r="H952" s="15">
        <f>IF(A952&amp;""="","",ROUND(F952-G952,2))</f>
        <v/>
      </c>
      <c r="I952" s="6">
        <f>IF(A952&amp;""="","",IFERROR(INDEX('أوامر الشغل'!$F$6:$F$1005,MATCH(A952&amp;"",'أوامر الشغل'!$A$6:$A$1005,0))&amp;"","أمر غير موجود"))</f>
        <v/>
      </c>
    </row>
    <row r="953">
      <c r="A953" s="5" t="n"/>
      <c r="B953" s="5" t="n"/>
      <c r="C953" s="18" t="n"/>
      <c r="D953" s="17" t="n"/>
      <c r="E953" s="17" t="n"/>
      <c r="F953" s="15">
        <f>IF(A953&amp;""="","",ROUND(N(C953)*N(E953),2))</f>
        <v/>
      </c>
      <c r="G953" s="15">
        <f>IF(A953&amp;""="","",ROUND(N(C953)*N(D953),2))</f>
        <v/>
      </c>
      <c r="H953" s="15">
        <f>IF(A953&amp;""="","",ROUND(F953-G953,2))</f>
        <v/>
      </c>
      <c r="I953" s="6">
        <f>IF(A953&amp;""="","",IFERROR(INDEX('أوامر الشغل'!$F$6:$F$1005,MATCH(A953&amp;"",'أوامر الشغل'!$A$6:$A$1005,0))&amp;"","أمر غير موجود"))</f>
        <v/>
      </c>
    </row>
    <row r="954">
      <c r="A954" s="5" t="n"/>
      <c r="B954" s="5" t="n"/>
      <c r="C954" s="18" t="n"/>
      <c r="D954" s="17" t="n"/>
      <c r="E954" s="17" t="n"/>
      <c r="F954" s="15">
        <f>IF(A954&amp;""="","",ROUND(N(C954)*N(E954),2))</f>
        <v/>
      </c>
      <c r="G954" s="15">
        <f>IF(A954&amp;""="","",ROUND(N(C954)*N(D954),2))</f>
        <v/>
      </c>
      <c r="H954" s="15">
        <f>IF(A954&amp;""="","",ROUND(F954-G954,2))</f>
        <v/>
      </c>
      <c r="I954" s="6">
        <f>IF(A954&amp;""="","",IFERROR(INDEX('أوامر الشغل'!$F$6:$F$1005,MATCH(A954&amp;"",'أوامر الشغل'!$A$6:$A$1005,0))&amp;"","أمر غير موجود"))</f>
        <v/>
      </c>
    </row>
    <row r="955">
      <c r="A955" s="5" t="n"/>
      <c r="B955" s="5" t="n"/>
      <c r="C955" s="18" t="n"/>
      <c r="D955" s="17" t="n"/>
      <c r="E955" s="17" t="n"/>
      <c r="F955" s="15">
        <f>IF(A955&amp;""="","",ROUND(N(C955)*N(E955),2))</f>
        <v/>
      </c>
      <c r="G955" s="15">
        <f>IF(A955&amp;""="","",ROUND(N(C955)*N(D955),2))</f>
        <v/>
      </c>
      <c r="H955" s="15">
        <f>IF(A955&amp;""="","",ROUND(F955-G955,2))</f>
        <v/>
      </c>
      <c r="I955" s="6">
        <f>IF(A955&amp;""="","",IFERROR(INDEX('أوامر الشغل'!$F$6:$F$1005,MATCH(A955&amp;"",'أوامر الشغل'!$A$6:$A$1005,0))&amp;"","أمر غير موجود"))</f>
        <v/>
      </c>
    </row>
    <row r="956">
      <c r="A956" s="5" t="n"/>
      <c r="B956" s="5" t="n"/>
      <c r="C956" s="18" t="n"/>
      <c r="D956" s="17" t="n"/>
      <c r="E956" s="17" t="n"/>
      <c r="F956" s="15">
        <f>IF(A956&amp;""="","",ROUND(N(C956)*N(E956),2))</f>
        <v/>
      </c>
      <c r="G956" s="15">
        <f>IF(A956&amp;""="","",ROUND(N(C956)*N(D956),2))</f>
        <v/>
      </c>
      <c r="H956" s="15">
        <f>IF(A956&amp;""="","",ROUND(F956-G956,2))</f>
        <v/>
      </c>
      <c r="I956" s="6">
        <f>IF(A956&amp;""="","",IFERROR(INDEX('أوامر الشغل'!$F$6:$F$1005,MATCH(A956&amp;"",'أوامر الشغل'!$A$6:$A$1005,0))&amp;"","أمر غير موجود"))</f>
        <v/>
      </c>
    </row>
    <row r="957">
      <c r="A957" s="5" t="n"/>
      <c r="B957" s="5" t="n"/>
      <c r="C957" s="18" t="n"/>
      <c r="D957" s="17" t="n"/>
      <c r="E957" s="17" t="n"/>
      <c r="F957" s="15">
        <f>IF(A957&amp;""="","",ROUND(N(C957)*N(E957),2))</f>
        <v/>
      </c>
      <c r="G957" s="15">
        <f>IF(A957&amp;""="","",ROUND(N(C957)*N(D957),2))</f>
        <v/>
      </c>
      <c r="H957" s="15">
        <f>IF(A957&amp;""="","",ROUND(F957-G957,2))</f>
        <v/>
      </c>
      <c r="I957" s="6">
        <f>IF(A957&amp;""="","",IFERROR(INDEX('أوامر الشغل'!$F$6:$F$1005,MATCH(A957&amp;"",'أوامر الشغل'!$A$6:$A$1005,0))&amp;"","أمر غير موجود"))</f>
        <v/>
      </c>
    </row>
    <row r="958">
      <c r="A958" s="5" t="n"/>
      <c r="B958" s="5" t="n"/>
      <c r="C958" s="18" t="n"/>
      <c r="D958" s="17" t="n"/>
      <c r="E958" s="17" t="n"/>
      <c r="F958" s="15">
        <f>IF(A958&amp;""="","",ROUND(N(C958)*N(E958),2))</f>
        <v/>
      </c>
      <c r="G958" s="15">
        <f>IF(A958&amp;""="","",ROUND(N(C958)*N(D958),2))</f>
        <v/>
      </c>
      <c r="H958" s="15">
        <f>IF(A958&amp;""="","",ROUND(F958-G958,2))</f>
        <v/>
      </c>
      <c r="I958" s="6">
        <f>IF(A958&amp;""="","",IFERROR(INDEX('أوامر الشغل'!$F$6:$F$1005,MATCH(A958&amp;"",'أوامر الشغل'!$A$6:$A$1005,0))&amp;"","أمر غير موجود"))</f>
        <v/>
      </c>
    </row>
    <row r="959">
      <c r="A959" s="5" t="n"/>
      <c r="B959" s="5" t="n"/>
      <c r="C959" s="18" t="n"/>
      <c r="D959" s="17" t="n"/>
      <c r="E959" s="17" t="n"/>
      <c r="F959" s="15">
        <f>IF(A959&amp;""="","",ROUND(N(C959)*N(E959),2))</f>
        <v/>
      </c>
      <c r="G959" s="15">
        <f>IF(A959&amp;""="","",ROUND(N(C959)*N(D959),2))</f>
        <v/>
      </c>
      <c r="H959" s="15">
        <f>IF(A959&amp;""="","",ROUND(F959-G959,2))</f>
        <v/>
      </c>
      <c r="I959" s="6">
        <f>IF(A959&amp;""="","",IFERROR(INDEX('أوامر الشغل'!$F$6:$F$1005,MATCH(A959&amp;"",'أوامر الشغل'!$A$6:$A$1005,0))&amp;"","أمر غير موجود"))</f>
        <v/>
      </c>
    </row>
    <row r="960">
      <c r="A960" s="5" t="n"/>
      <c r="B960" s="5" t="n"/>
      <c r="C960" s="18" t="n"/>
      <c r="D960" s="17" t="n"/>
      <c r="E960" s="17" t="n"/>
      <c r="F960" s="15">
        <f>IF(A960&amp;""="","",ROUND(N(C960)*N(E960),2))</f>
        <v/>
      </c>
      <c r="G960" s="15">
        <f>IF(A960&amp;""="","",ROUND(N(C960)*N(D960),2))</f>
        <v/>
      </c>
      <c r="H960" s="15">
        <f>IF(A960&amp;""="","",ROUND(F960-G960,2))</f>
        <v/>
      </c>
      <c r="I960" s="6">
        <f>IF(A960&amp;""="","",IFERROR(INDEX('أوامر الشغل'!$F$6:$F$1005,MATCH(A960&amp;"",'أوامر الشغل'!$A$6:$A$1005,0))&amp;"","أمر غير موجود"))</f>
        <v/>
      </c>
    </row>
    <row r="961">
      <c r="A961" s="5" t="n"/>
      <c r="B961" s="5" t="n"/>
      <c r="C961" s="18" t="n"/>
      <c r="D961" s="17" t="n"/>
      <c r="E961" s="17" t="n"/>
      <c r="F961" s="15">
        <f>IF(A961&amp;""="","",ROUND(N(C961)*N(E961),2))</f>
        <v/>
      </c>
      <c r="G961" s="15">
        <f>IF(A961&amp;""="","",ROUND(N(C961)*N(D961),2))</f>
        <v/>
      </c>
      <c r="H961" s="15">
        <f>IF(A961&amp;""="","",ROUND(F961-G961,2))</f>
        <v/>
      </c>
      <c r="I961" s="6">
        <f>IF(A961&amp;""="","",IFERROR(INDEX('أوامر الشغل'!$F$6:$F$1005,MATCH(A961&amp;"",'أوامر الشغل'!$A$6:$A$1005,0))&amp;"","أمر غير موجود"))</f>
        <v/>
      </c>
    </row>
    <row r="962">
      <c r="A962" s="5" t="n"/>
      <c r="B962" s="5" t="n"/>
      <c r="C962" s="18" t="n"/>
      <c r="D962" s="17" t="n"/>
      <c r="E962" s="17" t="n"/>
      <c r="F962" s="15">
        <f>IF(A962&amp;""="","",ROUND(N(C962)*N(E962),2))</f>
        <v/>
      </c>
      <c r="G962" s="15">
        <f>IF(A962&amp;""="","",ROUND(N(C962)*N(D962),2))</f>
        <v/>
      </c>
      <c r="H962" s="15">
        <f>IF(A962&amp;""="","",ROUND(F962-G962,2))</f>
        <v/>
      </c>
      <c r="I962" s="6">
        <f>IF(A962&amp;""="","",IFERROR(INDEX('أوامر الشغل'!$F$6:$F$1005,MATCH(A962&amp;"",'أوامر الشغل'!$A$6:$A$1005,0))&amp;"","أمر غير موجود"))</f>
        <v/>
      </c>
    </row>
    <row r="963">
      <c r="A963" s="5" t="n"/>
      <c r="B963" s="5" t="n"/>
      <c r="C963" s="18" t="n"/>
      <c r="D963" s="17" t="n"/>
      <c r="E963" s="17" t="n"/>
      <c r="F963" s="15">
        <f>IF(A963&amp;""="","",ROUND(N(C963)*N(E963),2))</f>
        <v/>
      </c>
      <c r="G963" s="15">
        <f>IF(A963&amp;""="","",ROUND(N(C963)*N(D963),2))</f>
        <v/>
      </c>
      <c r="H963" s="15">
        <f>IF(A963&amp;""="","",ROUND(F963-G963,2))</f>
        <v/>
      </c>
      <c r="I963" s="6">
        <f>IF(A963&amp;""="","",IFERROR(INDEX('أوامر الشغل'!$F$6:$F$1005,MATCH(A963&amp;"",'أوامر الشغل'!$A$6:$A$1005,0))&amp;"","أمر غير موجود"))</f>
        <v/>
      </c>
    </row>
    <row r="964">
      <c r="A964" s="5" t="n"/>
      <c r="B964" s="5" t="n"/>
      <c r="C964" s="18" t="n"/>
      <c r="D964" s="17" t="n"/>
      <c r="E964" s="17" t="n"/>
      <c r="F964" s="15">
        <f>IF(A964&amp;""="","",ROUND(N(C964)*N(E964),2))</f>
        <v/>
      </c>
      <c r="G964" s="15">
        <f>IF(A964&amp;""="","",ROUND(N(C964)*N(D964),2))</f>
        <v/>
      </c>
      <c r="H964" s="15">
        <f>IF(A964&amp;""="","",ROUND(F964-G964,2))</f>
        <v/>
      </c>
      <c r="I964" s="6">
        <f>IF(A964&amp;""="","",IFERROR(INDEX('أوامر الشغل'!$F$6:$F$1005,MATCH(A964&amp;"",'أوامر الشغل'!$A$6:$A$1005,0))&amp;"","أمر غير موجود"))</f>
        <v/>
      </c>
    </row>
    <row r="965">
      <c r="A965" s="5" t="n"/>
      <c r="B965" s="5" t="n"/>
      <c r="C965" s="18" t="n"/>
      <c r="D965" s="17" t="n"/>
      <c r="E965" s="17" t="n"/>
      <c r="F965" s="15">
        <f>IF(A965&amp;""="","",ROUND(N(C965)*N(E965),2))</f>
        <v/>
      </c>
      <c r="G965" s="15">
        <f>IF(A965&amp;""="","",ROUND(N(C965)*N(D965),2))</f>
        <v/>
      </c>
      <c r="H965" s="15">
        <f>IF(A965&amp;""="","",ROUND(F965-G965,2))</f>
        <v/>
      </c>
      <c r="I965" s="6">
        <f>IF(A965&amp;""="","",IFERROR(INDEX('أوامر الشغل'!$F$6:$F$1005,MATCH(A965&amp;"",'أوامر الشغل'!$A$6:$A$1005,0))&amp;"","أمر غير موجود"))</f>
        <v/>
      </c>
    </row>
    <row r="966">
      <c r="A966" s="5" t="n"/>
      <c r="B966" s="5" t="n"/>
      <c r="C966" s="18" t="n"/>
      <c r="D966" s="17" t="n"/>
      <c r="E966" s="17" t="n"/>
      <c r="F966" s="15">
        <f>IF(A966&amp;""="","",ROUND(N(C966)*N(E966),2))</f>
        <v/>
      </c>
      <c r="G966" s="15">
        <f>IF(A966&amp;""="","",ROUND(N(C966)*N(D966),2))</f>
        <v/>
      </c>
      <c r="H966" s="15">
        <f>IF(A966&amp;""="","",ROUND(F966-G966,2))</f>
        <v/>
      </c>
      <c r="I966" s="6">
        <f>IF(A966&amp;""="","",IFERROR(INDEX('أوامر الشغل'!$F$6:$F$1005,MATCH(A966&amp;"",'أوامر الشغل'!$A$6:$A$1005,0))&amp;"","أمر غير موجود"))</f>
        <v/>
      </c>
    </row>
    <row r="967">
      <c r="A967" s="5" t="n"/>
      <c r="B967" s="5" t="n"/>
      <c r="C967" s="18" t="n"/>
      <c r="D967" s="17" t="n"/>
      <c r="E967" s="17" t="n"/>
      <c r="F967" s="15">
        <f>IF(A967&amp;""="","",ROUND(N(C967)*N(E967),2))</f>
        <v/>
      </c>
      <c r="G967" s="15">
        <f>IF(A967&amp;""="","",ROUND(N(C967)*N(D967),2))</f>
        <v/>
      </c>
      <c r="H967" s="15">
        <f>IF(A967&amp;""="","",ROUND(F967-G967,2))</f>
        <v/>
      </c>
      <c r="I967" s="6">
        <f>IF(A967&amp;""="","",IFERROR(INDEX('أوامر الشغل'!$F$6:$F$1005,MATCH(A967&amp;"",'أوامر الشغل'!$A$6:$A$1005,0))&amp;"","أمر غير موجود"))</f>
        <v/>
      </c>
    </row>
    <row r="968">
      <c r="A968" s="5" t="n"/>
      <c r="B968" s="5" t="n"/>
      <c r="C968" s="18" t="n"/>
      <c r="D968" s="17" t="n"/>
      <c r="E968" s="17" t="n"/>
      <c r="F968" s="15">
        <f>IF(A968&amp;""="","",ROUND(N(C968)*N(E968),2))</f>
        <v/>
      </c>
      <c r="G968" s="15">
        <f>IF(A968&amp;""="","",ROUND(N(C968)*N(D968),2))</f>
        <v/>
      </c>
      <c r="H968" s="15">
        <f>IF(A968&amp;""="","",ROUND(F968-G968,2))</f>
        <v/>
      </c>
      <c r="I968" s="6">
        <f>IF(A968&amp;""="","",IFERROR(INDEX('أوامر الشغل'!$F$6:$F$1005,MATCH(A968&amp;"",'أوامر الشغل'!$A$6:$A$1005,0))&amp;"","أمر غير موجود"))</f>
        <v/>
      </c>
    </row>
    <row r="969">
      <c r="A969" s="5" t="n"/>
      <c r="B969" s="5" t="n"/>
      <c r="C969" s="18" t="n"/>
      <c r="D969" s="17" t="n"/>
      <c r="E969" s="17" t="n"/>
      <c r="F969" s="15">
        <f>IF(A969&amp;""="","",ROUND(N(C969)*N(E969),2))</f>
        <v/>
      </c>
      <c r="G969" s="15">
        <f>IF(A969&amp;""="","",ROUND(N(C969)*N(D969),2))</f>
        <v/>
      </c>
      <c r="H969" s="15">
        <f>IF(A969&amp;""="","",ROUND(F969-G969,2))</f>
        <v/>
      </c>
      <c r="I969" s="6">
        <f>IF(A969&amp;""="","",IFERROR(INDEX('أوامر الشغل'!$F$6:$F$1005,MATCH(A969&amp;"",'أوامر الشغل'!$A$6:$A$1005,0))&amp;"","أمر غير موجود"))</f>
        <v/>
      </c>
    </row>
    <row r="970">
      <c r="A970" s="5" t="n"/>
      <c r="B970" s="5" t="n"/>
      <c r="C970" s="18" t="n"/>
      <c r="D970" s="17" t="n"/>
      <c r="E970" s="17" t="n"/>
      <c r="F970" s="15">
        <f>IF(A970&amp;""="","",ROUND(N(C970)*N(E970),2))</f>
        <v/>
      </c>
      <c r="G970" s="15">
        <f>IF(A970&amp;""="","",ROUND(N(C970)*N(D970),2))</f>
        <v/>
      </c>
      <c r="H970" s="15">
        <f>IF(A970&amp;""="","",ROUND(F970-G970,2))</f>
        <v/>
      </c>
      <c r="I970" s="6">
        <f>IF(A970&amp;""="","",IFERROR(INDEX('أوامر الشغل'!$F$6:$F$1005,MATCH(A970&amp;"",'أوامر الشغل'!$A$6:$A$1005,0))&amp;"","أمر غير موجود"))</f>
        <v/>
      </c>
    </row>
    <row r="971">
      <c r="A971" s="5" t="n"/>
      <c r="B971" s="5" t="n"/>
      <c r="C971" s="18" t="n"/>
      <c r="D971" s="17" t="n"/>
      <c r="E971" s="17" t="n"/>
      <c r="F971" s="15">
        <f>IF(A971&amp;""="","",ROUND(N(C971)*N(E971),2))</f>
        <v/>
      </c>
      <c r="G971" s="15">
        <f>IF(A971&amp;""="","",ROUND(N(C971)*N(D971),2))</f>
        <v/>
      </c>
      <c r="H971" s="15">
        <f>IF(A971&amp;""="","",ROUND(F971-G971,2))</f>
        <v/>
      </c>
      <c r="I971" s="6">
        <f>IF(A971&amp;""="","",IFERROR(INDEX('أوامر الشغل'!$F$6:$F$1005,MATCH(A971&amp;"",'أوامر الشغل'!$A$6:$A$1005,0))&amp;"","أمر غير موجود"))</f>
        <v/>
      </c>
    </row>
    <row r="972">
      <c r="A972" s="5" t="n"/>
      <c r="B972" s="5" t="n"/>
      <c r="C972" s="18" t="n"/>
      <c r="D972" s="17" t="n"/>
      <c r="E972" s="17" t="n"/>
      <c r="F972" s="15">
        <f>IF(A972&amp;""="","",ROUND(N(C972)*N(E972),2))</f>
        <v/>
      </c>
      <c r="G972" s="15">
        <f>IF(A972&amp;""="","",ROUND(N(C972)*N(D972),2))</f>
        <v/>
      </c>
      <c r="H972" s="15">
        <f>IF(A972&amp;""="","",ROUND(F972-G972,2))</f>
        <v/>
      </c>
      <c r="I972" s="6">
        <f>IF(A972&amp;""="","",IFERROR(INDEX('أوامر الشغل'!$F$6:$F$1005,MATCH(A972&amp;"",'أوامر الشغل'!$A$6:$A$1005,0))&amp;"","أمر غير موجود"))</f>
        <v/>
      </c>
    </row>
    <row r="973">
      <c r="A973" s="5" t="n"/>
      <c r="B973" s="5" t="n"/>
      <c r="C973" s="18" t="n"/>
      <c r="D973" s="17" t="n"/>
      <c r="E973" s="17" t="n"/>
      <c r="F973" s="15">
        <f>IF(A973&amp;""="","",ROUND(N(C973)*N(E973),2))</f>
        <v/>
      </c>
      <c r="G973" s="15">
        <f>IF(A973&amp;""="","",ROUND(N(C973)*N(D973),2))</f>
        <v/>
      </c>
      <c r="H973" s="15">
        <f>IF(A973&amp;""="","",ROUND(F973-G973,2))</f>
        <v/>
      </c>
      <c r="I973" s="6">
        <f>IF(A973&amp;""="","",IFERROR(INDEX('أوامر الشغل'!$F$6:$F$1005,MATCH(A973&amp;"",'أوامر الشغل'!$A$6:$A$1005,0))&amp;"","أمر غير موجود"))</f>
        <v/>
      </c>
    </row>
    <row r="974">
      <c r="A974" s="5" t="n"/>
      <c r="B974" s="5" t="n"/>
      <c r="C974" s="18" t="n"/>
      <c r="D974" s="17" t="n"/>
      <c r="E974" s="17" t="n"/>
      <c r="F974" s="15">
        <f>IF(A974&amp;""="","",ROUND(N(C974)*N(E974),2))</f>
        <v/>
      </c>
      <c r="G974" s="15">
        <f>IF(A974&amp;""="","",ROUND(N(C974)*N(D974),2))</f>
        <v/>
      </c>
      <c r="H974" s="15">
        <f>IF(A974&amp;""="","",ROUND(F974-G974,2))</f>
        <v/>
      </c>
      <c r="I974" s="6">
        <f>IF(A974&amp;""="","",IFERROR(INDEX('أوامر الشغل'!$F$6:$F$1005,MATCH(A974&amp;"",'أوامر الشغل'!$A$6:$A$1005,0))&amp;"","أمر غير موجود"))</f>
        <v/>
      </c>
    </row>
    <row r="975">
      <c r="A975" s="5" t="n"/>
      <c r="B975" s="5" t="n"/>
      <c r="C975" s="18" t="n"/>
      <c r="D975" s="17" t="n"/>
      <c r="E975" s="17" t="n"/>
      <c r="F975" s="15">
        <f>IF(A975&amp;""="","",ROUND(N(C975)*N(E975),2))</f>
        <v/>
      </c>
      <c r="G975" s="15">
        <f>IF(A975&amp;""="","",ROUND(N(C975)*N(D975),2))</f>
        <v/>
      </c>
      <c r="H975" s="15">
        <f>IF(A975&amp;""="","",ROUND(F975-G975,2))</f>
        <v/>
      </c>
      <c r="I975" s="6">
        <f>IF(A975&amp;""="","",IFERROR(INDEX('أوامر الشغل'!$F$6:$F$1005,MATCH(A975&amp;"",'أوامر الشغل'!$A$6:$A$1005,0))&amp;"","أمر غير موجود"))</f>
        <v/>
      </c>
    </row>
    <row r="976">
      <c r="A976" s="5" t="n"/>
      <c r="B976" s="5" t="n"/>
      <c r="C976" s="18" t="n"/>
      <c r="D976" s="17" t="n"/>
      <c r="E976" s="17" t="n"/>
      <c r="F976" s="15">
        <f>IF(A976&amp;""="","",ROUND(N(C976)*N(E976),2))</f>
        <v/>
      </c>
      <c r="G976" s="15">
        <f>IF(A976&amp;""="","",ROUND(N(C976)*N(D976),2))</f>
        <v/>
      </c>
      <c r="H976" s="15">
        <f>IF(A976&amp;""="","",ROUND(F976-G976,2))</f>
        <v/>
      </c>
      <c r="I976" s="6">
        <f>IF(A976&amp;""="","",IFERROR(INDEX('أوامر الشغل'!$F$6:$F$1005,MATCH(A976&amp;"",'أوامر الشغل'!$A$6:$A$1005,0))&amp;"","أمر غير موجود"))</f>
        <v/>
      </c>
    </row>
    <row r="977">
      <c r="A977" s="5" t="n"/>
      <c r="B977" s="5" t="n"/>
      <c r="C977" s="18" t="n"/>
      <c r="D977" s="17" t="n"/>
      <c r="E977" s="17" t="n"/>
      <c r="F977" s="15">
        <f>IF(A977&amp;""="","",ROUND(N(C977)*N(E977),2))</f>
        <v/>
      </c>
      <c r="G977" s="15">
        <f>IF(A977&amp;""="","",ROUND(N(C977)*N(D977),2))</f>
        <v/>
      </c>
      <c r="H977" s="15">
        <f>IF(A977&amp;""="","",ROUND(F977-G977,2))</f>
        <v/>
      </c>
      <c r="I977" s="6">
        <f>IF(A977&amp;""="","",IFERROR(INDEX('أوامر الشغل'!$F$6:$F$1005,MATCH(A977&amp;"",'أوامر الشغل'!$A$6:$A$1005,0))&amp;"","أمر غير موجود"))</f>
        <v/>
      </c>
    </row>
    <row r="978">
      <c r="A978" s="5" t="n"/>
      <c r="B978" s="5" t="n"/>
      <c r="C978" s="18" t="n"/>
      <c r="D978" s="17" t="n"/>
      <c r="E978" s="17" t="n"/>
      <c r="F978" s="15">
        <f>IF(A978&amp;""="","",ROUND(N(C978)*N(E978),2))</f>
        <v/>
      </c>
      <c r="G978" s="15">
        <f>IF(A978&amp;""="","",ROUND(N(C978)*N(D978),2))</f>
        <v/>
      </c>
      <c r="H978" s="15">
        <f>IF(A978&amp;""="","",ROUND(F978-G978,2))</f>
        <v/>
      </c>
      <c r="I978" s="6">
        <f>IF(A978&amp;""="","",IFERROR(INDEX('أوامر الشغل'!$F$6:$F$1005,MATCH(A978&amp;"",'أوامر الشغل'!$A$6:$A$1005,0))&amp;"","أمر غير موجود"))</f>
        <v/>
      </c>
    </row>
    <row r="979">
      <c r="A979" s="5" t="n"/>
      <c r="B979" s="5" t="n"/>
      <c r="C979" s="18" t="n"/>
      <c r="D979" s="17" t="n"/>
      <c r="E979" s="17" t="n"/>
      <c r="F979" s="15">
        <f>IF(A979&amp;""="","",ROUND(N(C979)*N(E979),2))</f>
        <v/>
      </c>
      <c r="G979" s="15">
        <f>IF(A979&amp;""="","",ROUND(N(C979)*N(D979),2))</f>
        <v/>
      </c>
      <c r="H979" s="15">
        <f>IF(A979&amp;""="","",ROUND(F979-G979,2))</f>
        <v/>
      </c>
      <c r="I979" s="6">
        <f>IF(A979&amp;""="","",IFERROR(INDEX('أوامر الشغل'!$F$6:$F$1005,MATCH(A979&amp;"",'أوامر الشغل'!$A$6:$A$1005,0))&amp;"","أمر غير موجود"))</f>
        <v/>
      </c>
    </row>
    <row r="980">
      <c r="A980" s="5" t="n"/>
      <c r="B980" s="5" t="n"/>
      <c r="C980" s="18" t="n"/>
      <c r="D980" s="17" t="n"/>
      <c r="E980" s="17" t="n"/>
      <c r="F980" s="15">
        <f>IF(A980&amp;""="","",ROUND(N(C980)*N(E980),2))</f>
        <v/>
      </c>
      <c r="G980" s="15">
        <f>IF(A980&amp;""="","",ROUND(N(C980)*N(D980),2))</f>
        <v/>
      </c>
      <c r="H980" s="15">
        <f>IF(A980&amp;""="","",ROUND(F980-G980,2))</f>
        <v/>
      </c>
      <c r="I980" s="6">
        <f>IF(A980&amp;""="","",IFERROR(INDEX('أوامر الشغل'!$F$6:$F$1005,MATCH(A980&amp;"",'أوامر الشغل'!$A$6:$A$1005,0))&amp;"","أمر غير موجود"))</f>
        <v/>
      </c>
    </row>
    <row r="981">
      <c r="A981" s="5" t="n"/>
      <c r="B981" s="5" t="n"/>
      <c r="C981" s="18" t="n"/>
      <c r="D981" s="17" t="n"/>
      <c r="E981" s="17" t="n"/>
      <c r="F981" s="15">
        <f>IF(A981&amp;""="","",ROUND(N(C981)*N(E981),2))</f>
        <v/>
      </c>
      <c r="G981" s="15">
        <f>IF(A981&amp;""="","",ROUND(N(C981)*N(D981),2))</f>
        <v/>
      </c>
      <c r="H981" s="15">
        <f>IF(A981&amp;""="","",ROUND(F981-G981,2))</f>
        <v/>
      </c>
      <c r="I981" s="6">
        <f>IF(A981&amp;""="","",IFERROR(INDEX('أوامر الشغل'!$F$6:$F$1005,MATCH(A981&amp;"",'أوامر الشغل'!$A$6:$A$1005,0))&amp;"","أمر غير موجود"))</f>
        <v/>
      </c>
    </row>
    <row r="982">
      <c r="A982" s="5" t="n"/>
      <c r="B982" s="5" t="n"/>
      <c r="C982" s="18" t="n"/>
      <c r="D982" s="17" t="n"/>
      <c r="E982" s="17" t="n"/>
      <c r="F982" s="15">
        <f>IF(A982&amp;""="","",ROUND(N(C982)*N(E982),2))</f>
        <v/>
      </c>
      <c r="G982" s="15">
        <f>IF(A982&amp;""="","",ROUND(N(C982)*N(D982),2))</f>
        <v/>
      </c>
      <c r="H982" s="15">
        <f>IF(A982&amp;""="","",ROUND(F982-G982,2))</f>
        <v/>
      </c>
      <c r="I982" s="6">
        <f>IF(A982&amp;""="","",IFERROR(INDEX('أوامر الشغل'!$F$6:$F$1005,MATCH(A982&amp;"",'أوامر الشغل'!$A$6:$A$1005,0))&amp;"","أمر غير موجود"))</f>
        <v/>
      </c>
    </row>
    <row r="983">
      <c r="A983" s="5" t="n"/>
      <c r="B983" s="5" t="n"/>
      <c r="C983" s="18" t="n"/>
      <c r="D983" s="17" t="n"/>
      <c r="E983" s="17" t="n"/>
      <c r="F983" s="15">
        <f>IF(A983&amp;""="","",ROUND(N(C983)*N(E983),2))</f>
        <v/>
      </c>
      <c r="G983" s="15">
        <f>IF(A983&amp;""="","",ROUND(N(C983)*N(D983),2))</f>
        <v/>
      </c>
      <c r="H983" s="15">
        <f>IF(A983&amp;""="","",ROUND(F983-G983,2))</f>
        <v/>
      </c>
      <c r="I983" s="6">
        <f>IF(A983&amp;""="","",IFERROR(INDEX('أوامر الشغل'!$F$6:$F$1005,MATCH(A983&amp;"",'أوامر الشغل'!$A$6:$A$1005,0))&amp;"","أمر غير موجود"))</f>
        <v/>
      </c>
    </row>
    <row r="984">
      <c r="A984" s="5" t="n"/>
      <c r="B984" s="5" t="n"/>
      <c r="C984" s="18" t="n"/>
      <c r="D984" s="17" t="n"/>
      <c r="E984" s="17" t="n"/>
      <c r="F984" s="15">
        <f>IF(A984&amp;""="","",ROUND(N(C984)*N(E984),2))</f>
        <v/>
      </c>
      <c r="G984" s="15">
        <f>IF(A984&amp;""="","",ROUND(N(C984)*N(D984),2))</f>
        <v/>
      </c>
      <c r="H984" s="15">
        <f>IF(A984&amp;""="","",ROUND(F984-G984,2))</f>
        <v/>
      </c>
      <c r="I984" s="6">
        <f>IF(A984&amp;""="","",IFERROR(INDEX('أوامر الشغل'!$F$6:$F$1005,MATCH(A984&amp;"",'أوامر الشغل'!$A$6:$A$1005,0))&amp;"","أمر غير موجود"))</f>
        <v/>
      </c>
    </row>
    <row r="985">
      <c r="A985" s="5" t="n"/>
      <c r="B985" s="5" t="n"/>
      <c r="C985" s="18" t="n"/>
      <c r="D985" s="17" t="n"/>
      <c r="E985" s="17" t="n"/>
      <c r="F985" s="15">
        <f>IF(A985&amp;""="","",ROUND(N(C985)*N(E985),2))</f>
        <v/>
      </c>
      <c r="G985" s="15">
        <f>IF(A985&amp;""="","",ROUND(N(C985)*N(D985),2))</f>
        <v/>
      </c>
      <c r="H985" s="15">
        <f>IF(A985&amp;""="","",ROUND(F985-G985,2))</f>
        <v/>
      </c>
      <c r="I985" s="6">
        <f>IF(A985&amp;""="","",IFERROR(INDEX('أوامر الشغل'!$F$6:$F$1005,MATCH(A985&amp;"",'أوامر الشغل'!$A$6:$A$1005,0))&amp;"","أمر غير موجود"))</f>
        <v/>
      </c>
    </row>
    <row r="986">
      <c r="A986" s="5" t="n"/>
      <c r="B986" s="5" t="n"/>
      <c r="C986" s="18" t="n"/>
      <c r="D986" s="17" t="n"/>
      <c r="E986" s="17" t="n"/>
      <c r="F986" s="15">
        <f>IF(A986&amp;""="","",ROUND(N(C986)*N(E986),2))</f>
        <v/>
      </c>
      <c r="G986" s="15">
        <f>IF(A986&amp;""="","",ROUND(N(C986)*N(D986),2))</f>
        <v/>
      </c>
      <c r="H986" s="15">
        <f>IF(A986&amp;""="","",ROUND(F986-G986,2))</f>
        <v/>
      </c>
      <c r="I986" s="6">
        <f>IF(A986&amp;""="","",IFERROR(INDEX('أوامر الشغل'!$F$6:$F$1005,MATCH(A986&amp;"",'أوامر الشغل'!$A$6:$A$1005,0))&amp;"","أمر غير موجود"))</f>
        <v/>
      </c>
    </row>
    <row r="987">
      <c r="A987" s="5" t="n"/>
      <c r="B987" s="5" t="n"/>
      <c r="C987" s="18" t="n"/>
      <c r="D987" s="17" t="n"/>
      <c r="E987" s="17" t="n"/>
      <c r="F987" s="15">
        <f>IF(A987&amp;""="","",ROUND(N(C987)*N(E987),2))</f>
        <v/>
      </c>
      <c r="G987" s="15">
        <f>IF(A987&amp;""="","",ROUND(N(C987)*N(D987),2))</f>
        <v/>
      </c>
      <c r="H987" s="15">
        <f>IF(A987&amp;""="","",ROUND(F987-G987,2))</f>
        <v/>
      </c>
      <c r="I987" s="6">
        <f>IF(A987&amp;""="","",IFERROR(INDEX('أوامر الشغل'!$F$6:$F$1005,MATCH(A987&amp;"",'أوامر الشغل'!$A$6:$A$1005,0))&amp;"","أمر غير موجود"))</f>
        <v/>
      </c>
    </row>
    <row r="988">
      <c r="A988" s="5" t="n"/>
      <c r="B988" s="5" t="n"/>
      <c r="C988" s="18" t="n"/>
      <c r="D988" s="17" t="n"/>
      <c r="E988" s="17" t="n"/>
      <c r="F988" s="15">
        <f>IF(A988&amp;""="","",ROUND(N(C988)*N(E988),2))</f>
        <v/>
      </c>
      <c r="G988" s="15">
        <f>IF(A988&amp;""="","",ROUND(N(C988)*N(D988),2))</f>
        <v/>
      </c>
      <c r="H988" s="15">
        <f>IF(A988&amp;""="","",ROUND(F988-G988,2))</f>
        <v/>
      </c>
      <c r="I988" s="6">
        <f>IF(A988&amp;""="","",IFERROR(INDEX('أوامر الشغل'!$F$6:$F$1005,MATCH(A988&amp;"",'أوامر الشغل'!$A$6:$A$1005,0))&amp;"","أمر غير موجود"))</f>
        <v/>
      </c>
    </row>
    <row r="989">
      <c r="A989" s="5" t="n"/>
      <c r="B989" s="5" t="n"/>
      <c r="C989" s="18" t="n"/>
      <c r="D989" s="17" t="n"/>
      <c r="E989" s="17" t="n"/>
      <c r="F989" s="15">
        <f>IF(A989&amp;""="","",ROUND(N(C989)*N(E989),2))</f>
        <v/>
      </c>
      <c r="G989" s="15">
        <f>IF(A989&amp;""="","",ROUND(N(C989)*N(D989),2))</f>
        <v/>
      </c>
      <c r="H989" s="15">
        <f>IF(A989&amp;""="","",ROUND(F989-G989,2))</f>
        <v/>
      </c>
      <c r="I989" s="6">
        <f>IF(A989&amp;""="","",IFERROR(INDEX('أوامر الشغل'!$F$6:$F$1005,MATCH(A989&amp;"",'أوامر الشغل'!$A$6:$A$1005,0))&amp;"","أمر غير موجود"))</f>
        <v/>
      </c>
    </row>
    <row r="990">
      <c r="A990" s="5" t="n"/>
      <c r="B990" s="5" t="n"/>
      <c r="C990" s="18" t="n"/>
      <c r="D990" s="17" t="n"/>
      <c r="E990" s="17" t="n"/>
      <c r="F990" s="15">
        <f>IF(A990&amp;""="","",ROUND(N(C990)*N(E990),2))</f>
        <v/>
      </c>
      <c r="G990" s="15">
        <f>IF(A990&amp;""="","",ROUND(N(C990)*N(D990),2))</f>
        <v/>
      </c>
      <c r="H990" s="15">
        <f>IF(A990&amp;""="","",ROUND(F990-G990,2))</f>
        <v/>
      </c>
      <c r="I990" s="6">
        <f>IF(A990&amp;""="","",IFERROR(INDEX('أوامر الشغل'!$F$6:$F$1005,MATCH(A990&amp;"",'أوامر الشغل'!$A$6:$A$1005,0))&amp;"","أمر غير موجود"))</f>
        <v/>
      </c>
    </row>
    <row r="991">
      <c r="A991" s="5" t="n"/>
      <c r="B991" s="5" t="n"/>
      <c r="C991" s="18" t="n"/>
      <c r="D991" s="17" t="n"/>
      <c r="E991" s="17" t="n"/>
      <c r="F991" s="15">
        <f>IF(A991&amp;""="","",ROUND(N(C991)*N(E991),2))</f>
        <v/>
      </c>
      <c r="G991" s="15">
        <f>IF(A991&amp;""="","",ROUND(N(C991)*N(D991),2))</f>
        <v/>
      </c>
      <c r="H991" s="15">
        <f>IF(A991&amp;""="","",ROUND(F991-G991,2))</f>
        <v/>
      </c>
      <c r="I991" s="6">
        <f>IF(A991&amp;""="","",IFERROR(INDEX('أوامر الشغل'!$F$6:$F$1005,MATCH(A991&amp;"",'أوامر الشغل'!$A$6:$A$1005,0))&amp;"","أمر غير موجود"))</f>
        <v/>
      </c>
    </row>
    <row r="992">
      <c r="A992" s="5" t="n"/>
      <c r="B992" s="5" t="n"/>
      <c r="C992" s="18" t="n"/>
      <c r="D992" s="17" t="n"/>
      <c r="E992" s="17" t="n"/>
      <c r="F992" s="15">
        <f>IF(A992&amp;""="","",ROUND(N(C992)*N(E992),2))</f>
        <v/>
      </c>
      <c r="G992" s="15">
        <f>IF(A992&amp;""="","",ROUND(N(C992)*N(D992),2))</f>
        <v/>
      </c>
      <c r="H992" s="15">
        <f>IF(A992&amp;""="","",ROUND(F992-G992,2))</f>
        <v/>
      </c>
      <c r="I992" s="6">
        <f>IF(A992&amp;""="","",IFERROR(INDEX('أوامر الشغل'!$F$6:$F$1005,MATCH(A992&amp;"",'أوامر الشغل'!$A$6:$A$1005,0))&amp;"","أمر غير موجود"))</f>
        <v/>
      </c>
    </row>
    <row r="993">
      <c r="A993" s="5" t="n"/>
      <c r="B993" s="5" t="n"/>
      <c r="C993" s="18" t="n"/>
      <c r="D993" s="17" t="n"/>
      <c r="E993" s="17" t="n"/>
      <c r="F993" s="15">
        <f>IF(A993&amp;""="","",ROUND(N(C993)*N(E993),2))</f>
        <v/>
      </c>
      <c r="G993" s="15">
        <f>IF(A993&amp;""="","",ROUND(N(C993)*N(D993),2))</f>
        <v/>
      </c>
      <c r="H993" s="15">
        <f>IF(A993&amp;""="","",ROUND(F993-G993,2))</f>
        <v/>
      </c>
      <c r="I993" s="6">
        <f>IF(A993&amp;""="","",IFERROR(INDEX('أوامر الشغل'!$F$6:$F$1005,MATCH(A993&amp;"",'أوامر الشغل'!$A$6:$A$1005,0))&amp;"","أمر غير موجود"))</f>
        <v/>
      </c>
    </row>
    <row r="994">
      <c r="A994" s="5" t="n"/>
      <c r="B994" s="5" t="n"/>
      <c r="C994" s="18" t="n"/>
      <c r="D994" s="17" t="n"/>
      <c r="E994" s="17" t="n"/>
      <c r="F994" s="15">
        <f>IF(A994&amp;""="","",ROUND(N(C994)*N(E994),2))</f>
        <v/>
      </c>
      <c r="G994" s="15">
        <f>IF(A994&amp;""="","",ROUND(N(C994)*N(D994),2))</f>
        <v/>
      </c>
      <c r="H994" s="15">
        <f>IF(A994&amp;""="","",ROUND(F994-G994,2))</f>
        <v/>
      </c>
      <c r="I994" s="6">
        <f>IF(A994&amp;""="","",IFERROR(INDEX('أوامر الشغل'!$F$6:$F$1005,MATCH(A994&amp;"",'أوامر الشغل'!$A$6:$A$1005,0))&amp;"","أمر غير موجود"))</f>
        <v/>
      </c>
    </row>
    <row r="995">
      <c r="A995" s="5" t="n"/>
      <c r="B995" s="5" t="n"/>
      <c r="C995" s="18" t="n"/>
      <c r="D995" s="17" t="n"/>
      <c r="E995" s="17" t="n"/>
      <c r="F995" s="15">
        <f>IF(A995&amp;""="","",ROUND(N(C995)*N(E995),2))</f>
        <v/>
      </c>
      <c r="G995" s="15">
        <f>IF(A995&amp;""="","",ROUND(N(C995)*N(D995),2))</f>
        <v/>
      </c>
      <c r="H995" s="15">
        <f>IF(A995&amp;""="","",ROUND(F995-G995,2))</f>
        <v/>
      </c>
      <c r="I995" s="6">
        <f>IF(A995&amp;""="","",IFERROR(INDEX('أوامر الشغل'!$F$6:$F$1005,MATCH(A995&amp;"",'أوامر الشغل'!$A$6:$A$1005,0))&amp;"","أمر غير موجود"))</f>
        <v/>
      </c>
    </row>
    <row r="996">
      <c r="A996" s="5" t="n"/>
      <c r="B996" s="5" t="n"/>
      <c r="C996" s="18" t="n"/>
      <c r="D996" s="17" t="n"/>
      <c r="E996" s="17" t="n"/>
      <c r="F996" s="15">
        <f>IF(A996&amp;""="","",ROUND(N(C996)*N(E996),2))</f>
        <v/>
      </c>
      <c r="G996" s="15">
        <f>IF(A996&amp;""="","",ROUND(N(C996)*N(D996),2))</f>
        <v/>
      </c>
      <c r="H996" s="15">
        <f>IF(A996&amp;""="","",ROUND(F996-G996,2))</f>
        <v/>
      </c>
      <c r="I996" s="6">
        <f>IF(A996&amp;""="","",IFERROR(INDEX('أوامر الشغل'!$F$6:$F$1005,MATCH(A996&amp;"",'أوامر الشغل'!$A$6:$A$1005,0))&amp;"","أمر غير موجود"))</f>
        <v/>
      </c>
    </row>
    <row r="997">
      <c r="A997" s="5" t="n"/>
      <c r="B997" s="5" t="n"/>
      <c r="C997" s="18" t="n"/>
      <c r="D997" s="17" t="n"/>
      <c r="E997" s="17" t="n"/>
      <c r="F997" s="15">
        <f>IF(A997&amp;""="","",ROUND(N(C997)*N(E997),2))</f>
        <v/>
      </c>
      <c r="G997" s="15">
        <f>IF(A997&amp;""="","",ROUND(N(C997)*N(D997),2))</f>
        <v/>
      </c>
      <c r="H997" s="15">
        <f>IF(A997&amp;""="","",ROUND(F997-G997,2))</f>
        <v/>
      </c>
      <c r="I997" s="6">
        <f>IF(A997&amp;""="","",IFERROR(INDEX('أوامر الشغل'!$F$6:$F$1005,MATCH(A997&amp;"",'أوامر الشغل'!$A$6:$A$1005,0))&amp;"","أمر غير موجود"))</f>
        <v/>
      </c>
    </row>
    <row r="998">
      <c r="A998" s="5" t="n"/>
      <c r="B998" s="5" t="n"/>
      <c r="C998" s="18" t="n"/>
      <c r="D998" s="17" t="n"/>
      <c r="E998" s="17" t="n"/>
      <c r="F998" s="15">
        <f>IF(A998&amp;""="","",ROUND(N(C998)*N(E998),2))</f>
        <v/>
      </c>
      <c r="G998" s="15">
        <f>IF(A998&amp;""="","",ROUND(N(C998)*N(D998),2))</f>
        <v/>
      </c>
      <c r="H998" s="15">
        <f>IF(A998&amp;""="","",ROUND(F998-G998,2))</f>
        <v/>
      </c>
      <c r="I998" s="6">
        <f>IF(A998&amp;""="","",IFERROR(INDEX('أوامر الشغل'!$F$6:$F$1005,MATCH(A998&amp;"",'أوامر الشغل'!$A$6:$A$1005,0))&amp;"","أمر غير موجود"))</f>
        <v/>
      </c>
    </row>
    <row r="999">
      <c r="A999" s="5" t="n"/>
      <c r="B999" s="5" t="n"/>
      <c r="C999" s="18" t="n"/>
      <c r="D999" s="17" t="n"/>
      <c r="E999" s="17" t="n"/>
      <c r="F999" s="15">
        <f>IF(A999&amp;""="","",ROUND(N(C999)*N(E999),2))</f>
        <v/>
      </c>
      <c r="G999" s="15">
        <f>IF(A999&amp;""="","",ROUND(N(C999)*N(D999),2))</f>
        <v/>
      </c>
      <c r="H999" s="15">
        <f>IF(A999&amp;""="","",ROUND(F999-G999,2))</f>
        <v/>
      </c>
      <c r="I999" s="6">
        <f>IF(A999&amp;""="","",IFERROR(INDEX('أوامر الشغل'!$F$6:$F$1005,MATCH(A999&amp;"",'أوامر الشغل'!$A$6:$A$1005,0))&amp;"","أمر غير موجود"))</f>
        <v/>
      </c>
    </row>
    <row r="1000">
      <c r="A1000" s="5" t="n"/>
      <c r="B1000" s="5" t="n"/>
      <c r="C1000" s="18" t="n"/>
      <c r="D1000" s="17" t="n"/>
      <c r="E1000" s="17" t="n"/>
      <c r="F1000" s="15">
        <f>IF(A1000&amp;""="","",ROUND(N(C1000)*N(E1000),2))</f>
        <v/>
      </c>
      <c r="G1000" s="15">
        <f>IF(A1000&amp;""="","",ROUND(N(C1000)*N(D1000),2))</f>
        <v/>
      </c>
      <c r="H1000" s="15">
        <f>IF(A1000&amp;""="","",ROUND(F1000-G1000,2))</f>
        <v/>
      </c>
      <c r="I1000" s="6">
        <f>IF(A1000&amp;""="","",IFERROR(INDEX('أوامر الشغل'!$F$6:$F$1005,MATCH(A1000&amp;"",'أوامر الشغل'!$A$6:$A$1005,0))&amp;"","أمر غير موجود"))</f>
        <v/>
      </c>
    </row>
    <row r="1001">
      <c r="A1001" s="5" t="n"/>
      <c r="B1001" s="5" t="n"/>
      <c r="C1001" s="18" t="n"/>
      <c r="D1001" s="17" t="n"/>
      <c r="E1001" s="17" t="n"/>
      <c r="F1001" s="15">
        <f>IF(A1001&amp;""="","",ROUND(N(C1001)*N(E1001),2))</f>
        <v/>
      </c>
      <c r="G1001" s="15">
        <f>IF(A1001&amp;""="","",ROUND(N(C1001)*N(D1001),2))</f>
        <v/>
      </c>
      <c r="H1001" s="15">
        <f>IF(A1001&amp;""="","",ROUND(F1001-G1001,2))</f>
        <v/>
      </c>
      <c r="I1001" s="6">
        <f>IF(A1001&amp;""="","",IFERROR(INDEX('أوامر الشغل'!$F$6:$F$1005,MATCH(A1001&amp;"",'أوامر الشغل'!$A$6:$A$1005,0))&amp;"","أمر غير موجود"))</f>
        <v/>
      </c>
    </row>
    <row r="1002">
      <c r="A1002" s="5" t="n"/>
      <c r="B1002" s="5" t="n"/>
      <c r="C1002" s="18" t="n"/>
      <c r="D1002" s="17" t="n"/>
      <c r="E1002" s="17" t="n"/>
      <c r="F1002" s="15">
        <f>IF(A1002&amp;""="","",ROUND(N(C1002)*N(E1002),2))</f>
        <v/>
      </c>
      <c r="G1002" s="15">
        <f>IF(A1002&amp;""="","",ROUND(N(C1002)*N(D1002),2))</f>
        <v/>
      </c>
      <c r="H1002" s="15">
        <f>IF(A1002&amp;""="","",ROUND(F1002-G1002,2))</f>
        <v/>
      </c>
      <c r="I1002" s="6">
        <f>IF(A1002&amp;""="","",IFERROR(INDEX('أوامر الشغل'!$F$6:$F$1005,MATCH(A1002&amp;"",'أوامر الشغل'!$A$6:$A$1005,0))&amp;"","أمر غير موجود"))</f>
        <v/>
      </c>
    </row>
    <row r="1003">
      <c r="A1003" s="5" t="n"/>
      <c r="B1003" s="5" t="n"/>
      <c r="C1003" s="18" t="n"/>
      <c r="D1003" s="17" t="n"/>
      <c r="E1003" s="17" t="n"/>
      <c r="F1003" s="15">
        <f>IF(A1003&amp;""="","",ROUND(N(C1003)*N(E1003),2))</f>
        <v/>
      </c>
      <c r="G1003" s="15">
        <f>IF(A1003&amp;""="","",ROUND(N(C1003)*N(D1003),2))</f>
        <v/>
      </c>
      <c r="H1003" s="15">
        <f>IF(A1003&amp;""="","",ROUND(F1003-G1003,2))</f>
        <v/>
      </c>
      <c r="I1003" s="6">
        <f>IF(A1003&amp;""="","",IFERROR(INDEX('أوامر الشغل'!$F$6:$F$1005,MATCH(A1003&amp;"",'أوامر الشغل'!$A$6:$A$1005,0))&amp;"","أمر غير موجود"))</f>
        <v/>
      </c>
    </row>
    <row r="1004">
      <c r="A1004" s="5" t="n"/>
      <c r="B1004" s="5" t="n"/>
      <c r="C1004" s="18" t="n"/>
      <c r="D1004" s="17" t="n"/>
      <c r="E1004" s="17" t="n"/>
      <c r="F1004" s="15">
        <f>IF(A1004&amp;""="","",ROUND(N(C1004)*N(E1004),2))</f>
        <v/>
      </c>
      <c r="G1004" s="15">
        <f>IF(A1004&amp;""="","",ROUND(N(C1004)*N(D1004),2))</f>
        <v/>
      </c>
      <c r="H1004" s="15">
        <f>IF(A1004&amp;""="","",ROUND(F1004-G1004,2))</f>
        <v/>
      </c>
      <c r="I1004" s="6">
        <f>IF(A1004&amp;""="","",IFERROR(INDEX('أوامر الشغل'!$F$6:$F$1005,MATCH(A1004&amp;"",'أوامر الشغل'!$A$6:$A$1005,0))&amp;"","أمر غير موجود"))</f>
        <v/>
      </c>
    </row>
    <row r="1005">
      <c r="A1005" s="5" t="n"/>
      <c r="B1005" s="5" t="n"/>
      <c r="C1005" s="18" t="n"/>
      <c r="D1005" s="17" t="n"/>
      <c r="E1005" s="17" t="n"/>
      <c r="F1005" s="15">
        <f>IF(A1005&amp;""="","",ROUND(N(C1005)*N(E1005),2))</f>
        <v/>
      </c>
      <c r="G1005" s="15">
        <f>IF(A1005&amp;""="","",ROUND(N(C1005)*N(D1005),2))</f>
        <v/>
      </c>
      <c r="H1005" s="15">
        <f>IF(A1005&amp;""="","",ROUND(F1005-G1005,2))</f>
        <v/>
      </c>
      <c r="I1005" s="6">
        <f>IF(A1005&amp;""="","",IFERROR(INDEX('أوامر الشغل'!$F$6:$F$1005,MATCH(A1005&amp;"",'أوامر الشغل'!$A$6:$A$1005,0))&amp;"","أمر غير موجود"))</f>
        <v/>
      </c>
    </row>
    <row r="1006">
      <c r="A1006" s="5" t="n"/>
      <c r="B1006" s="5" t="n"/>
      <c r="C1006" s="18" t="n"/>
      <c r="D1006" s="17" t="n"/>
      <c r="E1006" s="17" t="n"/>
      <c r="F1006" s="15">
        <f>IF(A1006&amp;""="","",ROUND(N(C1006)*N(E1006),2))</f>
        <v/>
      </c>
      <c r="G1006" s="15">
        <f>IF(A1006&amp;""="","",ROUND(N(C1006)*N(D1006),2))</f>
        <v/>
      </c>
      <c r="H1006" s="15">
        <f>IF(A1006&amp;""="","",ROUND(F1006-G1006,2))</f>
        <v/>
      </c>
      <c r="I1006" s="6">
        <f>IF(A1006&amp;""="","",IFERROR(INDEX('أوامر الشغل'!$F$6:$F$1005,MATCH(A1006&amp;"",'أوامر الشغل'!$A$6:$A$1005,0))&amp;"","أمر غير موجود"))</f>
        <v/>
      </c>
    </row>
    <row r="1007">
      <c r="A1007" s="5" t="n"/>
      <c r="B1007" s="5" t="n"/>
      <c r="C1007" s="18" t="n"/>
      <c r="D1007" s="17" t="n"/>
      <c r="E1007" s="17" t="n"/>
      <c r="F1007" s="15">
        <f>IF(A1007&amp;""="","",ROUND(N(C1007)*N(E1007),2))</f>
        <v/>
      </c>
      <c r="G1007" s="15">
        <f>IF(A1007&amp;""="","",ROUND(N(C1007)*N(D1007),2))</f>
        <v/>
      </c>
      <c r="H1007" s="15">
        <f>IF(A1007&amp;""="","",ROUND(F1007-G1007,2))</f>
        <v/>
      </c>
      <c r="I1007" s="6">
        <f>IF(A1007&amp;""="","",IFERROR(INDEX('أوامر الشغل'!$F$6:$F$1005,MATCH(A1007&amp;"",'أوامر الشغل'!$A$6:$A$1005,0))&amp;"","أمر غير موجود"))</f>
        <v/>
      </c>
    </row>
    <row r="1008">
      <c r="A1008" s="5" t="n"/>
      <c r="B1008" s="5" t="n"/>
      <c r="C1008" s="18" t="n"/>
      <c r="D1008" s="17" t="n"/>
      <c r="E1008" s="17" t="n"/>
      <c r="F1008" s="15">
        <f>IF(A1008&amp;""="","",ROUND(N(C1008)*N(E1008),2))</f>
        <v/>
      </c>
      <c r="G1008" s="15">
        <f>IF(A1008&amp;""="","",ROUND(N(C1008)*N(D1008),2))</f>
        <v/>
      </c>
      <c r="H1008" s="15">
        <f>IF(A1008&amp;""="","",ROUND(F1008-G1008,2))</f>
        <v/>
      </c>
      <c r="I1008" s="6">
        <f>IF(A1008&amp;""="","",IFERROR(INDEX('أوامر الشغل'!$F$6:$F$1005,MATCH(A1008&amp;"",'أوامر الشغل'!$A$6:$A$1005,0))&amp;"","أمر غير موجود"))</f>
        <v/>
      </c>
    </row>
    <row r="1009">
      <c r="A1009" s="5" t="n"/>
      <c r="B1009" s="5" t="n"/>
      <c r="C1009" s="18" t="n"/>
      <c r="D1009" s="17" t="n"/>
      <c r="E1009" s="17" t="n"/>
      <c r="F1009" s="15">
        <f>IF(A1009&amp;""="","",ROUND(N(C1009)*N(E1009),2))</f>
        <v/>
      </c>
      <c r="G1009" s="15">
        <f>IF(A1009&amp;""="","",ROUND(N(C1009)*N(D1009),2))</f>
        <v/>
      </c>
      <c r="H1009" s="15">
        <f>IF(A1009&amp;""="","",ROUND(F1009-G1009,2))</f>
        <v/>
      </c>
      <c r="I1009" s="6">
        <f>IF(A1009&amp;""="","",IFERROR(INDEX('أوامر الشغل'!$F$6:$F$1005,MATCH(A1009&amp;"",'أوامر الشغل'!$A$6:$A$1005,0))&amp;"","أمر غير موجود"))</f>
        <v/>
      </c>
    </row>
    <row r="1010">
      <c r="A1010" s="5" t="n"/>
      <c r="B1010" s="5" t="n"/>
      <c r="C1010" s="18" t="n"/>
      <c r="D1010" s="17" t="n"/>
      <c r="E1010" s="17" t="n"/>
      <c r="F1010" s="15">
        <f>IF(A1010&amp;""="","",ROUND(N(C1010)*N(E1010),2))</f>
        <v/>
      </c>
      <c r="G1010" s="15">
        <f>IF(A1010&amp;""="","",ROUND(N(C1010)*N(D1010),2))</f>
        <v/>
      </c>
      <c r="H1010" s="15">
        <f>IF(A1010&amp;""="","",ROUND(F1010-G1010,2))</f>
        <v/>
      </c>
      <c r="I1010" s="6">
        <f>IF(A1010&amp;""="","",IFERROR(INDEX('أوامر الشغل'!$F$6:$F$1005,MATCH(A1010&amp;"",'أوامر الشغل'!$A$6:$A$1005,0))&amp;"","أمر غير موجود"))</f>
        <v/>
      </c>
    </row>
    <row r="1011">
      <c r="A1011" s="5" t="n"/>
      <c r="B1011" s="5" t="n"/>
      <c r="C1011" s="18" t="n"/>
      <c r="D1011" s="17" t="n"/>
      <c r="E1011" s="17" t="n"/>
      <c r="F1011" s="15">
        <f>IF(A1011&amp;""="","",ROUND(N(C1011)*N(E1011),2))</f>
        <v/>
      </c>
      <c r="G1011" s="15">
        <f>IF(A1011&amp;""="","",ROUND(N(C1011)*N(D1011),2))</f>
        <v/>
      </c>
      <c r="H1011" s="15">
        <f>IF(A1011&amp;""="","",ROUND(F1011-G1011,2))</f>
        <v/>
      </c>
      <c r="I1011" s="6">
        <f>IF(A1011&amp;""="","",IFERROR(INDEX('أوامر الشغل'!$F$6:$F$1005,MATCH(A1011&amp;"",'أوامر الشغل'!$A$6:$A$1005,0))&amp;"","أمر غير موجود"))</f>
        <v/>
      </c>
    </row>
    <row r="1012">
      <c r="A1012" s="5" t="n"/>
      <c r="B1012" s="5" t="n"/>
      <c r="C1012" s="18" t="n"/>
      <c r="D1012" s="17" t="n"/>
      <c r="E1012" s="17" t="n"/>
      <c r="F1012" s="15">
        <f>IF(A1012&amp;""="","",ROUND(N(C1012)*N(E1012),2))</f>
        <v/>
      </c>
      <c r="G1012" s="15">
        <f>IF(A1012&amp;""="","",ROUND(N(C1012)*N(D1012),2))</f>
        <v/>
      </c>
      <c r="H1012" s="15">
        <f>IF(A1012&amp;""="","",ROUND(F1012-G1012,2))</f>
        <v/>
      </c>
      <c r="I1012" s="6">
        <f>IF(A1012&amp;""="","",IFERROR(INDEX('أوامر الشغل'!$F$6:$F$1005,MATCH(A1012&amp;"",'أوامر الشغل'!$A$6:$A$1005,0))&amp;"","أمر غير موجود"))</f>
        <v/>
      </c>
    </row>
    <row r="1013">
      <c r="A1013" s="5" t="n"/>
      <c r="B1013" s="5" t="n"/>
      <c r="C1013" s="18" t="n"/>
      <c r="D1013" s="17" t="n"/>
      <c r="E1013" s="17" t="n"/>
      <c r="F1013" s="15">
        <f>IF(A1013&amp;""="","",ROUND(N(C1013)*N(E1013),2))</f>
        <v/>
      </c>
      <c r="G1013" s="15">
        <f>IF(A1013&amp;""="","",ROUND(N(C1013)*N(D1013),2))</f>
        <v/>
      </c>
      <c r="H1013" s="15">
        <f>IF(A1013&amp;""="","",ROUND(F1013-G1013,2))</f>
        <v/>
      </c>
      <c r="I1013" s="6">
        <f>IF(A1013&amp;""="","",IFERROR(INDEX('أوامر الشغل'!$F$6:$F$1005,MATCH(A1013&amp;"",'أوامر الشغل'!$A$6:$A$1005,0))&amp;"","أمر غير موجود"))</f>
        <v/>
      </c>
    </row>
    <row r="1014">
      <c r="A1014" s="5" t="n"/>
      <c r="B1014" s="5" t="n"/>
      <c r="C1014" s="18" t="n"/>
      <c r="D1014" s="17" t="n"/>
      <c r="E1014" s="17" t="n"/>
      <c r="F1014" s="15">
        <f>IF(A1014&amp;""="","",ROUND(N(C1014)*N(E1014),2))</f>
        <v/>
      </c>
      <c r="G1014" s="15">
        <f>IF(A1014&amp;""="","",ROUND(N(C1014)*N(D1014),2))</f>
        <v/>
      </c>
      <c r="H1014" s="15">
        <f>IF(A1014&amp;""="","",ROUND(F1014-G1014,2))</f>
        <v/>
      </c>
      <c r="I1014" s="6">
        <f>IF(A1014&amp;""="","",IFERROR(INDEX('أوامر الشغل'!$F$6:$F$1005,MATCH(A1014&amp;"",'أوامر الشغل'!$A$6:$A$1005,0))&amp;"","أمر غير موجود"))</f>
        <v/>
      </c>
    </row>
    <row r="1015">
      <c r="A1015" s="5" t="n"/>
      <c r="B1015" s="5" t="n"/>
      <c r="C1015" s="18" t="n"/>
      <c r="D1015" s="17" t="n"/>
      <c r="E1015" s="17" t="n"/>
      <c r="F1015" s="15">
        <f>IF(A1015&amp;""="","",ROUND(N(C1015)*N(E1015),2))</f>
        <v/>
      </c>
      <c r="G1015" s="15">
        <f>IF(A1015&amp;""="","",ROUND(N(C1015)*N(D1015),2))</f>
        <v/>
      </c>
      <c r="H1015" s="15">
        <f>IF(A1015&amp;""="","",ROUND(F1015-G1015,2))</f>
        <v/>
      </c>
      <c r="I1015" s="6">
        <f>IF(A1015&amp;""="","",IFERROR(INDEX('أوامر الشغل'!$F$6:$F$1005,MATCH(A1015&amp;"",'أوامر الشغل'!$A$6:$A$1005,0))&amp;"","أمر غير موجود"))</f>
        <v/>
      </c>
    </row>
    <row r="1016">
      <c r="A1016" s="5" t="n"/>
      <c r="B1016" s="5" t="n"/>
      <c r="C1016" s="18" t="n"/>
      <c r="D1016" s="17" t="n"/>
      <c r="E1016" s="17" t="n"/>
      <c r="F1016" s="15">
        <f>IF(A1016&amp;""="","",ROUND(N(C1016)*N(E1016),2))</f>
        <v/>
      </c>
      <c r="G1016" s="15">
        <f>IF(A1016&amp;""="","",ROUND(N(C1016)*N(D1016),2))</f>
        <v/>
      </c>
      <c r="H1016" s="15">
        <f>IF(A1016&amp;""="","",ROUND(F1016-G1016,2))</f>
        <v/>
      </c>
      <c r="I1016" s="6">
        <f>IF(A1016&amp;""="","",IFERROR(INDEX('أوامر الشغل'!$F$6:$F$1005,MATCH(A1016&amp;"",'أوامر الشغل'!$A$6:$A$1005,0))&amp;"","أمر غير موجود"))</f>
        <v/>
      </c>
    </row>
    <row r="1017">
      <c r="A1017" s="5" t="n"/>
      <c r="B1017" s="5" t="n"/>
      <c r="C1017" s="18" t="n"/>
      <c r="D1017" s="17" t="n"/>
      <c r="E1017" s="17" t="n"/>
      <c r="F1017" s="15">
        <f>IF(A1017&amp;""="","",ROUND(N(C1017)*N(E1017),2))</f>
        <v/>
      </c>
      <c r="G1017" s="15">
        <f>IF(A1017&amp;""="","",ROUND(N(C1017)*N(D1017),2))</f>
        <v/>
      </c>
      <c r="H1017" s="15">
        <f>IF(A1017&amp;""="","",ROUND(F1017-G1017,2))</f>
        <v/>
      </c>
      <c r="I1017" s="6">
        <f>IF(A1017&amp;""="","",IFERROR(INDEX('أوامر الشغل'!$F$6:$F$1005,MATCH(A1017&amp;"",'أوامر الشغل'!$A$6:$A$1005,0))&amp;"","أمر غير موجود"))</f>
        <v/>
      </c>
    </row>
    <row r="1018">
      <c r="A1018" s="5" t="n"/>
      <c r="B1018" s="5" t="n"/>
      <c r="C1018" s="18" t="n"/>
      <c r="D1018" s="17" t="n"/>
      <c r="E1018" s="17" t="n"/>
      <c r="F1018" s="15">
        <f>IF(A1018&amp;""="","",ROUND(N(C1018)*N(E1018),2))</f>
        <v/>
      </c>
      <c r="G1018" s="15">
        <f>IF(A1018&amp;""="","",ROUND(N(C1018)*N(D1018),2))</f>
        <v/>
      </c>
      <c r="H1018" s="15">
        <f>IF(A1018&amp;""="","",ROUND(F1018-G1018,2))</f>
        <v/>
      </c>
      <c r="I1018" s="6">
        <f>IF(A1018&amp;""="","",IFERROR(INDEX('أوامر الشغل'!$F$6:$F$1005,MATCH(A1018&amp;"",'أوامر الشغل'!$A$6:$A$1005,0))&amp;"","أمر غير موجود"))</f>
        <v/>
      </c>
    </row>
    <row r="1019">
      <c r="A1019" s="5" t="n"/>
      <c r="B1019" s="5" t="n"/>
      <c r="C1019" s="18" t="n"/>
      <c r="D1019" s="17" t="n"/>
      <c r="E1019" s="17" t="n"/>
      <c r="F1019" s="15">
        <f>IF(A1019&amp;""="","",ROUND(N(C1019)*N(E1019),2))</f>
        <v/>
      </c>
      <c r="G1019" s="15">
        <f>IF(A1019&amp;""="","",ROUND(N(C1019)*N(D1019),2))</f>
        <v/>
      </c>
      <c r="H1019" s="15">
        <f>IF(A1019&amp;""="","",ROUND(F1019-G1019,2))</f>
        <v/>
      </c>
      <c r="I1019" s="6">
        <f>IF(A1019&amp;""="","",IFERROR(INDEX('أوامر الشغل'!$F$6:$F$1005,MATCH(A1019&amp;"",'أوامر الشغل'!$A$6:$A$1005,0))&amp;"","أمر غير موجود"))</f>
        <v/>
      </c>
    </row>
    <row r="1020">
      <c r="A1020" s="5" t="n"/>
      <c r="B1020" s="5" t="n"/>
      <c r="C1020" s="18" t="n"/>
      <c r="D1020" s="17" t="n"/>
      <c r="E1020" s="17" t="n"/>
      <c r="F1020" s="15">
        <f>IF(A1020&amp;""="","",ROUND(N(C1020)*N(E1020),2))</f>
        <v/>
      </c>
      <c r="G1020" s="15">
        <f>IF(A1020&amp;""="","",ROUND(N(C1020)*N(D1020),2))</f>
        <v/>
      </c>
      <c r="H1020" s="15">
        <f>IF(A1020&amp;""="","",ROUND(F1020-G1020,2))</f>
        <v/>
      </c>
      <c r="I1020" s="6">
        <f>IF(A1020&amp;""="","",IFERROR(INDEX('أوامر الشغل'!$F$6:$F$1005,MATCH(A1020&amp;"",'أوامر الشغل'!$A$6:$A$1005,0))&amp;"","أمر غير موجود"))</f>
        <v/>
      </c>
    </row>
    <row r="1021">
      <c r="A1021" s="5" t="n"/>
      <c r="B1021" s="5" t="n"/>
      <c r="C1021" s="18" t="n"/>
      <c r="D1021" s="17" t="n"/>
      <c r="E1021" s="17" t="n"/>
      <c r="F1021" s="15">
        <f>IF(A1021&amp;""="","",ROUND(N(C1021)*N(E1021),2))</f>
        <v/>
      </c>
      <c r="G1021" s="15">
        <f>IF(A1021&amp;""="","",ROUND(N(C1021)*N(D1021),2))</f>
        <v/>
      </c>
      <c r="H1021" s="15">
        <f>IF(A1021&amp;""="","",ROUND(F1021-G1021,2))</f>
        <v/>
      </c>
      <c r="I1021" s="6">
        <f>IF(A1021&amp;""="","",IFERROR(INDEX('أوامر الشغل'!$F$6:$F$1005,MATCH(A1021&amp;"",'أوامر الشغل'!$A$6:$A$1005,0))&amp;"","أمر غير موجود"))</f>
        <v/>
      </c>
    </row>
    <row r="1022">
      <c r="A1022" s="5" t="n"/>
      <c r="B1022" s="5" t="n"/>
      <c r="C1022" s="18" t="n"/>
      <c r="D1022" s="17" t="n"/>
      <c r="E1022" s="17" t="n"/>
      <c r="F1022" s="15">
        <f>IF(A1022&amp;""="","",ROUND(N(C1022)*N(E1022),2))</f>
        <v/>
      </c>
      <c r="G1022" s="15">
        <f>IF(A1022&amp;""="","",ROUND(N(C1022)*N(D1022),2))</f>
        <v/>
      </c>
      <c r="H1022" s="15">
        <f>IF(A1022&amp;""="","",ROUND(F1022-G1022,2))</f>
        <v/>
      </c>
      <c r="I1022" s="6">
        <f>IF(A1022&amp;""="","",IFERROR(INDEX('أوامر الشغل'!$F$6:$F$1005,MATCH(A1022&amp;"",'أوامر الشغل'!$A$6:$A$1005,0))&amp;"","أمر غير موجود"))</f>
        <v/>
      </c>
    </row>
    <row r="1023">
      <c r="A1023" s="5" t="n"/>
      <c r="B1023" s="5" t="n"/>
      <c r="C1023" s="18" t="n"/>
      <c r="D1023" s="17" t="n"/>
      <c r="E1023" s="17" t="n"/>
      <c r="F1023" s="15">
        <f>IF(A1023&amp;""="","",ROUND(N(C1023)*N(E1023),2))</f>
        <v/>
      </c>
      <c r="G1023" s="15">
        <f>IF(A1023&amp;""="","",ROUND(N(C1023)*N(D1023),2))</f>
        <v/>
      </c>
      <c r="H1023" s="15">
        <f>IF(A1023&amp;""="","",ROUND(F1023-G1023,2))</f>
        <v/>
      </c>
      <c r="I1023" s="6">
        <f>IF(A1023&amp;""="","",IFERROR(INDEX('أوامر الشغل'!$F$6:$F$1005,MATCH(A1023&amp;"",'أوامر الشغل'!$A$6:$A$1005,0))&amp;"","أمر غير موجود"))</f>
        <v/>
      </c>
    </row>
    <row r="1024">
      <c r="A1024" s="5" t="n"/>
      <c r="B1024" s="5" t="n"/>
      <c r="C1024" s="18" t="n"/>
      <c r="D1024" s="17" t="n"/>
      <c r="E1024" s="17" t="n"/>
      <c r="F1024" s="15">
        <f>IF(A1024&amp;""="","",ROUND(N(C1024)*N(E1024),2))</f>
        <v/>
      </c>
      <c r="G1024" s="15">
        <f>IF(A1024&amp;""="","",ROUND(N(C1024)*N(D1024),2))</f>
        <v/>
      </c>
      <c r="H1024" s="15">
        <f>IF(A1024&amp;""="","",ROUND(F1024-G1024,2))</f>
        <v/>
      </c>
      <c r="I1024" s="6">
        <f>IF(A1024&amp;""="","",IFERROR(INDEX('أوامر الشغل'!$F$6:$F$1005,MATCH(A1024&amp;"",'أوامر الشغل'!$A$6:$A$1005,0))&amp;"","أمر غير موجود"))</f>
        <v/>
      </c>
    </row>
    <row r="1025">
      <c r="A1025" s="5" t="n"/>
      <c r="B1025" s="5" t="n"/>
      <c r="C1025" s="18" t="n"/>
      <c r="D1025" s="17" t="n"/>
      <c r="E1025" s="17" t="n"/>
      <c r="F1025" s="15">
        <f>IF(A1025&amp;""="","",ROUND(N(C1025)*N(E1025),2))</f>
        <v/>
      </c>
      <c r="G1025" s="15">
        <f>IF(A1025&amp;""="","",ROUND(N(C1025)*N(D1025),2))</f>
        <v/>
      </c>
      <c r="H1025" s="15">
        <f>IF(A1025&amp;""="","",ROUND(F1025-G1025,2))</f>
        <v/>
      </c>
      <c r="I1025" s="6">
        <f>IF(A1025&amp;""="","",IFERROR(INDEX('أوامر الشغل'!$F$6:$F$1005,MATCH(A1025&amp;"",'أوامر الشغل'!$A$6:$A$1005,0))&amp;"","أمر غير موجود"))</f>
        <v/>
      </c>
    </row>
    <row r="1026">
      <c r="A1026" s="5" t="n"/>
      <c r="B1026" s="5" t="n"/>
      <c r="C1026" s="18" t="n"/>
      <c r="D1026" s="17" t="n"/>
      <c r="E1026" s="17" t="n"/>
      <c r="F1026" s="15">
        <f>IF(A1026&amp;""="","",ROUND(N(C1026)*N(E1026),2))</f>
        <v/>
      </c>
      <c r="G1026" s="15">
        <f>IF(A1026&amp;""="","",ROUND(N(C1026)*N(D1026),2))</f>
        <v/>
      </c>
      <c r="H1026" s="15">
        <f>IF(A1026&amp;""="","",ROUND(F1026-G1026,2))</f>
        <v/>
      </c>
      <c r="I1026" s="6">
        <f>IF(A1026&amp;""="","",IFERROR(INDEX('أوامر الشغل'!$F$6:$F$1005,MATCH(A1026&amp;"",'أوامر الشغل'!$A$6:$A$1005,0))&amp;"","أمر غير موجود"))</f>
        <v/>
      </c>
    </row>
    <row r="1027">
      <c r="A1027" s="5" t="n"/>
      <c r="B1027" s="5" t="n"/>
      <c r="C1027" s="18" t="n"/>
      <c r="D1027" s="17" t="n"/>
      <c r="E1027" s="17" t="n"/>
      <c r="F1027" s="15">
        <f>IF(A1027&amp;""="","",ROUND(N(C1027)*N(E1027),2))</f>
        <v/>
      </c>
      <c r="G1027" s="15">
        <f>IF(A1027&amp;""="","",ROUND(N(C1027)*N(D1027),2))</f>
        <v/>
      </c>
      <c r="H1027" s="15">
        <f>IF(A1027&amp;""="","",ROUND(F1027-G1027,2))</f>
        <v/>
      </c>
      <c r="I1027" s="6">
        <f>IF(A1027&amp;""="","",IFERROR(INDEX('أوامر الشغل'!$F$6:$F$1005,MATCH(A1027&amp;"",'أوامر الشغل'!$A$6:$A$1005,0))&amp;"","أمر غير موجود"))</f>
        <v/>
      </c>
    </row>
    <row r="1028">
      <c r="A1028" s="5" t="n"/>
      <c r="B1028" s="5" t="n"/>
      <c r="C1028" s="18" t="n"/>
      <c r="D1028" s="17" t="n"/>
      <c r="E1028" s="17" t="n"/>
      <c r="F1028" s="15">
        <f>IF(A1028&amp;""="","",ROUND(N(C1028)*N(E1028),2))</f>
        <v/>
      </c>
      <c r="G1028" s="15">
        <f>IF(A1028&amp;""="","",ROUND(N(C1028)*N(D1028),2))</f>
        <v/>
      </c>
      <c r="H1028" s="15">
        <f>IF(A1028&amp;""="","",ROUND(F1028-G1028,2))</f>
        <v/>
      </c>
      <c r="I1028" s="6">
        <f>IF(A1028&amp;""="","",IFERROR(INDEX('أوامر الشغل'!$F$6:$F$1005,MATCH(A1028&amp;"",'أوامر الشغل'!$A$6:$A$1005,0))&amp;"","أمر غير موجود"))</f>
        <v/>
      </c>
    </row>
    <row r="1029">
      <c r="A1029" s="5" t="n"/>
      <c r="B1029" s="5" t="n"/>
      <c r="C1029" s="18" t="n"/>
      <c r="D1029" s="17" t="n"/>
      <c r="E1029" s="17" t="n"/>
      <c r="F1029" s="15">
        <f>IF(A1029&amp;""="","",ROUND(N(C1029)*N(E1029),2))</f>
        <v/>
      </c>
      <c r="G1029" s="15">
        <f>IF(A1029&amp;""="","",ROUND(N(C1029)*N(D1029),2))</f>
        <v/>
      </c>
      <c r="H1029" s="15">
        <f>IF(A1029&amp;""="","",ROUND(F1029-G1029,2))</f>
        <v/>
      </c>
      <c r="I1029" s="6">
        <f>IF(A1029&amp;""="","",IFERROR(INDEX('أوامر الشغل'!$F$6:$F$1005,MATCH(A1029&amp;"",'أوامر الشغل'!$A$6:$A$1005,0))&amp;"","أمر غير موجود"))</f>
        <v/>
      </c>
    </row>
    <row r="1030">
      <c r="A1030" s="5" t="n"/>
      <c r="B1030" s="5" t="n"/>
      <c r="C1030" s="18" t="n"/>
      <c r="D1030" s="17" t="n"/>
      <c r="E1030" s="17" t="n"/>
      <c r="F1030" s="15">
        <f>IF(A1030&amp;""="","",ROUND(N(C1030)*N(E1030),2))</f>
        <v/>
      </c>
      <c r="G1030" s="15">
        <f>IF(A1030&amp;""="","",ROUND(N(C1030)*N(D1030),2))</f>
        <v/>
      </c>
      <c r="H1030" s="15">
        <f>IF(A1030&amp;""="","",ROUND(F1030-G1030,2))</f>
        <v/>
      </c>
      <c r="I1030" s="6">
        <f>IF(A1030&amp;""="","",IFERROR(INDEX('أوامر الشغل'!$F$6:$F$1005,MATCH(A1030&amp;"",'أوامر الشغل'!$A$6:$A$1005,0))&amp;"","أمر غير موجود"))</f>
        <v/>
      </c>
    </row>
    <row r="1031">
      <c r="A1031" s="5" t="n"/>
      <c r="B1031" s="5" t="n"/>
      <c r="C1031" s="18" t="n"/>
      <c r="D1031" s="17" t="n"/>
      <c r="E1031" s="17" t="n"/>
      <c r="F1031" s="15">
        <f>IF(A1031&amp;""="","",ROUND(N(C1031)*N(E1031),2))</f>
        <v/>
      </c>
      <c r="G1031" s="15">
        <f>IF(A1031&amp;""="","",ROUND(N(C1031)*N(D1031),2))</f>
        <v/>
      </c>
      <c r="H1031" s="15">
        <f>IF(A1031&amp;""="","",ROUND(F1031-G1031,2))</f>
        <v/>
      </c>
      <c r="I1031" s="6">
        <f>IF(A1031&amp;""="","",IFERROR(INDEX('أوامر الشغل'!$F$6:$F$1005,MATCH(A1031&amp;"",'أوامر الشغل'!$A$6:$A$1005,0))&amp;"","أمر غير موجود"))</f>
        <v/>
      </c>
    </row>
    <row r="1032">
      <c r="A1032" s="5" t="n"/>
      <c r="B1032" s="5" t="n"/>
      <c r="C1032" s="18" t="n"/>
      <c r="D1032" s="17" t="n"/>
      <c r="E1032" s="17" t="n"/>
      <c r="F1032" s="15">
        <f>IF(A1032&amp;""="","",ROUND(N(C1032)*N(E1032),2))</f>
        <v/>
      </c>
      <c r="G1032" s="15">
        <f>IF(A1032&amp;""="","",ROUND(N(C1032)*N(D1032),2))</f>
        <v/>
      </c>
      <c r="H1032" s="15">
        <f>IF(A1032&amp;""="","",ROUND(F1032-G1032,2))</f>
        <v/>
      </c>
      <c r="I1032" s="6">
        <f>IF(A1032&amp;""="","",IFERROR(INDEX('أوامر الشغل'!$F$6:$F$1005,MATCH(A1032&amp;"",'أوامر الشغل'!$A$6:$A$1005,0))&amp;"","أمر غير موجود"))</f>
        <v/>
      </c>
    </row>
    <row r="1033">
      <c r="A1033" s="5" t="n"/>
      <c r="B1033" s="5" t="n"/>
      <c r="C1033" s="18" t="n"/>
      <c r="D1033" s="17" t="n"/>
      <c r="E1033" s="17" t="n"/>
      <c r="F1033" s="15">
        <f>IF(A1033&amp;""="","",ROUND(N(C1033)*N(E1033),2))</f>
        <v/>
      </c>
      <c r="G1033" s="15">
        <f>IF(A1033&amp;""="","",ROUND(N(C1033)*N(D1033),2))</f>
        <v/>
      </c>
      <c r="H1033" s="15">
        <f>IF(A1033&amp;""="","",ROUND(F1033-G1033,2))</f>
        <v/>
      </c>
      <c r="I1033" s="6">
        <f>IF(A1033&amp;""="","",IFERROR(INDEX('أوامر الشغل'!$F$6:$F$1005,MATCH(A1033&amp;"",'أوامر الشغل'!$A$6:$A$1005,0))&amp;"","أمر غير موجود"))</f>
        <v/>
      </c>
    </row>
    <row r="1034">
      <c r="A1034" s="5" t="n"/>
      <c r="B1034" s="5" t="n"/>
      <c r="C1034" s="18" t="n"/>
      <c r="D1034" s="17" t="n"/>
      <c r="E1034" s="17" t="n"/>
      <c r="F1034" s="15">
        <f>IF(A1034&amp;""="","",ROUND(N(C1034)*N(E1034),2))</f>
        <v/>
      </c>
      <c r="G1034" s="15">
        <f>IF(A1034&amp;""="","",ROUND(N(C1034)*N(D1034),2))</f>
        <v/>
      </c>
      <c r="H1034" s="15">
        <f>IF(A1034&amp;""="","",ROUND(F1034-G1034,2))</f>
        <v/>
      </c>
      <c r="I1034" s="6">
        <f>IF(A1034&amp;""="","",IFERROR(INDEX('أوامر الشغل'!$F$6:$F$1005,MATCH(A1034&amp;"",'أوامر الشغل'!$A$6:$A$1005,0))&amp;"","أمر غير موجود"))</f>
        <v/>
      </c>
    </row>
    <row r="1035">
      <c r="A1035" s="5" t="n"/>
      <c r="B1035" s="5" t="n"/>
      <c r="C1035" s="18" t="n"/>
      <c r="D1035" s="17" t="n"/>
      <c r="E1035" s="17" t="n"/>
      <c r="F1035" s="15">
        <f>IF(A1035&amp;""="","",ROUND(N(C1035)*N(E1035),2))</f>
        <v/>
      </c>
      <c r="G1035" s="15">
        <f>IF(A1035&amp;""="","",ROUND(N(C1035)*N(D1035),2))</f>
        <v/>
      </c>
      <c r="H1035" s="15">
        <f>IF(A1035&amp;""="","",ROUND(F1035-G1035,2))</f>
        <v/>
      </c>
      <c r="I1035" s="6">
        <f>IF(A1035&amp;""="","",IFERROR(INDEX('أوامر الشغل'!$F$6:$F$1005,MATCH(A1035&amp;"",'أوامر الشغل'!$A$6:$A$1005,0))&amp;"","أمر غير موجود"))</f>
        <v/>
      </c>
    </row>
    <row r="1036">
      <c r="A1036" s="5" t="n"/>
      <c r="B1036" s="5" t="n"/>
      <c r="C1036" s="18" t="n"/>
      <c r="D1036" s="17" t="n"/>
      <c r="E1036" s="17" t="n"/>
      <c r="F1036" s="15">
        <f>IF(A1036&amp;""="","",ROUND(N(C1036)*N(E1036),2))</f>
        <v/>
      </c>
      <c r="G1036" s="15">
        <f>IF(A1036&amp;""="","",ROUND(N(C1036)*N(D1036),2))</f>
        <v/>
      </c>
      <c r="H1036" s="15">
        <f>IF(A1036&amp;""="","",ROUND(F1036-G1036,2))</f>
        <v/>
      </c>
      <c r="I1036" s="6">
        <f>IF(A1036&amp;""="","",IFERROR(INDEX('أوامر الشغل'!$F$6:$F$1005,MATCH(A1036&amp;"",'أوامر الشغل'!$A$6:$A$1005,0))&amp;"","أمر غير موجود"))</f>
        <v/>
      </c>
    </row>
    <row r="1037">
      <c r="A1037" s="5" t="n"/>
      <c r="B1037" s="5" t="n"/>
      <c r="C1037" s="18" t="n"/>
      <c r="D1037" s="17" t="n"/>
      <c r="E1037" s="17" t="n"/>
      <c r="F1037" s="15">
        <f>IF(A1037&amp;""="","",ROUND(N(C1037)*N(E1037),2))</f>
        <v/>
      </c>
      <c r="G1037" s="15">
        <f>IF(A1037&amp;""="","",ROUND(N(C1037)*N(D1037),2))</f>
        <v/>
      </c>
      <c r="H1037" s="15">
        <f>IF(A1037&amp;""="","",ROUND(F1037-G1037,2))</f>
        <v/>
      </c>
      <c r="I1037" s="6">
        <f>IF(A1037&amp;""="","",IFERROR(INDEX('أوامر الشغل'!$F$6:$F$1005,MATCH(A1037&amp;"",'أوامر الشغل'!$A$6:$A$1005,0))&amp;"","أمر غير موجود"))</f>
        <v/>
      </c>
    </row>
    <row r="1038">
      <c r="A1038" s="5" t="n"/>
      <c r="B1038" s="5" t="n"/>
      <c r="C1038" s="18" t="n"/>
      <c r="D1038" s="17" t="n"/>
      <c r="E1038" s="17" t="n"/>
      <c r="F1038" s="15">
        <f>IF(A1038&amp;""="","",ROUND(N(C1038)*N(E1038),2))</f>
        <v/>
      </c>
      <c r="G1038" s="15">
        <f>IF(A1038&amp;""="","",ROUND(N(C1038)*N(D1038),2))</f>
        <v/>
      </c>
      <c r="H1038" s="15">
        <f>IF(A1038&amp;""="","",ROUND(F1038-G1038,2))</f>
        <v/>
      </c>
      <c r="I1038" s="6">
        <f>IF(A1038&amp;""="","",IFERROR(INDEX('أوامر الشغل'!$F$6:$F$1005,MATCH(A1038&amp;"",'أوامر الشغل'!$A$6:$A$1005,0))&amp;"","أمر غير موجود"))</f>
        <v/>
      </c>
    </row>
    <row r="1039">
      <c r="A1039" s="5" t="n"/>
      <c r="B1039" s="5" t="n"/>
      <c r="C1039" s="18" t="n"/>
      <c r="D1039" s="17" t="n"/>
      <c r="E1039" s="17" t="n"/>
      <c r="F1039" s="15">
        <f>IF(A1039&amp;""="","",ROUND(N(C1039)*N(E1039),2))</f>
        <v/>
      </c>
      <c r="G1039" s="15">
        <f>IF(A1039&amp;""="","",ROUND(N(C1039)*N(D1039),2))</f>
        <v/>
      </c>
      <c r="H1039" s="15">
        <f>IF(A1039&amp;""="","",ROUND(F1039-G1039,2))</f>
        <v/>
      </c>
      <c r="I1039" s="6">
        <f>IF(A1039&amp;""="","",IFERROR(INDEX('أوامر الشغل'!$F$6:$F$1005,MATCH(A1039&amp;"",'أوامر الشغل'!$A$6:$A$1005,0))&amp;"","أمر غير موجود"))</f>
        <v/>
      </c>
    </row>
    <row r="1040">
      <c r="A1040" s="5" t="n"/>
      <c r="B1040" s="5" t="n"/>
      <c r="C1040" s="18" t="n"/>
      <c r="D1040" s="17" t="n"/>
      <c r="E1040" s="17" t="n"/>
      <c r="F1040" s="15">
        <f>IF(A1040&amp;""="","",ROUND(N(C1040)*N(E1040),2))</f>
        <v/>
      </c>
      <c r="G1040" s="15">
        <f>IF(A1040&amp;""="","",ROUND(N(C1040)*N(D1040),2))</f>
        <v/>
      </c>
      <c r="H1040" s="15">
        <f>IF(A1040&amp;""="","",ROUND(F1040-G1040,2))</f>
        <v/>
      </c>
      <c r="I1040" s="6">
        <f>IF(A1040&amp;""="","",IFERROR(INDEX('أوامر الشغل'!$F$6:$F$1005,MATCH(A1040&amp;"",'أوامر الشغل'!$A$6:$A$1005,0))&amp;"","أمر غير موجود"))</f>
        <v/>
      </c>
    </row>
    <row r="1041">
      <c r="A1041" s="5" t="n"/>
      <c r="B1041" s="5" t="n"/>
      <c r="C1041" s="18" t="n"/>
      <c r="D1041" s="17" t="n"/>
      <c r="E1041" s="17" t="n"/>
      <c r="F1041" s="15">
        <f>IF(A1041&amp;""="","",ROUND(N(C1041)*N(E1041),2))</f>
        <v/>
      </c>
      <c r="G1041" s="15">
        <f>IF(A1041&amp;""="","",ROUND(N(C1041)*N(D1041),2))</f>
        <v/>
      </c>
      <c r="H1041" s="15">
        <f>IF(A1041&amp;""="","",ROUND(F1041-G1041,2))</f>
        <v/>
      </c>
      <c r="I1041" s="6">
        <f>IF(A1041&amp;""="","",IFERROR(INDEX('أوامر الشغل'!$F$6:$F$1005,MATCH(A1041&amp;"",'أوامر الشغل'!$A$6:$A$1005,0))&amp;"","أمر غير موجود"))</f>
        <v/>
      </c>
    </row>
    <row r="1042">
      <c r="A1042" s="5" t="n"/>
      <c r="B1042" s="5" t="n"/>
      <c r="C1042" s="18" t="n"/>
      <c r="D1042" s="17" t="n"/>
      <c r="E1042" s="17" t="n"/>
      <c r="F1042" s="15">
        <f>IF(A1042&amp;""="","",ROUND(N(C1042)*N(E1042),2))</f>
        <v/>
      </c>
      <c r="G1042" s="15">
        <f>IF(A1042&amp;""="","",ROUND(N(C1042)*N(D1042),2))</f>
        <v/>
      </c>
      <c r="H1042" s="15">
        <f>IF(A1042&amp;""="","",ROUND(F1042-G1042,2))</f>
        <v/>
      </c>
      <c r="I1042" s="6">
        <f>IF(A1042&amp;""="","",IFERROR(INDEX('أوامر الشغل'!$F$6:$F$1005,MATCH(A1042&amp;"",'أوامر الشغل'!$A$6:$A$1005,0))&amp;"","أمر غير موجود"))</f>
        <v/>
      </c>
    </row>
    <row r="1043">
      <c r="A1043" s="5" t="n"/>
      <c r="B1043" s="5" t="n"/>
      <c r="C1043" s="18" t="n"/>
      <c r="D1043" s="17" t="n"/>
      <c r="E1043" s="17" t="n"/>
      <c r="F1043" s="15">
        <f>IF(A1043&amp;""="","",ROUND(N(C1043)*N(E1043),2))</f>
        <v/>
      </c>
      <c r="G1043" s="15">
        <f>IF(A1043&amp;""="","",ROUND(N(C1043)*N(D1043),2))</f>
        <v/>
      </c>
      <c r="H1043" s="15">
        <f>IF(A1043&amp;""="","",ROUND(F1043-G1043,2))</f>
        <v/>
      </c>
      <c r="I1043" s="6">
        <f>IF(A1043&amp;""="","",IFERROR(INDEX('أوامر الشغل'!$F$6:$F$1005,MATCH(A1043&amp;"",'أوامر الشغل'!$A$6:$A$1005,0))&amp;"","أمر غير موجود"))</f>
        <v/>
      </c>
    </row>
    <row r="1044">
      <c r="A1044" s="5" t="n"/>
      <c r="B1044" s="5" t="n"/>
      <c r="C1044" s="18" t="n"/>
      <c r="D1044" s="17" t="n"/>
      <c r="E1044" s="17" t="n"/>
      <c r="F1044" s="15">
        <f>IF(A1044&amp;""="","",ROUND(N(C1044)*N(E1044),2))</f>
        <v/>
      </c>
      <c r="G1044" s="15">
        <f>IF(A1044&amp;""="","",ROUND(N(C1044)*N(D1044),2))</f>
        <v/>
      </c>
      <c r="H1044" s="15">
        <f>IF(A1044&amp;""="","",ROUND(F1044-G1044,2))</f>
        <v/>
      </c>
      <c r="I1044" s="6">
        <f>IF(A1044&amp;""="","",IFERROR(INDEX('أوامر الشغل'!$F$6:$F$1005,MATCH(A1044&amp;"",'أوامر الشغل'!$A$6:$A$1005,0))&amp;"","أمر غير موجود"))</f>
        <v/>
      </c>
    </row>
    <row r="1045">
      <c r="A1045" s="5" t="n"/>
      <c r="B1045" s="5" t="n"/>
      <c r="C1045" s="18" t="n"/>
      <c r="D1045" s="17" t="n"/>
      <c r="E1045" s="17" t="n"/>
      <c r="F1045" s="15">
        <f>IF(A1045&amp;""="","",ROUND(N(C1045)*N(E1045),2))</f>
        <v/>
      </c>
      <c r="G1045" s="15">
        <f>IF(A1045&amp;""="","",ROUND(N(C1045)*N(D1045),2))</f>
        <v/>
      </c>
      <c r="H1045" s="15">
        <f>IF(A1045&amp;""="","",ROUND(F1045-G1045,2))</f>
        <v/>
      </c>
      <c r="I1045" s="6">
        <f>IF(A1045&amp;""="","",IFERROR(INDEX('أوامر الشغل'!$F$6:$F$1005,MATCH(A1045&amp;"",'أوامر الشغل'!$A$6:$A$1005,0))&amp;"","أمر غير موجود"))</f>
        <v/>
      </c>
    </row>
    <row r="1046">
      <c r="A1046" s="5" t="n"/>
      <c r="B1046" s="5" t="n"/>
      <c r="C1046" s="18" t="n"/>
      <c r="D1046" s="17" t="n"/>
      <c r="E1046" s="17" t="n"/>
      <c r="F1046" s="15">
        <f>IF(A1046&amp;""="","",ROUND(N(C1046)*N(E1046),2))</f>
        <v/>
      </c>
      <c r="G1046" s="15">
        <f>IF(A1046&amp;""="","",ROUND(N(C1046)*N(D1046),2))</f>
        <v/>
      </c>
      <c r="H1046" s="15">
        <f>IF(A1046&amp;""="","",ROUND(F1046-G1046,2))</f>
        <v/>
      </c>
      <c r="I1046" s="6">
        <f>IF(A1046&amp;""="","",IFERROR(INDEX('أوامر الشغل'!$F$6:$F$1005,MATCH(A1046&amp;"",'أوامر الشغل'!$A$6:$A$1005,0))&amp;"","أمر غير موجود"))</f>
        <v/>
      </c>
    </row>
    <row r="1047">
      <c r="A1047" s="5" t="n"/>
      <c r="B1047" s="5" t="n"/>
      <c r="C1047" s="18" t="n"/>
      <c r="D1047" s="17" t="n"/>
      <c r="E1047" s="17" t="n"/>
      <c r="F1047" s="15">
        <f>IF(A1047&amp;""="","",ROUND(N(C1047)*N(E1047),2))</f>
        <v/>
      </c>
      <c r="G1047" s="15">
        <f>IF(A1047&amp;""="","",ROUND(N(C1047)*N(D1047),2))</f>
        <v/>
      </c>
      <c r="H1047" s="15">
        <f>IF(A1047&amp;""="","",ROUND(F1047-G1047,2))</f>
        <v/>
      </c>
      <c r="I1047" s="6">
        <f>IF(A1047&amp;""="","",IFERROR(INDEX('أوامر الشغل'!$F$6:$F$1005,MATCH(A1047&amp;"",'أوامر الشغل'!$A$6:$A$1005,0))&amp;"","أمر غير موجود"))</f>
        <v/>
      </c>
    </row>
    <row r="1048">
      <c r="A1048" s="5" t="n"/>
      <c r="B1048" s="5" t="n"/>
      <c r="C1048" s="18" t="n"/>
      <c r="D1048" s="17" t="n"/>
      <c r="E1048" s="17" t="n"/>
      <c r="F1048" s="15">
        <f>IF(A1048&amp;""="","",ROUND(N(C1048)*N(E1048),2))</f>
        <v/>
      </c>
      <c r="G1048" s="15">
        <f>IF(A1048&amp;""="","",ROUND(N(C1048)*N(D1048),2))</f>
        <v/>
      </c>
      <c r="H1048" s="15">
        <f>IF(A1048&amp;""="","",ROUND(F1048-G1048,2))</f>
        <v/>
      </c>
      <c r="I1048" s="6">
        <f>IF(A1048&amp;""="","",IFERROR(INDEX('أوامر الشغل'!$F$6:$F$1005,MATCH(A1048&amp;"",'أوامر الشغل'!$A$6:$A$1005,0))&amp;"","أمر غير موجود"))</f>
        <v/>
      </c>
    </row>
    <row r="1049">
      <c r="A1049" s="5" t="n"/>
      <c r="B1049" s="5" t="n"/>
      <c r="C1049" s="18" t="n"/>
      <c r="D1049" s="17" t="n"/>
      <c r="E1049" s="17" t="n"/>
      <c r="F1049" s="15">
        <f>IF(A1049&amp;""="","",ROUND(N(C1049)*N(E1049),2))</f>
        <v/>
      </c>
      <c r="G1049" s="15">
        <f>IF(A1049&amp;""="","",ROUND(N(C1049)*N(D1049),2))</f>
        <v/>
      </c>
      <c r="H1049" s="15">
        <f>IF(A1049&amp;""="","",ROUND(F1049-G1049,2))</f>
        <v/>
      </c>
      <c r="I1049" s="6">
        <f>IF(A1049&amp;""="","",IFERROR(INDEX('أوامر الشغل'!$F$6:$F$1005,MATCH(A1049&amp;"",'أوامر الشغل'!$A$6:$A$1005,0))&amp;"","أمر غير موجود"))</f>
        <v/>
      </c>
    </row>
    <row r="1050">
      <c r="A1050" s="5" t="n"/>
      <c r="B1050" s="5" t="n"/>
      <c r="C1050" s="18" t="n"/>
      <c r="D1050" s="17" t="n"/>
      <c r="E1050" s="17" t="n"/>
      <c r="F1050" s="15">
        <f>IF(A1050&amp;""="","",ROUND(N(C1050)*N(E1050),2))</f>
        <v/>
      </c>
      <c r="G1050" s="15">
        <f>IF(A1050&amp;""="","",ROUND(N(C1050)*N(D1050),2))</f>
        <v/>
      </c>
      <c r="H1050" s="15">
        <f>IF(A1050&amp;""="","",ROUND(F1050-G1050,2))</f>
        <v/>
      </c>
      <c r="I1050" s="6">
        <f>IF(A1050&amp;""="","",IFERROR(INDEX('أوامر الشغل'!$F$6:$F$1005,MATCH(A1050&amp;"",'أوامر الشغل'!$A$6:$A$1005,0))&amp;"","أمر غير موجود"))</f>
        <v/>
      </c>
    </row>
    <row r="1051">
      <c r="A1051" s="5" t="n"/>
      <c r="B1051" s="5" t="n"/>
      <c r="C1051" s="18" t="n"/>
      <c r="D1051" s="17" t="n"/>
      <c r="E1051" s="17" t="n"/>
      <c r="F1051" s="15">
        <f>IF(A1051&amp;""="","",ROUND(N(C1051)*N(E1051),2))</f>
        <v/>
      </c>
      <c r="G1051" s="15">
        <f>IF(A1051&amp;""="","",ROUND(N(C1051)*N(D1051),2))</f>
        <v/>
      </c>
      <c r="H1051" s="15">
        <f>IF(A1051&amp;""="","",ROUND(F1051-G1051,2))</f>
        <v/>
      </c>
      <c r="I1051" s="6">
        <f>IF(A1051&amp;""="","",IFERROR(INDEX('أوامر الشغل'!$F$6:$F$1005,MATCH(A1051&amp;"",'أوامر الشغل'!$A$6:$A$1005,0))&amp;"","أمر غير موجود"))</f>
        <v/>
      </c>
    </row>
    <row r="1052">
      <c r="A1052" s="5" t="n"/>
      <c r="B1052" s="5" t="n"/>
      <c r="C1052" s="18" t="n"/>
      <c r="D1052" s="17" t="n"/>
      <c r="E1052" s="17" t="n"/>
      <c r="F1052" s="15">
        <f>IF(A1052&amp;""="","",ROUND(N(C1052)*N(E1052),2))</f>
        <v/>
      </c>
      <c r="G1052" s="15">
        <f>IF(A1052&amp;""="","",ROUND(N(C1052)*N(D1052),2))</f>
        <v/>
      </c>
      <c r="H1052" s="15">
        <f>IF(A1052&amp;""="","",ROUND(F1052-G1052,2))</f>
        <v/>
      </c>
      <c r="I1052" s="6">
        <f>IF(A1052&amp;""="","",IFERROR(INDEX('أوامر الشغل'!$F$6:$F$1005,MATCH(A1052&amp;"",'أوامر الشغل'!$A$6:$A$1005,0))&amp;"","أمر غير موجود"))</f>
        <v/>
      </c>
    </row>
    <row r="1053">
      <c r="A1053" s="5" t="n"/>
      <c r="B1053" s="5" t="n"/>
      <c r="C1053" s="18" t="n"/>
      <c r="D1053" s="17" t="n"/>
      <c r="E1053" s="17" t="n"/>
      <c r="F1053" s="15">
        <f>IF(A1053&amp;""="","",ROUND(N(C1053)*N(E1053),2))</f>
        <v/>
      </c>
      <c r="G1053" s="15">
        <f>IF(A1053&amp;""="","",ROUND(N(C1053)*N(D1053),2))</f>
        <v/>
      </c>
      <c r="H1053" s="15">
        <f>IF(A1053&amp;""="","",ROUND(F1053-G1053,2))</f>
        <v/>
      </c>
      <c r="I1053" s="6">
        <f>IF(A1053&amp;""="","",IFERROR(INDEX('أوامر الشغل'!$F$6:$F$1005,MATCH(A1053&amp;"",'أوامر الشغل'!$A$6:$A$1005,0))&amp;"","أمر غير موجود"))</f>
        <v/>
      </c>
    </row>
    <row r="1054">
      <c r="A1054" s="5" t="n"/>
      <c r="B1054" s="5" t="n"/>
      <c r="C1054" s="18" t="n"/>
      <c r="D1054" s="17" t="n"/>
      <c r="E1054" s="17" t="n"/>
      <c r="F1054" s="15">
        <f>IF(A1054&amp;""="","",ROUND(N(C1054)*N(E1054),2))</f>
        <v/>
      </c>
      <c r="G1054" s="15">
        <f>IF(A1054&amp;""="","",ROUND(N(C1054)*N(D1054),2))</f>
        <v/>
      </c>
      <c r="H1054" s="15">
        <f>IF(A1054&amp;""="","",ROUND(F1054-G1054,2))</f>
        <v/>
      </c>
      <c r="I1054" s="6">
        <f>IF(A1054&amp;""="","",IFERROR(INDEX('أوامر الشغل'!$F$6:$F$1005,MATCH(A1054&amp;"",'أوامر الشغل'!$A$6:$A$1005,0))&amp;"","أمر غير موجود"))</f>
        <v/>
      </c>
    </row>
    <row r="1055">
      <c r="A1055" s="5" t="n"/>
      <c r="B1055" s="5" t="n"/>
      <c r="C1055" s="18" t="n"/>
      <c r="D1055" s="17" t="n"/>
      <c r="E1055" s="17" t="n"/>
      <c r="F1055" s="15">
        <f>IF(A1055&amp;""="","",ROUND(N(C1055)*N(E1055),2))</f>
        <v/>
      </c>
      <c r="G1055" s="15">
        <f>IF(A1055&amp;""="","",ROUND(N(C1055)*N(D1055),2))</f>
        <v/>
      </c>
      <c r="H1055" s="15">
        <f>IF(A1055&amp;""="","",ROUND(F1055-G1055,2))</f>
        <v/>
      </c>
      <c r="I1055" s="6">
        <f>IF(A1055&amp;""="","",IFERROR(INDEX('أوامر الشغل'!$F$6:$F$1005,MATCH(A1055&amp;"",'أوامر الشغل'!$A$6:$A$1005,0))&amp;"","أمر غير موجود"))</f>
        <v/>
      </c>
    </row>
    <row r="1056">
      <c r="A1056" s="5" t="n"/>
      <c r="B1056" s="5" t="n"/>
      <c r="C1056" s="18" t="n"/>
      <c r="D1056" s="17" t="n"/>
      <c r="E1056" s="17" t="n"/>
      <c r="F1056" s="15">
        <f>IF(A1056&amp;""="","",ROUND(N(C1056)*N(E1056),2))</f>
        <v/>
      </c>
      <c r="G1056" s="15">
        <f>IF(A1056&amp;""="","",ROUND(N(C1056)*N(D1056),2))</f>
        <v/>
      </c>
      <c r="H1056" s="15">
        <f>IF(A1056&amp;""="","",ROUND(F1056-G1056,2))</f>
        <v/>
      </c>
      <c r="I1056" s="6">
        <f>IF(A1056&amp;""="","",IFERROR(INDEX('أوامر الشغل'!$F$6:$F$1005,MATCH(A1056&amp;"",'أوامر الشغل'!$A$6:$A$1005,0))&amp;"","أمر غير موجود"))</f>
        <v/>
      </c>
    </row>
    <row r="1057">
      <c r="A1057" s="5" t="n"/>
      <c r="B1057" s="5" t="n"/>
      <c r="C1057" s="18" t="n"/>
      <c r="D1057" s="17" t="n"/>
      <c r="E1057" s="17" t="n"/>
      <c r="F1057" s="15">
        <f>IF(A1057&amp;""="","",ROUND(N(C1057)*N(E1057),2))</f>
        <v/>
      </c>
      <c r="G1057" s="15">
        <f>IF(A1057&amp;""="","",ROUND(N(C1057)*N(D1057),2))</f>
        <v/>
      </c>
      <c r="H1057" s="15">
        <f>IF(A1057&amp;""="","",ROUND(F1057-G1057,2))</f>
        <v/>
      </c>
      <c r="I1057" s="6">
        <f>IF(A1057&amp;""="","",IFERROR(INDEX('أوامر الشغل'!$F$6:$F$1005,MATCH(A1057&amp;"",'أوامر الشغل'!$A$6:$A$1005,0))&amp;"","أمر غير موجود"))</f>
        <v/>
      </c>
    </row>
    <row r="1058">
      <c r="A1058" s="5" t="n"/>
      <c r="B1058" s="5" t="n"/>
      <c r="C1058" s="18" t="n"/>
      <c r="D1058" s="17" t="n"/>
      <c r="E1058" s="17" t="n"/>
      <c r="F1058" s="15">
        <f>IF(A1058&amp;""="","",ROUND(N(C1058)*N(E1058),2))</f>
        <v/>
      </c>
      <c r="G1058" s="15">
        <f>IF(A1058&amp;""="","",ROUND(N(C1058)*N(D1058),2))</f>
        <v/>
      </c>
      <c r="H1058" s="15">
        <f>IF(A1058&amp;""="","",ROUND(F1058-G1058,2))</f>
        <v/>
      </c>
      <c r="I1058" s="6">
        <f>IF(A1058&amp;""="","",IFERROR(INDEX('أوامر الشغل'!$F$6:$F$1005,MATCH(A1058&amp;"",'أوامر الشغل'!$A$6:$A$1005,0))&amp;"","أمر غير موجود"))</f>
        <v/>
      </c>
    </row>
    <row r="1059">
      <c r="A1059" s="5" t="n"/>
      <c r="B1059" s="5" t="n"/>
      <c r="C1059" s="18" t="n"/>
      <c r="D1059" s="17" t="n"/>
      <c r="E1059" s="17" t="n"/>
      <c r="F1059" s="15">
        <f>IF(A1059&amp;""="","",ROUND(N(C1059)*N(E1059),2))</f>
        <v/>
      </c>
      <c r="G1059" s="15">
        <f>IF(A1059&amp;""="","",ROUND(N(C1059)*N(D1059),2))</f>
        <v/>
      </c>
      <c r="H1059" s="15">
        <f>IF(A1059&amp;""="","",ROUND(F1059-G1059,2))</f>
        <v/>
      </c>
      <c r="I1059" s="6">
        <f>IF(A1059&amp;""="","",IFERROR(INDEX('أوامر الشغل'!$F$6:$F$1005,MATCH(A1059&amp;"",'أوامر الشغل'!$A$6:$A$1005,0))&amp;"","أمر غير موجود"))</f>
        <v/>
      </c>
    </row>
    <row r="1060">
      <c r="A1060" s="5" t="n"/>
      <c r="B1060" s="5" t="n"/>
      <c r="C1060" s="18" t="n"/>
      <c r="D1060" s="17" t="n"/>
      <c r="E1060" s="17" t="n"/>
      <c r="F1060" s="15">
        <f>IF(A1060&amp;""="","",ROUND(N(C1060)*N(E1060),2))</f>
        <v/>
      </c>
      <c r="G1060" s="15">
        <f>IF(A1060&amp;""="","",ROUND(N(C1060)*N(D1060),2))</f>
        <v/>
      </c>
      <c r="H1060" s="15">
        <f>IF(A1060&amp;""="","",ROUND(F1060-G1060,2))</f>
        <v/>
      </c>
      <c r="I1060" s="6">
        <f>IF(A1060&amp;""="","",IFERROR(INDEX('أوامر الشغل'!$F$6:$F$1005,MATCH(A1060&amp;"",'أوامر الشغل'!$A$6:$A$1005,0))&amp;"","أمر غير موجود"))</f>
        <v/>
      </c>
    </row>
    <row r="1061">
      <c r="A1061" s="5" t="n"/>
      <c r="B1061" s="5" t="n"/>
      <c r="C1061" s="18" t="n"/>
      <c r="D1061" s="17" t="n"/>
      <c r="E1061" s="17" t="n"/>
      <c r="F1061" s="15">
        <f>IF(A1061&amp;""="","",ROUND(N(C1061)*N(E1061),2))</f>
        <v/>
      </c>
      <c r="G1061" s="15">
        <f>IF(A1061&amp;""="","",ROUND(N(C1061)*N(D1061),2))</f>
        <v/>
      </c>
      <c r="H1061" s="15">
        <f>IF(A1061&amp;""="","",ROUND(F1061-G1061,2))</f>
        <v/>
      </c>
      <c r="I1061" s="6">
        <f>IF(A1061&amp;""="","",IFERROR(INDEX('أوامر الشغل'!$F$6:$F$1005,MATCH(A1061&amp;"",'أوامر الشغل'!$A$6:$A$1005,0))&amp;"","أمر غير موجود"))</f>
        <v/>
      </c>
    </row>
    <row r="1062">
      <c r="A1062" s="5" t="n"/>
      <c r="B1062" s="5" t="n"/>
      <c r="C1062" s="18" t="n"/>
      <c r="D1062" s="17" t="n"/>
      <c r="E1062" s="17" t="n"/>
      <c r="F1062" s="15">
        <f>IF(A1062&amp;""="","",ROUND(N(C1062)*N(E1062),2))</f>
        <v/>
      </c>
      <c r="G1062" s="15">
        <f>IF(A1062&amp;""="","",ROUND(N(C1062)*N(D1062),2))</f>
        <v/>
      </c>
      <c r="H1062" s="15">
        <f>IF(A1062&amp;""="","",ROUND(F1062-G1062,2))</f>
        <v/>
      </c>
      <c r="I1062" s="6">
        <f>IF(A1062&amp;""="","",IFERROR(INDEX('أوامر الشغل'!$F$6:$F$1005,MATCH(A1062&amp;"",'أوامر الشغل'!$A$6:$A$1005,0))&amp;"","أمر غير موجود"))</f>
        <v/>
      </c>
    </row>
    <row r="1063">
      <c r="A1063" s="5" t="n"/>
      <c r="B1063" s="5" t="n"/>
      <c r="C1063" s="18" t="n"/>
      <c r="D1063" s="17" t="n"/>
      <c r="E1063" s="17" t="n"/>
      <c r="F1063" s="15">
        <f>IF(A1063&amp;""="","",ROUND(N(C1063)*N(E1063),2))</f>
        <v/>
      </c>
      <c r="G1063" s="15">
        <f>IF(A1063&amp;""="","",ROUND(N(C1063)*N(D1063),2))</f>
        <v/>
      </c>
      <c r="H1063" s="15">
        <f>IF(A1063&amp;""="","",ROUND(F1063-G1063,2))</f>
        <v/>
      </c>
      <c r="I1063" s="6">
        <f>IF(A1063&amp;""="","",IFERROR(INDEX('أوامر الشغل'!$F$6:$F$1005,MATCH(A1063&amp;"",'أوامر الشغل'!$A$6:$A$1005,0))&amp;"","أمر غير موجود"))</f>
        <v/>
      </c>
    </row>
    <row r="1064">
      <c r="A1064" s="5" t="n"/>
      <c r="B1064" s="5" t="n"/>
      <c r="C1064" s="18" t="n"/>
      <c r="D1064" s="17" t="n"/>
      <c r="E1064" s="17" t="n"/>
      <c r="F1064" s="15">
        <f>IF(A1064&amp;""="","",ROUND(N(C1064)*N(E1064),2))</f>
        <v/>
      </c>
      <c r="G1064" s="15">
        <f>IF(A1064&amp;""="","",ROUND(N(C1064)*N(D1064),2))</f>
        <v/>
      </c>
      <c r="H1064" s="15">
        <f>IF(A1064&amp;""="","",ROUND(F1064-G1064,2))</f>
        <v/>
      </c>
      <c r="I1064" s="6">
        <f>IF(A1064&amp;""="","",IFERROR(INDEX('أوامر الشغل'!$F$6:$F$1005,MATCH(A1064&amp;"",'أوامر الشغل'!$A$6:$A$1005,0))&amp;"","أمر غير موجود"))</f>
        <v/>
      </c>
    </row>
    <row r="1065">
      <c r="A1065" s="5" t="n"/>
      <c r="B1065" s="5" t="n"/>
      <c r="C1065" s="18" t="n"/>
      <c r="D1065" s="17" t="n"/>
      <c r="E1065" s="17" t="n"/>
      <c r="F1065" s="15">
        <f>IF(A1065&amp;""="","",ROUND(N(C1065)*N(E1065),2))</f>
        <v/>
      </c>
      <c r="G1065" s="15">
        <f>IF(A1065&amp;""="","",ROUND(N(C1065)*N(D1065),2))</f>
        <v/>
      </c>
      <c r="H1065" s="15">
        <f>IF(A1065&amp;""="","",ROUND(F1065-G1065,2))</f>
        <v/>
      </c>
      <c r="I1065" s="6">
        <f>IF(A1065&amp;""="","",IFERROR(INDEX('أوامر الشغل'!$F$6:$F$1005,MATCH(A1065&amp;"",'أوامر الشغل'!$A$6:$A$1005,0))&amp;"","أمر غير موجود"))</f>
        <v/>
      </c>
    </row>
    <row r="1066">
      <c r="A1066" s="5" t="n"/>
      <c r="B1066" s="5" t="n"/>
      <c r="C1066" s="18" t="n"/>
      <c r="D1066" s="17" t="n"/>
      <c r="E1066" s="17" t="n"/>
      <c r="F1066" s="15">
        <f>IF(A1066&amp;""="","",ROUND(N(C1066)*N(E1066),2))</f>
        <v/>
      </c>
      <c r="G1066" s="15">
        <f>IF(A1066&amp;""="","",ROUND(N(C1066)*N(D1066),2))</f>
        <v/>
      </c>
      <c r="H1066" s="15">
        <f>IF(A1066&amp;""="","",ROUND(F1066-G1066,2))</f>
        <v/>
      </c>
      <c r="I1066" s="6">
        <f>IF(A1066&amp;""="","",IFERROR(INDEX('أوامر الشغل'!$F$6:$F$1005,MATCH(A1066&amp;"",'أوامر الشغل'!$A$6:$A$1005,0))&amp;"","أمر غير موجود"))</f>
        <v/>
      </c>
    </row>
    <row r="1067">
      <c r="A1067" s="5" t="n"/>
      <c r="B1067" s="5" t="n"/>
      <c r="C1067" s="18" t="n"/>
      <c r="D1067" s="17" t="n"/>
      <c r="E1067" s="17" t="n"/>
      <c r="F1067" s="15">
        <f>IF(A1067&amp;""="","",ROUND(N(C1067)*N(E1067),2))</f>
        <v/>
      </c>
      <c r="G1067" s="15">
        <f>IF(A1067&amp;""="","",ROUND(N(C1067)*N(D1067),2))</f>
        <v/>
      </c>
      <c r="H1067" s="15">
        <f>IF(A1067&amp;""="","",ROUND(F1067-G1067,2))</f>
        <v/>
      </c>
      <c r="I1067" s="6">
        <f>IF(A1067&amp;""="","",IFERROR(INDEX('أوامر الشغل'!$F$6:$F$1005,MATCH(A1067&amp;"",'أوامر الشغل'!$A$6:$A$1005,0))&amp;"","أمر غير موجود"))</f>
        <v/>
      </c>
    </row>
    <row r="1068">
      <c r="A1068" s="5" t="n"/>
      <c r="B1068" s="5" t="n"/>
      <c r="C1068" s="18" t="n"/>
      <c r="D1068" s="17" t="n"/>
      <c r="E1068" s="17" t="n"/>
      <c r="F1068" s="15">
        <f>IF(A1068&amp;""="","",ROUND(N(C1068)*N(E1068),2))</f>
        <v/>
      </c>
      <c r="G1068" s="15">
        <f>IF(A1068&amp;""="","",ROUND(N(C1068)*N(D1068),2))</f>
        <v/>
      </c>
      <c r="H1068" s="15">
        <f>IF(A1068&amp;""="","",ROUND(F1068-G1068,2))</f>
        <v/>
      </c>
      <c r="I1068" s="6">
        <f>IF(A1068&amp;""="","",IFERROR(INDEX('أوامر الشغل'!$F$6:$F$1005,MATCH(A1068&amp;"",'أوامر الشغل'!$A$6:$A$1005,0))&amp;"","أمر غير موجود"))</f>
        <v/>
      </c>
    </row>
    <row r="1069">
      <c r="A1069" s="5" t="n"/>
      <c r="B1069" s="5" t="n"/>
      <c r="C1069" s="18" t="n"/>
      <c r="D1069" s="17" t="n"/>
      <c r="E1069" s="17" t="n"/>
      <c r="F1069" s="15">
        <f>IF(A1069&amp;""="","",ROUND(N(C1069)*N(E1069),2))</f>
        <v/>
      </c>
      <c r="G1069" s="15">
        <f>IF(A1069&amp;""="","",ROUND(N(C1069)*N(D1069),2))</f>
        <v/>
      </c>
      <c r="H1069" s="15">
        <f>IF(A1069&amp;""="","",ROUND(F1069-G1069,2))</f>
        <v/>
      </c>
      <c r="I1069" s="6">
        <f>IF(A1069&amp;""="","",IFERROR(INDEX('أوامر الشغل'!$F$6:$F$1005,MATCH(A1069&amp;"",'أوامر الشغل'!$A$6:$A$1005,0))&amp;"","أمر غير موجود"))</f>
        <v/>
      </c>
    </row>
    <row r="1070">
      <c r="A1070" s="5" t="n"/>
      <c r="B1070" s="5" t="n"/>
      <c r="C1070" s="18" t="n"/>
      <c r="D1070" s="17" t="n"/>
      <c r="E1070" s="17" t="n"/>
      <c r="F1070" s="15">
        <f>IF(A1070&amp;""="","",ROUND(N(C1070)*N(E1070),2))</f>
        <v/>
      </c>
      <c r="G1070" s="15">
        <f>IF(A1070&amp;""="","",ROUND(N(C1070)*N(D1070),2))</f>
        <v/>
      </c>
      <c r="H1070" s="15">
        <f>IF(A1070&amp;""="","",ROUND(F1070-G1070,2))</f>
        <v/>
      </c>
      <c r="I1070" s="6">
        <f>IF(A1070&amp;""="","",IFERROR(INDEX('أوامر الشغل'!$F$6:$F$1005,MATCH(A1070&amp;"",'أوامر الشغل'!$A$6:$A$1005,0))&amp;"","أمر غير موجود"))</f>
        <v/>
      </c>
    </row>
    <row r="1071">
      <c r="A1071" s="5" t="n"/>
      <c r="B1071" s="5" t="n"/>
      <c r="C1071" s="18" t="n"/>
      <c r="D1071" s="17" t="n"/>
      <c r="E1071" s="17" t="n"/>
      <c r="F1071" s="15">
        <f>IF(A1071&amp;""="","",ROUND(N(C1071)*N(E1071),2))</f>
        <v/>
      </c>
      <c r="G1071" s="15">
        <f>IF(A1071&amp;""="","",ROUND(N(C1071)*N(D1071),2))</f>
        <v/>
      </c>
      <c r="H1071" s="15">
        <f>IF(A1071&amp;""="","",ROUND(F1071-G1071,2))</f>
        <v/>
      </c>
      <c r="I1071" s="6">
        <f>IF(A1071&amp;""="","",IFERROR(INDEX('أوامر الشغل'!$F$6:$F$1005,MATCH(A1071&amp;"",'أوامر الشغل'!$A$6:$A$1005,0))&amp;"","أمر غير موجود"))</f>
        <v/>
      </c>
    </row>
    <row r="1072">
      <c r="A1072" s="5" t="n"/>
      <c r="B1072" s="5" t="n"/>
      <c r="C1072" s="18" t="n"/>
      <c r="D1072" s="17" t="n"/>
      <c r="E1072" s="17" t="n"/>
      <c r="F1072" s="15">
        <f>IF(A1072&amp;""="","",ROUND(N(C1072)*N(E1072),2))</f>
        <v/>
      </c>
      <c r="G1072" s="15">
        <f>IF(A1072&amp;""="","",ROUND(N(C1072)*N(D1072),2))</f>
        <v/>
      </c>
      <c r="H1072" s="15">
        <f>IF(A1072&amp;""="","",ROUND(F1072-G1072,2))</f>
        <v/>
      </c>
      <c r="I1072" s="6">
        <f>IF(A1072&amp;""="","",IFERROR(INDEX('أوامر الشغل'!$F$6:$F$1005,MATCH(A1072&amp;"",'أوامر الشغل'!$A$6:$A$1005,0))&amp;"","أمر غير موجود"))</f>
        <v/>
      </c>
    </row>
    <row r="1073">
      <c r="A1073" s="5" t="n"/>
      <c r="B1073" s="5" t="n"/>
      <c r="C1073" s="18" t="n"/>
      <c r="D1073" s="17" t="n"/>
      <c r="E1073" s="17" t="n"/>
      <c r="F1073" s="15">
        <f>IF(A1073&amp;""="","",ROUND(N(C1073)*N(E1073),2))</f>
        <v/>
      </c>
      <c r="G1073" s="15">
        <f>IF(A1073&amp;""="","",ROUND(N(C1073)*N(D1073),2))</f>
        <v/>
      </c>
      <c r="H1073" s="15">
        <f>IF(A1073&amp;""="","",ROUND(F1073-G1073,2))</f>
        <v/>
      </c>
      <c r="I1073" s="6">
        <f>IF(A1073&amp;""="","",IFERROR(INDEX('أوامر الشغل'!$F$6:$F$1005,MATCH(A1073&amp;"",'أوامر الشغل'!$A$6:$A$1005,0))&amp;"","أمر غير موجود"))</f>
        <v/>
      </c>
    </row>
    <row r="1074">
      <c r="A1074" s="5" t="n"/>
      <c r="B1074" s="5" t="n"/>
      <c r="C1074" s="18" t="n"/>
      <c r="D1074" s="17" t="n"/>
      <c r="E1074" s="17" t="n"/>
      <c r="F1074" s="15">
        <f>IF(A1074&amp;""="","",ROUND(N(C1074)*N(E1074),2))</f>
        <v/>
      </c>
      <c r="G1074" s="15">
        <f>IF(A1074&amp;""="","",ROUND(N(C1074)*N(D1074),2))</f>
        <v/>
      </c>
      <c r="H1074" s="15">
        <f>IF(A1074&amp;""="","",ROUND(F1074-G1074,2))</f>
        <v/>
      </c>
      <c r="I1074" s="6">
        <f>IF(A1074&amp;""="","",IFERROR(INDEX('أوامر الشغل'!$F$6:$F$1005,MATCH(A1074&amp;"",'أوامر الشغل'!$A$6:$A$1005,0))&amp;"","أمر غير موجود"))</f>
        <v/>
      </c>
    </row>
    <row r="1075">
      <c r="A1075" s="5" t="n"/>
      <c r="B1075" s="5" t="n"/>
      <c r="C1075" s="18" t="n"/>
      <c r="D1075" s="17" t="n"/>
      <c r="E1075" s="17" t="n"/>
      <c r="F1075" s="15">
        <f>IF(A1075&amp;""="","",ROUND(N(C1075)*N(E1075),2))</f>
        <v/>
      </c>
      <c r="G1075" s="15">
        <f>IF(A1075&amp;""="","",ROUND(N(C1075)*N(D1075),2))</f>
        <v/>
      </c>
      <c r="H1075" s="15">
        <f>IF(A1075&amp;""="","",ROUND(F1075-G1075,2))</f>
        <v/>
      </c>
      <c r="I1075" s="6">
        <f>IF(A1075&amp;""="","",IFERROR(INDEX('أوامر الشغل'!$F$6:$F$1005,MATCH(A1075&amp;"",'أوامر الشغل'!$A$6:$A$1005,0))&amp;"","أمر غير موجود"))</f>
        <v/>
      </c>
    </row>
    <row r="1076">
      <c r="A1076" s="5" t="n"/>
      <c r="B1076" s="5" t="n"/>
      <c r="C1076" s="18" t="n"/>
      <c r="D1076" s="17" t="n"/>
      <c r="E1076" s="17" t="n"/>
      <c r="F1076" s="15">
        <f>IF(A1076&amp;""="","",ROUND(N(C1076)*N(E1076),2))</f>
        <v/>
      </c>
      <c r="G1076" s="15">
        <f>IF(A1076&amp;""="","",ROUND(N(C1076)*N(D1076),2))</f>
        <v/>
      </c>
      <c r="H1076" s="15">
        <f>IF(A1076&amp;""="","",ROUND(F1076-G1076,2))</f>
        <v/>
      </c>
      <c r="I1076" s="6">
        <f>IF(A1076&amp;""="","",IFERROR(INDEX('أوامر الشغل'!$F$6:$F$1005,MATCH(A1076&amp;"",'أوامر الشغل'!$A$6:$A$1005,0))&amp;"","أمر غير موجود"))</f>
        <v/>
      </c>
    </row>
    <row r="1077">
      <c r="A1077" s="5" t="n"/>
      <c r="B1077" s="5" t="n"/>
      <c r="C1077" s="18" t="n"/>
      <c r="D1077" s="17" t="n"/>
      <c r="E1077" s="17" t="n"/>
      <c r="F1077" s="15">
        <f>IF(A1077&amp;""="","",ROUND(N(C1077)*N(E1077),2))</f>
        <v/>
      </c>
      <c r="G1077" s="15">
        <f>IF(A1077&amp;""="","",ROUND(N(C1077)*N(D1077),2))</f>
        <v/>
      </c>
      <c r="H1077" s="15">
        <f>IF(A1077&amp;""="","",ROUND(F1077-G1077,2))</f>
        <v/>
      </c>
      <c r="I1077" s="6">
        <f>IF(A1077&amp;""="","",IFERROR(INDEX('أوامر الشغل'!$F$6:$F$1005,MATCH(A1077&amp;"",'أوامر الشغل'!$A$6:$A$1005,0))&amp;"","أمر غير موجود"))</f>
        <v/>
      </c>
    </row>
    <row r="1078">
      <c r="A1078" s="5" t="n"/>
      <c r="B1078" s="5" t="n"/>
      <c r="C1078" s="18" t="n"/>
      <c r="D1078" s="17" t="n"/>
      <c r="E1078" s="17" t="n"/>
      <c r="F1078" s="15">
        <f>IF(A1078&amp;""="","",ROUND(N(C1078)*N(E1078),2))</f>
        <v/>
      </c>
      <c r="G1078" s="15">
        <f>IF(A1078&amp;""="","",ROUND(N(C1078)*N(D1078),2))</f>
        <v/>
      </c>
      <c r="H1078" s="15">
        <f>IF(A1078&amp;""="","",ROUND(F1078-G1078,2))</f>
        <v/>
      </c>
      <c r="I1078" s="6">
        <f>IF(A1078&amp;""="","",IFERROR(INDEX('أوامر الشغل'!$F$6:$F$1005,MATCH(A1078&amp;"",'أوامر الشغل'!$A$6:$A$1005,0))&amp;"","أمر غير موجود"))</f>
        <v/>
      </c>
    </row>
    <row r="1079">
      <c r="A1079" s="5" t="n"/>
      <c r="B1079" s="5" t="n"/>
      <c r="C1079" s="18" t="n"/>
      <c r="D1079" s="17" t="n"/>
      <c r="E1079" s="17" t="n"/>
      <c r="F1079" s="15">
        <f>IF(A1079&amp;""="","",ROUND(N(C1079)*N(E1079),2))</f>
        <v/>
      </c>
      <c r="G1079" s="15">
        <f>IF(A1079&amp;""="","",ROUND(N(C1079)*N(D1079),2))</f>
        <v/>
      </c>
      <c r="H1079" s="15">
        <f>IF(A1079&amp;""="","",ROUND(F1079-G1079,2))</f>
        <v/>
      </c>
      <c r="I1079" s="6">
        <f>IF(A1079&amp;""="","",IFERROR(INDEX('أوامر الشغل'!$F$6:$F$1005,MATCH(A1079&amp;"",'أوامر الشغل'!$A$6:$A$1005,0))&amp;"","أمر غير موجود"))</f>
        <v/>
      </c>
    </row>
    <row r="1080">
      <c r="A1080" s="5" t="n"/>
      <c r="B1080" s="5" t="n"/>
      <c r="C1080" s="18" t="n"/>
      <c r="D1080" s="17" t="n"/>
      <c r="E1080" s="17" t="n"/>
      <c r="F1080" s="15">
        <f>IF(A1080&amp;""="","",ROUND(N(C1080)*N(E1080),2))</f>
        <v/>
      </c>
      <c r="G1080" s="15">
        <f>IF(A1080&amp;""="","",ROUND(N(C1080)*N(D1080),2))</f>
        <v/>
      </c>
      <c r="H1080" s="15">
        <f>IF(A1080&amp;""="","",ROUND(F1080-G1080,2))</f>
        <v/>
      </c>
      <c r="I1080" s="6">
        <f>IF(A1080&amp;""="","",IFERROR(INDEX('أوامر الشغل'!$F$6:$F$1005,MATCH(A1080&amp;"",'أوامر الشغل'!$A$6:$A$1005,0))&amp;"","أمر غير موجود"))</f>
        <v/>
      </c>
    </row>
    <row r="1081">
      <c r="A1081" s="5" t="n"/>
      <c r="B1081" s="5" t="n"/>
      <c r="C1081" s="18" t="n"/>
      <c r="D1081" s="17" t="n"/>
      <c r="E1081" s="17" t="n"/>
      <c r="F1081" s="15">
        <f>IF(A1081&amp;""="","",ROUND(N(C1081)*N(E1081),2))</f>
        <v/>
      </c>
      <c r="G1081" s="15">
        <f>IF(A1081&amp;""="","",ROUND(N(C1081)*N(D1081),2))</f>
        <v/>
      </c>
      <c r="H1081" s="15">
        <f>IF(A1081&amp;""="","",ROUND(F1081-G1081,2))</f>
        <v/>
      </c>
      <c r="I1081" s="6">
        <f>IF(A1081&amp;""="","",IFERROR(INDEX('أوامر الشغل'!$F$6:$F$1005,MATCH(A1081&amp;"",'أوامر الشغل'!$A$6:$A$1005,0))&amp;"","أمر غير موجود"))</f>
        <v/>
      </c>
    </row>
    <row r="1082">
      <c r="A1082" s="5" t="n"/>
      <c r="B1082" s="5" t="n"/>
      <c r="C1082" s="18" t="n"/>
      <c r="D1082" s="17" t="n"/>
      <c r="E1082" s="17" t="n"/>
      <c r="F1082" s="15">
        <f>IF(A1082&amp;""="","",ROUND(N(C1082)*N(E1082),2))</f>
        <v/>
      </c>
      <c r="G1082" s="15">
        <f>IF(A1082&amp;""="","",ROUND(N(C1082)*N(D1082),2))</f>
        <v/>
      </c>
      <c r="H1082" s="15">
        <f>IF(A1082&amp;""="","",ROUND(F1082-G1082,2))</f>
        <v/>
      </c>
      <c r="I1082" s="6">
        <f>IF(A1082&amp;""="","",IFERROR(INDEX('أوامر الشغل'!$F$6:$F$1005,MATCH(A1082&amp;"",'أوامر الشغل'!$A$6:$A$1005,0))&amp;"","أمر غير موجود"))</f>
        <v/>
      </c>
    </row>
    <row r="1083">
      <c r="A1083" s="5" t="n"/>
      <c r="B1083" s="5" t="n"/>
      <c r="C1083" s="18" t="n"/>
      <c r="D1083" s="17" t="n"/>
      <c r="E1083" s="17" t="n"/>
      <c r="F1083" s="15">
        <f>IF(A1083&amp;""="","",ROUND(N(C1083)*N(E1083),2))</f>
        <v/>
      </c>
      <c r="G1083" s="15">
        <f>IF(A1083&amp;""="","",ROUND(N(C1083)*N(D1083),2))</f>
        <v/>
      </c>
      <c r="H1083" s="15">
        <f>IF(A1083&amp;""="","",ROUND(F1083-G1083,2))</f>
        <v/>
      </c>
      <c r="I1083" s="6">
        <f>IF(A1083&amp;""="","",IFERROR(INDEX('أوامر الشغل'!$F$6:$F$1005,MATCH(A1083&amp;"",'أوامر الشغل'!$A$6:$A$1005,0))&amp;"","أمر غير موجود"))</f>
        <v/>
      </c>
    </row>
    <row r="1084">
      <c r="A1084" s="5" t="n"/>
      <c r="B1084" s="5" t="n"/>
      <c r="C1084" s="18" t="n"/>
      <c r="D1084" s="17" t="n"/>
      <c r="E1084" s="17" t="n"/>
      <c r="F1084" s="15">
        <f>IF(A1084&amp;""="","",ROUND(N(C1084)*N(E1084),2))</f>
        <v/>
      </c>
      <c r="G1084" s="15">
        <f>IF(A1084&amp;""="","",ROUND(N(C1084)*N(D1084),2))</f>
        <v/>
      </c>
      <c r="H1084" s="15">
        <f>IF(A1084&amp;""="","",ROUND(F1084-G1084,2))</f>
        <v/>
      </c>
      <c r="I1084" s="6">
        <f>IF(A1084&amp;""="","",IFERROR(INDEX('أوامر الشغل'!$F$6:$F$1005,MATCH(A1084&amp;"",'أوامر الشغل'!$A$6:$A$1005,0))&amp;"","أمر غير موجود"))</f>
        <v/>
      </c>
    </row>
    <row r="1085">
      <c r="A1085" s="5" t="n"/>
      <c r="B1085" s="5" t="n"/>
      <c r="C1085" s="18" t="n"/>
      <c r="D1085" s="17" t="n"/>
      <c r="E1085" s="17" t="n"/>
      <c r="F1085" s="15">
        <f>IF(A1085&amp;""="","",ROUND(N(C1085)*N(E1085),2))</f>
        <v/>
      </c>
      <c r="G1085" s="15">
        <f>IF(A1085&amp;""="","",ROUND(N(C1085)*N(D1085),2))</f>
        <v/>
      </c>
      <c r="H1085" s="15">
        <f>IF(A1085&amp;""="","",ROUND(F1085-G1085,2))</f>
        <v/>
      </c>
      <c r="I1085" s="6">
        <f>IF(A1085&amp;""="","",IFERROR(INDEX('أوامر الشغل'!$F$6:$F$1005,MATCH(A1085&amp;"",'أوامر الشغل'!$A$6:$A$1005,0))&amp;"","أمر غير موجود"))</f>
        <v/>
      </c>
    </row>
    <row r="1086">
      <c r="A1086" s="5" t="n"/>
      <c r="B1086" s="5" t="n"/>
      <c r="C1086" s="18" t="n"/>
      <c r="D1086" s="17" t="n"/>
      <c r="E1086" s="17" t="n"/>
      <c r="F1086" s="15">
        <f>IF(A1086&amp;""="","",ROUND(N(C1086)*N(E1086),2))</f>
        <v/>
      </c>
      <c r="G1086" s="15">
        <f>IF(A1086&amp;""="","",ROUND(N(C1086)*N(D1086),2))</f>
        <v/>
      </c>
      <c r="H1086" s="15">
        <f>IF(A1086&amp;""="","",ROUND(F1086-G1086,2))</f>
        <v/>
      </c>
      <c r="I1086" s="6">
        <f>IF(A1086&amp;""="","",IFERROR(INDEX('أوامر الشغل'!$F$6:$F$1005,MATCH(A1086&amp;"",'أوامر الشغل'!$A$6:$A$1005,0))&amp;"","أمر غير موجود"))</f>
        <v/>
      </c>
    </row>
    <row r="1087">
      <c r="A1087" s="5" t="n"/>
      <c r="B1087" s="5" t="n"/>
      <c r="C1087" s="18" t="n"/>
      <c r="D1087" s="17" t="n"/>
      <c r="E1087" s="17" t="n"/>
      <c r="F1087" s="15">
        <f>IF(A1087&amp;""="","",ROUND(N(C1087)*N(E1087),2))</f>
        <v/>
      </c>
      <c r="G1087" s="15">
        <f>IF(A1087&amp;""="","",ROUND(N(C1087)*N(D1087),2))</f>
        <v/>
      </c>
      <c r="H1087" s="15">
        <f>IF(A1087&amp;""="","",ROUND(F1087-G1087,2))</f>
        <v/>
      </c>
      <c r="I1087" s="6">
        <f>IF(A1087&amp;""="","",IFERROR(INDEX('أوامر الشغل'!$F$6:$F$1005,MATCH(A1087&amp;"",'أوامر الشغل'!$A$6:$A$1005,0))&amp;"","أمر غير موجود"))</f>
        <v/>
      </c>
    </row>
    <row r="1088">
      <c r="A1088" s="5" t="n"/>
      <c r="B1088" s="5" t="n"/>
      <c r="C1088" s="18" t="n"/>
      <c r="D1088" s="17" t="n"/>
      <c r="E1088" s="17" t="n"/>
      <c r="F1088" s="15">
        <f>IF(A1088&amp;""="","",ROUND(N(C1088)*N(E1088),2))</f>
        <v/>
      </c>
      <c r="G1088" s="15">
        <f>IF(A1088&amp;""="","",ROUND(N(C1088)*N(D1088),2))</f>
        <v/>
      </c>
      <c r="H1088" s="15">
        <f>IF(A1088&amp;""="","",ROUND(F1088-G1088,2))</f>
        <v/>
      </c>
      <c r="I1088" s="6">
        <f>IF(A1088&amp;""="","",IFERROR(INDEX('أوامر الشغل'!$F$6:$F$1005,MATCH(A1088&amp;"",'أوامر الشغل'!$A$6:$A$1005,0))&amp;"","أمر غير موجود"))</f>
        <v/>
      </c>
    </row>
    <row r="1089">
      <c r="A1089" s="5" t="n"/>
      <c r="B1089" s="5" t="n"/>
      <c r="C1089" s="18" t="n"/>
      <c r="D1089" s="17" t="n"/>
      <c r="E1089" s="17" t="n"/>
      <c r="F1089" s="15">
        <f>IF(A1089&amp;""="","",ROUND(N(C1089)*N(E1089),2))</f>
        <v/>
      </c>
      <c r="G1089" s="15">
        <f>IF(A1089&amp;""="","",ROUND(N(C1089)*N(D1089),2))</f>
        <v/>
      </c>
      <c r="H1089" s="15">
        <f>IF(A1089&amp;""="","",ROUND(F1089-G1089,2))</f>
        <v/>
      </c>
      <c r="I1089" s="6">
        <f>IF(A1089&amp;""="","",IFERROR(INDEX('أوامر الشغل'!$F$6:$F$1005,MATCH(A1089&amp;"",'أوامر الشغل'!$A$6:$A$1005,0))&amp;"","أمر غير موجود"))</f>
        <v/>
      </c>
    </row>
    <row r="1090">
      <c r="A1090" s="5" t="n"/>
      <c r="B1090" s="5" t="n"/>
      <c r="C1090" s="18" t="n"/>
      <c r="D1090" s="17" t="n"/>
      <c r="E1090" s="17" t="n"/>
      <c r="F1090" s="15">
        <f>IF(A1090&amp;""="","",ROUND(N(C1090)*N(E1090),2))</f>
        <v/>
      </c>
      <c r="G1090" s="15">
        <f>IF(A1090&amp;""="","",ROUND(N(C1090)*N(D1090),2))</f>
        <v/>
      </c>
      <c r="H1090" s="15">
        <f>IF(A1090&amp;""="","",ROUND(F1090-G1090,2))</f>
        <v/>
      </c>
      <c r="I1090" s="6">
        <f>IF(A1090&amp;""="","",IFERROR(INDEX('أوامر الشغل'!$F$6:$F$1005,MATCH(A1090&amp;"",'أوامر الشغل'!$A$6:$A$1005,0))&amp;"","أمر غير موجود"))</f>
        <v/>
      </c>
    </row>
    <row r="1091">
      <c r="A1091" s="5" t="n"/>
      <c r="B1091" s="5" t="n"/>
      <c r="C1091" s="18" t="n"/>
      <c r="D1091" s="17" t="n"/>
      <c r="E1091" s="17" t="n"/>
      <c r="F1091" s="15">
        <f>IF(A1091&amp;""="","",ROUND(N(C1091)*N(E1091),2))</f>
        <v/>
      </c>
      <c r="G1091" s="15">
        <f>IF(A1091&amp;""="","",ROUND(N(C1091)*N(D1091),2))</f>
        <v/>
      </c>
      <c r="H1091" s="15">
        <f>IF(A1091&amp;""="","",ROUND(F1091-G1091,2))</f>
        <v/>
      </c>
      <c r="I1091" s="6">
        <f>IF(A1091&amp;""="","",IFERROR(INDEX('أوامر الشغل'!$F$6:$F$1005,MATCH(A1091&amp;"",'أوامر الشغل'!$A$6:$A$1005,0))&amp;"","أمر غير موجود"))</f>
        <v/>
      </c>
    </row>
    <row r="1092">
      <c r="A1092" s="5" t="n"/>
      <c r="B1092" s="5" t="n"/>
      <c r="C1092" s="18" t="n"/>
      <c r="D1092" s="17" t="n"/>
      <c r="E1092" s="17" t="n"/>
      <c r="F1092" s="15">
        <f>IF(A1092&amp;""="","",ROUND(N(C1092)*N(E1092),2))</f>
        <v/>
      </c>
      <c r="G1092" s="15">
        <f>IF(A1092&amp;""="","",ROUND(N(C1092)*N(D1092),2))</f>
        <v/>
      </c>
      <c r="H1092" s="15">
        <f>IF(A1092&amp;""="","",ROUND(F1092-G1092,2))</f>
        <v/>
      </c>
      <c r="I1092" s="6">
        <f>IF(A1092&amp;""="","",IFERROR(INDEX('أوامر الشغل'!$F$6:$F$1005,MATCH(A1092&amp;"",'أوامر الشغل'!$A$6:$A$1005,0))&amp;"","أمر غير موجود"))</f>
        <v/>
      </c>
    </row>
    <row r="1093">
      <c r="A1093" s="5" t="n"/>
      <c r="B1093" s="5" t="n"/>
      <c r="C1093" s="18" t="n"/>
      <c r="D1093" s="17" t="n"/>
      <c r="E1093" s="17" t="n"/>
      <c r="F1093" s="15">
        <f>IF(A1093&amp;""="","",ROUND(N(C1093)*N(E1093),2))</f>
        <v/>
      </c>
      <c r="G1093" s="15">
        <f>IF(A1093&amp;""="","",ROUND(N(C1093)*N(D1093),2))</f>
        <v/>
      </c>
      <c r="H1093" s="15">
        <f>IF(A1093&amp;""="","",ROUND(F1093-G1093,2))</f>
        <v/>
      </c>
      <c r="I1093" s="6">
        <f>IF(A1093&amp;""="","",IFERROR(INDEX('أوامر الشغل'!$F$6:$F$1005,MATCH(A1093&amp;"",'أوامر الشغل'!$A$6:$A$1005,0))&amp;"","أمر غير موجود"))</f>
        <v/>
      </c>
    </row>
    <row r="1094">
      <c r="A1094" s="5" t="n"/>
      <c r="B1094" s="5" t="n"/>
      <c r="C1094" s="18" t="n"/>
      <c r="D1094" s="17" t="n"/>
      <c r="E1094" s="17" t="n"/>
      <c r="F1094" s="15">
        <f>IF(A1094&amp;""="","",ROUND(N(C1094)*N(E1094),2))</f>
        <v/>
      </c>
      <c r="G1094" s="15">
        <f>IF(A1094&amp;""="","",ROUND(N(C1094)*N(D1094),2))</f>
        <v/>
      </c>
      <c r="H1094" s="15">
        <f>IF(A1094&amp;""="","",ROUND(F1094-G1094,2))</f>
        <v/>
      </c>
      <c r="I1094" s="6">
        <f>IF(A1094&amp;""="","",IFERROR(INDEX('أوامر الشغل'!$F$6:$F$1005,MATCH(A1094&amp;"",'أوامر الشغل'!$A$6:$A$1005,0))&amp;"","أمر غير موجود"))</f>
        <v/>
      </c>
    </row>
    <row r="1095">
      <c r="A1095" s="5" t="n"/>
      <c r="B1095" s="5" t="n"/>
      <c r="C1095" s="18" t="n"/>
      <c r="D1095" s="17" t="n"/>
      <c r="E1095" s="17" t="n"/>
      <c r="F1095" s="15">
        <f>IF(A1095&amp;""="","",ROUND(N(C1095)*N(E1095),2))</f>
        <v/>
      </c>
      <c r="G1095" s="15">
        <f>IF(A1095&amp;""="","",ROUND(N(C1095)*N(D1095),2))</f>
        <v/>
      </c>
      <c r="H1095" s="15">
        <f>IF(A1095&amp;""="","",ROUND(F1095-G1095,2))</f>
        <v/>
      </c>
      <c r="I1095" s="6">
        <f>IF(A1095&amp;""="","",IFERROR(INDEX('أوامر الشغل'!$F$6:$F$1005,MATCH(A1095&amp;"",'أوامر الشغل'!$A$6:$A$1005,0))&amp;"","أمر غير موجود"))</f>
        <v/>
      </c>
    </row>
    <row r="1096">
      <c r="A1096" s="5" t="n"/>
      <c r="B1096" s="5" t="n"/>
      <c r="C1096" s="18" t="n"/>
      <c r="D1096" s="17" t="n"/>
      <c r="E1096" s="17" t="n"/>
      <c r="F1096" s="15">
        <f>IF(A1096&amp;""="","",ROUND(N(C1096)*N(E1096),2))</f>
        <v/>
      </c>
      <c r="G1096" s="15">
        <f>IF(A1096&amp;""="","",ROUND(N(C1096)*N(D1096),2))</f>
        <v/>
      </c>
      <c r="H1096" s="15">
        <f>IF(A1096&amp;""="","",ROUND(F1096-G1096,2))</f>
        <v/>
      </c>
      <c r="I1096" s="6">
        <f>IF(A1096&amp;""="","",IFERROR(INDEX('أوامر الشغل'!$F$6:$F$1005,MATCH(A1096&amp;"",'أوامر الشغل'!$A$6:$A$1005,0))&amp;"","أمر غير موجود"))</f>
        <v/>
      </c>
    </row>
    <row r="1097">
      <c r="A1097" s="5" t="n"/>
      <c r="B1097" s="5" t="n"/>
      <c r="C1097" s="18" t="n"/>
      <c r="D1097" s="17" t="n"/>
      <c r="E1097" s="17" t="n"/>
      <c r="F1097" s="15">
        <f>IF(A1097&amp;""="","",ROUND(N(C1097)*N(E1097),2))</f>
        <v/>
      </c>
      <c r="G1097" s="15">
        <f>IF(A1097&amp;""="","",ROUND(N(C1097)*N(D1097),2))</f>
        <v/>
      </c>
      <c r="H1097" s="15">
        <f>IF(A1097&amp;""="","",ROUND(F1097-G1097,2))</f>
        <v/>
      </c>
      <c r="I1097" s="6">
        <f>IF(A1097&amp;""="","",IFERROR(INDEX('أوامر الشغل'!$F$6:$F$1005,MATCH(A1097&amp;"",'أوامر الشغل'!$A$6:$A$1005,0))&amp;"","أمر غير موجود"))</f>
        <v/>
      </c>
    </row>
    <row r="1098">
      <c r="A1098" s="5" t="n"/>
      <c r="B1098" s="5" t="n"/>
      <c r="C1098" s="18" t="n"/>
      <c r="D1098" s="17" t="n"/>
      <c r="E1098" s="17" t="n"/>
      <c r="F1098" s="15">
        <f>IF(A1098&amp;""="","",ROUND(N(C1098)*N(E1098),2))</f>
        <v/>
      </c>
      <c r="G1098" s="15">
        <f>IF(A1098&amp;""="","",ROUND(N(C1098)*N(D1098),2))</f>
        <v/>
      </c>
      <c r="H1098" s="15">
        <f>IF(A1098&amp;""="","",ROUND(F1098-G1098,2))</f>
        <v/>
      </c>
      <c r="I1098" s="6">
        <f>IF(A1098&amp;""="","",IFERROR(INDEX('أوامر الشغل'!$F$6:$F$1005,MATCH(A1098&amp;"",'أوامر الشغل'!$A$6:$A$1005,0))&amp;"","أمر غير موجود"))</f>
        <v/>
      </c>
    </row>
    <row r="1099">
      <c r="A1099" s="5" t="n"/>
      <c r="B1099" s="5" t="n"/>
      <c r="C1099" s="18" t="n"/>
      <c r="D1099" s="17" t="n"/>
      <c r="E1099" s="17" t="n"/>
      <c r="F1099" s="15">
        <f>IF(A1099&amp;""="","",ROUND(N(C1099)*N(E1099),2))</f>
        <v/>
      </c>
      <c r="G1099" s="15">
        <f>IF(A1099&amp;""="","",ROUND(N(C1099)*N(D1099),2))</f>
        <v/>
      </c>
      <c r="H1099" s="15">
        <f>IF(A1099&amp;""="","",ROUND(F1099-G1099,2))</f>
        <v/>
      </c>
      <c r="I1099" s="6">
        <f>IF(A1099&amp;""="","",IFERROR(INDEX('أوامر الشغل'!$F$6:$F$1005,MATCH(A1099&amp;"",'أوامر الشغل'!$A$6:$A$1005,0))&amp;"","أمر غير موجود"))</f>
        <v/>
      </c>
    </row>
    <row r="1100">
      <c r="A1100" s="5" t="n"/>
      <c r="B1100" s="5" t="n"/>
      <c r="C1100" s="18" t="n"/>
      <c r="D1100" s="17" t="n"/>
      <c r="E1100" s="17" t="n"/>
      <c r="F1100" s="15">
        <f>IF(A1100&amp;""="","",ROUND(N(C1100)*N(E1100),2))</f>
        <v/>
      </c>
      <c r="G1100" s="15">
        <f>IF(A1100&amp;""="","",ROUND(N(C1100)*N(D1100),2))</f>
        <v/>
      </c>
      <c r="H1100" s="15">
        <f>IF(A1100&amp;""="","",ROUND(F1100-G1100,2))</f>
        <v/>
      </c>
      <c r="I1100" s="6">
        <f>IF(A1100&amp;""="","",IFERROR(INDEX('أوامر الشغل'!$F$6:$F$1005,MATCH(A1100&amp;"",'أوامر الشغل'!$A$6:$A$1005,0))&amp;"","أمر غير موجود"))</f>
        <v/>
      </c>
    </row>
    <row r="1101">
      <c r="A1101" s="5" t="n"/>
      <c r="B1101" s="5" t="n"/>
      <c r="C1101" s="18" t="n"/>
      <c r="D1101" s="17" t="n"/>
      <c r="E1101" s="17" t="n"/>
      <c r="F1101" s="15">
        <f>IF(A1101&amp;""="","",ROUND(N(C1101)*N(E1101),2))</f>
        <v/>
      </c>
      <c r="G1101" s="15">
        <f>IF(A1101&amp;""="","",ROUND(N(C1101)*N(D1101),2))</f>
        <v/>
      </c>
      <c r="H1101" s="15">
        <f>IF(A1101&amp;""="","",ROUND(F1101-G1101,2))</f>
        <v/>
      </c>
      <c r="I1101" s="6">
        <f>IF(A1101&amp;""="","",IFERROR(INDEX('أوامر الشغل'!$F$6:$F$1005,MATCH(A1101&amp;"",'أوامر الشغل'!$A$6:$A$1005,0))&amp;"","أمر غير موجود"))</f>
        <v/>
      </c>
    </row>
    <row r="1102">
      <c r="A1102" s="5" t="n"/>
      <c r="B1102" s="5" t="n"/>
      <c r="C1102" s="18" t="n"/>
      <c r="D1102" s="17" t="n"/>
      <c r="E1102" s="17" t="n"/>
      <c r="F1102" s="15">
        <f>IF(A1102&amp;""="","",ROUND(N(C1102)*N(E1102),2))</f>
        <v/>
      </c>
      <c r="G1102" s="15">
        <f>IF(A1102&amp;""="","",ROUND(N(C1102)*N(D1102),2))</f>
        <v/>
      </c>
      <c r="H1102" s="15">
        <f>IF(A1102&amp;""="","",ROUND(F1102-G1102,2))</f>
        <v/>
      </c>
      <c r="I1102" s="6">
        <f>IF(A1102&amp;""="","",IFERROR(INDEX('أوامر الشغل'!$F$6:$F$1005,MATCH(A1102&amp;"",'أوامر الشغل'!$A$6:$A$1005,0))&amp;"","أمر غير موجود"))</f>
        <v/>
      </c>
    </row>
    <row r="1103">
      <c r="A1103" s="5" t="n"/>
      <c r="B1103" s="5" t="n"/>
      <c r="C1103" s="18" t="n"/>
      <c r="D1103" s="17" t="n"/>
      <c r="E1103" s="17" t="n"/>
      <c r="F1103" s="15">
        <f>IF(A1103&amp;""="","",ROUND(N(C1103)*N(E1103),2))</f>
        <v/>
      </c>
      <c r="G1103" s="15">
        <f>IF(A1103&amp;""="","",ROUND(N(C1103)*N(D1103),2))</f>
        <v/>
      </c>
      <c r="H1103" s="15">
        <f>IF(A1103&amp;""="","",ROUND(F1103-G1103,2))</f>
        <v/>
      </c>
      <c r="I1103" s="6">
        <f>IF(A1103&amp;""="","",IFERROR(INDEX('أوامر الشغل'!$F$6:$F$1005,MATCH(A1103&amp;"",'أوامر الشغل'!$A$6:$A$1005,0))&amp;"","أمر غير موجود"))</f>
        <v/>
      </c>
    </row>
    <row r="1104">
      <c r="A1104" s="5" t="n"/>
      <c r="B1104" s="5" t="n"/>
      <c r="C1104" s="18" t="n"/>
      <c r="D1104" s="17" t="n"/>
      <c r="E1104" s="17" t="n"/>
      <c r="F1104" s="15">
        <f>IF(A1104&amp;""="","",ROUND(N(C1104)*N(E1104),2))</f>
        <v/>
      </c>
      <c r="G1104" s="15">
        <f>IF(A1104&amp;""="","",ROUND(N(C1104)*N(D1104),2))</f>
        <v/>
      </c>
      <c r="H1104" s="15">
        <f>IF(A1104&amp;""="","",ROUND(F1104-G1104,2))</f>
        <v/>
      </c>
      <c r="I1104" s="6">
        <f>IF(A1104&amp;""="","",IFERROR(INDEX('أوامر الشغل'!$F$6:$F$1005,MATCH(A1104&amp;"",'أوامر الشغل'!$A$6:$A$1005,0))&amp;"","أمر غير موجود"))</f>
        <v/>
      </c>
    </row>
    <row r="1105">
      <c r="A1105" s="5" t="n"/>
      <c r="B1105" s="5" t="n"/>
      <c r="C1105" s="18" t="n"/>
      <c r="D1105" s="17" t="n"/>
      <c r="E1105" s="17" t="n"/>
      <c r="F1105" s="15">
        <f>IF(A1105&amp;""="","",ROUND(N(C1105)*N(E1105),2))</f>
        <v/>
      </c>
      <c r="G1105" s="15">
        <f>IF(A1105&amp;""="","",ROUND(N(C1105)*N(D1105),2))</f>
        <v/>
      </c>
      <c r="H1105" s="15">
        <f>IF(A1105&amp;""="","",ROUND(F1105-G1105,2))</f>
        <v/>
      </c>
      <c r="I1105" s="6">
        <f>IF(A1105&amp;""="","",IFERROR(INDEX('أوامر الشغل'!$F$6:$F$1005,MATCH(A1105&amp;"",'أوامر الشغل'!$A$6:$A$1005,0))&amp;"","أمر غير موجود"))</f>
        <v/>
      </c>
    </row>
    <row r="1106">
      <c r="A1106" s="5" t="n"/>
      <c r="B1106" s="5" t="n"/>
      <c r="C1106" s="18" t="n"/>
      <c r="D1106" s="17" t="n"/>
      <c r="E1106" s="17" t="n"/>
      <c r="F1106" s="15">
        <f>IF(A1106&amp;""="","",ROUND(N(C1106)*N(E1106),2))</f>
        <v/>
      </c>
      <c r="G1106" s="15">
        <f>IF(A1106&amp;""="","",ROUND(N(C1106)*N(D1106),2))</f>
        <v/>
      </c>
      <c r="H1106" s="15">
        <f>IF(A1106&amp;""="","",ROUND(F1106-G1106,2))</f>
        <v/>
      </c>
      <c r="I1106" s="6">
        <f>IF(A1106&amp;""="","",IFERROR(INDEX('أوامر الشغل'!$F$6:$F$1005,MATCH(A1106&amp;"",'أوامر الشغل'!$A$6:$A$1005,0))&amp;"","أمر غير موجود"))</f>
        <v/>
      </c>
    </row>
    <row r="1107">
      <c r="A1107" s="5" t="n"/>
      <c r="B1107" s="5" t="n"/>
      <c r="C1107" s="18" t="n"/>
      <c r="D1107" s="17" t="n"/>
      <c r="E1107" s="17" t="n"/>
      <c r="F1107" s="15">
        <f>IF(A1107&amp;""="","",ROUND(N(C1107)*N(E1107),2))</f>
        <v/>
      </c>
      <c r="G1107" s="15">
        <f>IF(A1107&amp;""="","",ROUND(N(C1107)*N(D1107),2))</f>
        <v/>
      </c>
      <c r="H1107" s="15">
        <f>IF(A1107&amp;""="","",ROUND(F1107-G1107,2))</f>
        <v/>
      </c>
      <c r="I1107" s="6">
        <f>IF(A1107&amp;""="","",IFERROR(INDEX('أوامر الشغل'!$F$6:$F$1005,MATCH(A1107&amp;"",'أوامر الشغل'!$A$6:$A$1005,0))&amp;"","أمر غير موجود"))</f>
        <v/>
      </c>
    </row>
    <row r="1108">
      <c r="A1108" s="5" t="n"/>
      <c r="B1108" s="5" t="n"/>
      <c r="C1108" s="18" t="n"/>
      <c r="D1108" s="17" t="n"/>
      <c r="E1108" s="17" t="n"/>
      <c r="F1108" s="15">
        <f>IF(A1108&amp;""="","",ROUND(N(C1108)*N(E1108),2))</f>
        <v/>
      </c>
      <c r="G1108" s="15">
        <f>IF(A1108&amp;""="","",ROUND(N(C1108)*N(D1108),2))</f>
        <v/>
      </c>
      <c r="H1108" s="15">
        <f>IF(A1108&amp;""="","",ROUND(F1108-G1108,2))</f>
        <v/>
      </c>
      <c r="I1108" s="6">
        <f>IF(A1108&amp;""="","",IFERROR(INDEX('أوامر الشغل'!$F$6:$F$1005,MATCH(A1108&amp;"",'أوامر الشغل'!$A$6:$A$1005,0))&amp;"","أمر غير موجود"))</f>
        <v/>
      </c>
    </row>
    <row r="1109">
      <c r="A1109" s="5" t="n"/>
      <c r="B1109" s="5" t="n"/>
      <c r="C1109" s="18" t="n"/>
      <c r="D1109" s="17" t="n"/>
      <c r="E1109" s="17" t="n"/>
      <c r="F1109" s="15">
        <f>IF(A1109&amp;""="","",ROUND(N(C1109)*N(E1109),2))</f>
        <v/>
      </c>
      <c r="G1109" s="15">
        <f>IF(A1109&amp;""="","",ROUND(N(C1109)*N(D1109),2))</f>
        <v/>
      </c>
      <c r="H1109" s="15">
        <f>IF(A1109&amp;""="","",ROUND(F1109-G1109,2))</f>
        <v/>
      </c>
      <c r="I1109" s="6">
        <f>IF(A1109&amp;""="","",IFERROR(INDEX('أوامر الشغل'!$F$6:$F$1005,MATCH(A1109&amp;"",'أوامر الشغل'!$A$6:$A$1005,0))&amp;"","أمر غير موجود"))</f>
        <v/>
      </c>
    </row>
    <row r="1110">
      <c r="A1110" s="5" t="n"/>
      <c r="B1110" s="5" t="n"/>
      <c r="C1110" s="18" t="n"/>
      <c r="D1110" s="17" t="n"/>
      <c r="E1110" s="17" t="n"/>
      <c r="F1110" s="15">
        <f>IF(A1110&amp;""="","",ROUND(N(C1110)*N(E1110),2))</f>
        <v/>
      </c>
      <c r="G1110" s="15">
        <f>IF(A1110&amp;""="","",ROUND(N(C1110)*N(D1110),2))</f>
        <v/>
      </c>
      <c r="H1110" s="15">
        <f>IF(A1110&amp;""="","",ROUND(F1110-G1110,2))</f>
        <v/>
      </c>
      <c r="I1110" s="6">
        <f>IF(A1110&amp;""="","",IFERROR(INDEX('أوامر الشغل'!$F$6:$F$1005,MATCH(A1110&amp;"",'أوامر الشغل'!$A$6:$A$1005,0))&amp;"","أمر غير موجود"))</f>
        <v/>
      </c>
    </row>
    <row r="1111">
      <c r="A1111" s="5" t="n"/>
      <c r="B1111" s="5" t="n"/>
      <c r="C1111" s="18" t="n"/>
      <c r="D1111" s="17" t="n"/>
      <c r="E1111" s="17" t="n"/>
      <c r="F1111" s="15">
        <f>IF(A1111&amp;""="","",ROUND(N(C1111)*N(E1111),2))</f>
        <v/>
      </c>
      <c r="G1111" s="15">
        <f>IF(A1111&amp;""="","",ROUND(N(C1111)*N(D1111),2))</f>
        <v/>
      </c>
      <c r="H1111" s="15">
        <f>IF(A1111&amp;""="","",ROUND(F1111-G1111,2))</f>
        <v/>
      </c>
      <c r="I1111" s="6">
        <f>IF(A1111&amp;""="","",IFERROR(INDEX('أوامر الشغل'!$F$6:$F$1005,MATCH(A1111&amp;"",'أوامر الشغل'!$A$6:$A$1005,0))&amp;"","أمر غير موجود"))</f>
        <v/>
      </c>
    </row>
    <row r="1112">
      <c r="A1112" s="5" t="n"/>
      <c r="B1112" s="5" t="n"/>
      <c r="C1112" s="18" t="n"/>
      <c r="D1112" s="17" t="n"/>
      <c r="E1112" s="17" t="n"/>
      <c r="F1112" s="15">
        <f>IF(A1112&amp;""="","",ROUND(N(C1112)*N(E1112),2))</f>
        <v/>
      </c>
      <c r="G1112" s="15">
        <f>IF(A1112&amp;""="","",ROUND(N(C1112)*N(D1112),2))</f>
        <v/>
      </c>
      <c r="H1112" s="15">
        <f>IF(A1112&amp;""="","",ROUND(F1112-G1112,2))</f>
        <v/>
      </c>
      <c r="I1112" s="6">
        <f>IF(A1112&amp;""="","",IFERROR(INDEX('أوامر الشغل'!$F$6:$F$1005,MATCH(A1112&amp;"",'أوامر الشغل'!$A$6:$A$1005,0))&amp;"","أمر غير موجود"))</f>
        <v/>
      </c>
    </row>
    <row r="1113">
      <c r="A1113" s="5" t="n"/>
      <c r="B1113" s="5" t="n"/>
      <c r="C1113" s="18" t="n"/>
      <c r="D1113" s="17" t="n"/>
      <c r="E1113" s="17" t="n"/>
      <c r="F1113" s="15">
        <f>IF(A1113&amp;""="","",ROUND(N(C1113)*N(E1113),2))</f>
        <v/>
      </c>
      <c r="G1113" s="15">
        <f>IF(A1113&amp;""="","",ROUND(N(C1113)*N(D1113),2))</f>
        <v/>
      </c>
      <c r="H1113" s="15">
        <f>IF(A1113&amp;""="","",ROUND(F1113-G1113,2))</f>
        <v/>
      </c>
      <c r="I1113" s="6">
        <f>IF(A1113&amp;""="","",IFERROR(INDEX('أوامر الشغل'!$F$6:$F$1005,MATCH(A1113&amp;"",'أوامر الشغل'!$A$6:$A$1005,0))&amp;"","أمر غير موجود"))</f>
        <v/>
      </c>
    </row>
    <row r="1114">
      <c r="A1114" s="5" t="n"/>
      <c r="B1114" s="5" t="n"/>
      <c r="C1114" s="18" t="n"/>
      <c r="D1114" s="17" t="n"/>
      <c r="E1114" s="17" t="n"/>
      <c r="F1114" s="15">
        <f>IF(A1114&amp;""="","",ROUND(N(C1114)*N(E1114),2))</f>
        <v/>
      </c>
      <c r="G1114" s="15">
        <f>IF(A1114&amp;""="","",ROUND(N(C1114)*N(D1114),2))</f>
        <v/>
      </c>
      <c r="H1114" s="15">
        <f>IF(A1114&amp;""="","",ROUND(F1114-G1114,2))</f>
        <v/>
      </c>
      <c r="I1114" s="6">
        <f>IF(A1114&amp;""="","",IFERROR(INDEX('أوامر الشغل'!$F$6:$F$1005,MATCH(A1114&amp;"",'أوامر الشغل'!$A$6:$A$1005,0))&amp;"","أمر غير موجود"))</f>
        <v/>
      </c>
    </row>
    <row r="1115">
      <c r="A1115" s="5" t="n"/>
      <c r="B1115" s="5" t="n"/>
      <c r="C1115" s="18" t="n"/>
      <c r="D1115" s="17" t="n"/>
      <c r="E1115" s="17" t="n"/>
      <c r="F1115" s="15">
        <f>IF(A1115&amp;""="","",ROUND(N(C1115)*N(E1115),2))</f>
        <v/>
      </c>
      <c r="G1115" s="15">
        <f>IF(A1115&amp;""="","",ROUND(N(C1115)*N(D1115),2))</f>
        <v/>
      </c>
      <c r="H1115" s="15">
        <f>IF(A1115&amp;""="","",ROUND(F1115-G1115,2))</f>
        <v/>
      </c>
      <c r="I1115" s="6">
        <f>IF(A1115&amp;""="","",IFERROR(INDEX('أوامر الشغل'!$F$6:$F$1005,MATCH(A1115&amp;"",'أوامر الشغل'!$A$6:$A$1005,0))&amp;"","أمر غير موجود"))</f>
        <v/>
      </c>
    </row>
    <row r="1116">
      <c r="A1116" s="5" t="n"/>
      <c r="B1116" s="5" t="n"/>
      <c r="C1116" s="18" t="n"/>
      <c r="D1116" s="17" t="n"/>
      <c r="E1116" s="17" t="n"/>
      <c r="F1116" s="15">
        <f>IF(A1116&amp;""="","",ROUND(N(C1116)*N(E1116),2))</f>
        <v/>
      </c>
      <c r="G1116" s="15">
        <f>IF(A1116&amp;""="","",ROUND(N(C1116)*N(D1116),2))</f>
        <v/>
      </c>
      <c r="H1116" s="15">
        <f>IF(A1116&amp;""="","",ROUND(F1116-G1116,2))</f>
        <v/>
      </c>
      <c r="I1116" s="6">
        <f>IF(A1116&amp;""="","",IFERROR(INDEX('أوامر الشغل'!$F$6:$F$1005,MATCH(A1116&amp;"",'أوامر الشغل'!$A$6:$A$1005,0))&amp;"","أمر غير موجود"))</f>
        <v/>
      </c>
    </row>
    <row r="1117">
      <c r="A1117" s="5" t="n"/>
      <c r="B1117" s="5" t="n"/>
      <c r="C1117" s="18" t="n"/>
      <c r="D1117" s="17" t="n"/>
      <c r="E1117" s="17" t="n"/>
      <c r="F1117" s="15">
        <f>IF(A1117&amp;""="","",ROUND(N(C1117)*N(E1117),2))</f>
        <v/>
      </c>
      <c r="G1117" s="15">
        <f>IF(A1117&amp;""="","",ROUND(N(C1117)*N(D1117),2))</f>
        <v/>
      </c>
      <c r="H1117" s="15">
        <f>IF(A1117&amp;""="","",ROUND(F1117-G1117,2))</f>
        <v/>
      </c>
      <c r="I1117" s="6">
        <f>IF(A1117&amp;""="","",IFERROR(INDEX('أوامر الشغل'!$F$6:$F$1005,MATCH(A1117&amp;"",'أوامر الشغل'!$A$6:$A$1005,0))&amp;"","أمر غير موجود"))</f>
        <v/>
      </c>
    </row>
    <row r="1118">
      <c r="A1118" s="5" t="n"/>
      <c r="B1118" s="5" t="n"/>
      <c r="C1118" s="18" t="n"/>
      <c r="D1118" s="17" t="n"/>
      <c r="E1118" s="17" t="n"/>
      <c r="F1118" s="15">
        <f>IF(A1118&amp;""="","",ROUND(N(C1118)*N(E1118),2))</f>
        <v/>
      </c>
      <c r="G1118" s="15">
        <f>IF(A1118&amp;""="","",ROUND(N(C1118)*N(D1118),2))</f>
        <v/>
      </c>
      <c r="H1118" s="15">
        <f>IF(A1118&amp;""="","",ROUND(F1118-G1118,2))</f>
        <v/>
      </c>
      <c r="I1118" s="6">
        <f>IF(A1118&amp;""="","",IFERROR(INDEX('أوامر الشغل'!$F$6:$F$1005,MATCH(A1118&amp;"",'أوامر الشغل'!$A$6:$A$1005,0))&amp;"","أمر غير موجود"))</f>
        <v/>
      </c>
    </row>
    <row r="1119">
      <c r="A1119" s="5" t="n"/>
      <c r="B1119" s="5" t="n"/>
      <c r="C1119" s="18" t="n"/>
      <c r="D1119" s="17" t="n"/>
      <c r="E1119" s="17" t="n"/>
      <c r="F1119" s="15">
        <f>IF(A1119&amp;""="","",ROUND(N(C1119)*N(E1119),2))</f>
        <v/>
      </c>
      <c r="G1119" s="15">
        <f>IF(A1119&amp;""="","",ROUND(N(C1119)*N(D1119),2))</f>
        <v/>
      </c>
      <c r="H1119" s="15">
        <f>IF(A1119&amp;""="","",ROUND(F1119-G1119,2))</f>
        <v/>
      </c>
      <c r="I1119" s="6">
        <f>IF(A1119&amp;""="","",IFERROR(INDEX('أوامر الشغل'!$F$6:$F$1005,MATCH(A1119&amp;"",'أوامر الشغل'!$A$6:$A$1005,0))&amp;"","أمر غير موجود"))</f>
        <v/>
      </c>
    </row>
    <row r="1120">
      <c r="A1120" s="5" t="n"/>
      <c r="B1120" s="5" t="n"/>
      <c r="C1120" s="18" t="n"/>
      <c r="D1120" s="17" t="n"/>
      <c r="E1120" s="17" t="n"/>
      <c r="F1120" s="15">
        <f>IF(A1120&amp;""="","",ROUND(N(C1120)*N(E1120),2))</f>
        <v/>
      </c>
      <c r="G1120" s="15">
        <f>IF(A1120&amp;""="","",ROUND(N(C1120)*N(D1120),2))</f>
        <v/>
      </c>
      <c r="H1120" s="15">
        <f>IF(A1120&amp;""="","",ROUND(F1120-G1120,2))</f>
        <v/>
      </c>
      <c r="I1120" s="6">
        <f>IF(A1120&amp;""="","",IFERROR(INDEX('أوامر الشغل'!$F$6:$F$1005,MATCH(A1120&amp;"",'أوامر الشغل'!$A$6:$A$1005,0))&amp;"","أمر غير موجود"))</f>
        <v/>
      </c>
    </row>
    <row r="1121">
      <c r="A1121" s="5" t="n"/>
      <c r="B1121" s="5" t="n"/>
      <c r="C1121" s="18" t="n"/>
      <c r="D1121" s="17" t="n"/>
      <c r="E1121" s="17" t="n"/>
      <c r="F1121" s="15">
        <f>IF(A1121&amp;""="","",ROUND(N(C1121)*N(E1121),2))</f>
        <v/>
      </c>
      <c r="G1121" s="15">
        <f>IF(A1121&amp;""="","",ROUND(N(C1121)*N(D1121),2))</f>
        <v/>
      </c>
      <c r="H1121" s="15">
        <f>IF(A1121&amp;""="","",ROUND(F1121-G1121,2))</f>
        <v/>
      </c>
      <c r="I1121" s="6">
        <f>IF(A1121&amp;""="","",IFERROR(INDEX('أوامر الشغل'!$F$6:$F$1005,MATCH(A1121&amp;"",'أوامر الشغل'!$A$6:$A$1005,0))&amp;"","أمر غير موجود"))</f>
        <v/>
      </c>
    </row>
    <row r="1122">
      <c r="A1122" s="5" t="n"/>
      <c r="B1122" s="5" t="n"/>
      <c r="C1122" s="18" t="n"/>
      <c r="D1122" s="17" t="n"/>
      <c r="E1122" s="17" t="n"/>
      <c r="F1122" s="15">
        <f>IF(A1122&amp;""="","",ROUND(N(C1122)*N(E1122),2))</f>
        <v/>
      </c>
      <c r="G1122" s="15">
        <f>IF(A1122&amp;""="","",ROUND(N(C1122)*N(D1122),2))</f>
        <v/>
      </c>
      <c r="H1122" s="15">
        <f>IF(A1122&amp;""="","",ROUND(F1122-G1122,2))</f>
        <v/>
      </c>
      <c r="I1122" s="6">
        <f>IF(A1122&amp;""="","",IFERROR(INDEX('أوامر الشغل'!$F$6:$F$1005,MATCH(A1122&amp;"",'أوامر الشغل'!$A$6:$A$1005,0))&amp;"","أمر غير موجود"))</f>
        <v/>
      </c>
    </row>
    <row r="1123">
      <c r="A1123" s="5" t="n"/>
      <c r="B1123" s="5" t="n"/>
      <c r="C1123" s="18" t="n"/>
      <c r="D1123" s="17" t="n"/>
      <c r="E1123" s="17" t="n"/>
      <c r="F1123" s="15">
        <f>IF(A1123&amp;""="","",ROUND(N(C1123)*N(E1123),2))</f>
        <v/>
      </c>
      <c r="G1123" s="15">
        <f>IF(A1123&amp;""="","",ROUND(N(C1123)*N(D1123),2))</f>
        <v/>
      </c>
      <c r="H1123" s="15">
        <f>IF(A1123&amp;""="","",ROUND(F1123-G1123,2))</f>
        <v/>
      </c>
      <c r="I1123" s="6">
        <f>IF(A1123&amp;""="","",IFERROR(INDEX('أوامر الشغل'!$F$6:$F$1005,MATCH(A1123&amp;"",'أوامر الشغل'!$A$6:$A$1005,0))&amp;"","أمر غير موجود"))</f>
        <v/>
      </c>
    </row>
    <row r="1124">
      <c r="A1124" s="5" t="n"/>
      <c r="B1124" s="5" t="n"/>
      <c r="C1124" s="18" t="n"/>
      <c r="D1124" s="17" t="n"/>
      <c r="E1124" s="17" t="n"/>
      <c r="F1124" s="15">
        <f>IF(A1124&amp;""="","",ROUND(N(C1124)*N(E1124),2))</f>
        <v/>
      </c>
      <c r="G1124" s="15">
        <f>IF(A1124&amp;""="","",ROUND(N(C1124)*N(D1124),2))</f>
        <v/>
      </c>
      <c r="H1124" s="15">
        <f>IF(A1124&amp;""="","",ROUND(F1124-G1124,2))</f>
        <v/>
      </c>
      <c r="I1124" s="6">
        <f>IF(A1124&amp;""="","",IFERROR(INDEX('أوامر الشغل'!$F$6:$F$1005,MATCH(A1124&amp;"",'أوامر الشغل'!$A$6:$A$1005,0))&amp;"","أمر غير موجود"))</f>
        <v/>
      </c>
    </row>
    <row r="1125">
      <c r="A1125" s="5" t="n"/>
      <c r="B1125" s="5" t="n"/>
      <c r="C1125" s="18" t="n"/>
      <c r="D1125" s="17" t="n"/>
      <c r="E1125" s="17" t="n"/>
      <c r="F1125" s="15">
        <f>IF(A1125&amp;""="","",ROUND(N(C1125)*N(E1125),2))</f>
        <v/>
      </c>
      <c r="G1125" s="15">
        <f>IF(A1125&amp;""="","",ROUND(N(C1125)*N(D1125),2))</f>
        <v/>
      </c>
      <c r="H1125" s="15">
        <f>IF(A1125&amp;""="","",ROUND(F1125-G1125,2))</f>
        <v/>
      </c>
      <c r="I1125" s="6">
        <f>IF(A1125&amp;""="","",IFERROR(INDEX('أوامر الشغل'!$F$6:$F$1005,MATCH(A1125&amp;"",'أوامر الشغل'!$A$6:$A$1005,0))&amp;"","أمر غير موجود"))</f>
        <v/>
      </c>
    </row>
    <row r="1126">
      <c r="A1126" s="5" t="n"/>
      <c r="B1126" s="5" t="n"/>
      <c r="C1126" s="18" t="n"/>
      <c r="D1126" s="17" t="n"/>
      <c r="E1126" s="17" t="n"/>
      <c r="F1126" s="15">
        <f>IF(A1126&amp;""="","",ROUND(N(C1126)*N(E1126),2))</f>
        <v/>
      </c>
      <c r="G1126" s="15">
        <f>IF(A1126&amp;""="","",ROUND(N(C1126)*N(D1126),2))</f>
        <v/>
      </c>
      <c r="H1126" s="15">
        <f>IF(A1126&amp;""="","",ROUND(F1126-G1126,2))</f>
        <v/>
      </c>
      <c r="I1126" s="6">
        <f>IF(A1126&amp;""="","",IFERROR(INDEX('أوامر الشغل'!$F$6:$F$1005,MATCH(A1126&amp;"",'أوامر الشغل'!$A$6:$A$1005,0))&amp;"","أمر غير موجود"))</f>
        <v/>
      </c>
    </row>
    <row r="1127">
      <c r="A1127" s="5" t="n"/>
      <c r="B1127" s="5" t="n"/>
      <c r="C1127" s="18" t="n"/>
      <c r="D1127" s="17" t="n"/>
      <c r="E1127" s="17" t="n"/>
      <c r="F1127" s="15">
        <f>IF(A1127&amp;""="","",ROUND(N(C1127)*N(E1127),2))</f>
        <v/>
      </c>
      <c r="G1127" s="15">
        <f>IF(A1127&amp;""="","",ROUND(N(C1127)*N(D1127),2))</f>
        <v/>
      </c>
      <c r="H1127" s="15">
        <f>IF(A1127&amp;""="","",ROUND(F1127-G1127,2))</f>
        <v/>
      </c>
      <c r="I1127" s="6">
        <f>IF(A1127&amp;""="","",IFERROR(INDEX('أوامر الشغل'!$F$6:$F$1005,MATCH(A1127&amp;"",'أوامر الشغل'!$A$6:$A$1005,0))&amp;"","أمر غير موجود"))</f>
        <v/>
      </c>
    </row>
    <row r="1128">
      <c r="A1128" s="5" t="n"/>
      <c r="B1128" s="5" t="n"/>
      <c r="C1128" s="18" t="n"/>
      <c r="D1128" s="17" t="n"/>
      <c r="E1128" s="17" t="n"/>
      <c r="F1128" s="15">
        <f>IF(A1128&amp;""="","",ROUND(N(C1128)*N(E1128),2))</f>
        <v/>
      </c>
      <c r="G1128" s="15">
        <f>IF(A1128&amp;""="","",ROUND(N(C1128)*N(D1128),2))</f>
        <v/>
      </c>
      <c r="H1128" s="15">
        <f>IF(A1128&amp;""="","",ROUND(F1128-G1128,2))</f>
        <v/>
      </c>
      <c r="I1128" s="6">
        <f>IF(A1128&amp;""="","",IFERROR(INDEX('أوامر الشغل'!$F$6:$F$1005,MATCH(A1128&amp;"",'أوامر الشغل'!$A$6:$A$1005,0))&amp;"","أمر غير موجود"))</f>
        <v/>
      </c>
    </row>
    <row r="1129">
      <c r="A1129" s="5" t="n"/>
      <c r="B1129" s="5" t="n"/>
      <c r="C1129" s="18" t="n"/>
      <c r="D1129" s="17" t="n"/>
      <c r="E1129" s="17" t="n"/>
      <c r="F1129" s="15">
        <f>IF(A1129&amp;""="","",ROUND(N(C1129)*N(E1129),2))</f>
        <v/>
      </c>
      <c r="G1129" s="15">
        <f>IF(A1129&amp;""="","",ROUND(N(C1129)*N(D1129),2))</f>
        <v/>
      </c>
      <c r="H1129" s="15">
        <f>IF(A1129&amp;""="","",ROUND(F1129-G1129,2))</f>
        <v/>
      </c>
      <c r="I1129" s="6">
        <f>IF(A1129&amp;""="","",IFERROR(INDEX('أوامر الشغل'!$F$6:$F$1005,MATCH(A1129&amp;"",'أوامر الشغل'!$A$6:$A$1005,0))&amp;"","أمر غير موجود"))</f>
        <v/>
      </c>
    </row>
    <row r="1130">
      <c r="A1130" s="5" t="n"/>
      <c r="B1130" s="5" t="n"/>
      <c r="C1130" s="18" t="n"/>
      <c r="D1130" s="17" t="n"/>
      <c r="E1130" s="17" t="n"/>
      <c r="F1130" s="15">
        <f>IF(A1130&amp;""="","",ROUND(N(C1130)*N(E1130),2))</f>
        <v/>
      </c>
      <c r="G1130" s="15">
        <f>IF(A1130&amp;""="","",ROUND(N(C1130)*N(D1130),2))</f>
        <v/>
      </c>
      <c r="H1130" s="15">
        <f>IF(A1130&amp;""="","",ROUND(F1130-G1130,2))</f>
        <v/>
      </c>
      <c r="I1130" s="6">
        <f>IF(A1130&amp;""="","",IFERROR(INDEX('أوامر الشغل'!$F$6:$F$1005,MATCH(A1130&amp;"",'أوامر الشغل'!$A$6:$A$1005,0))&amp;"","أمر غير موجود"))</f>
        <v/>
      </c>
    </row>
    <row r="1131">
      <c r="A1131" s="5" t="n"/>
      <c r="B1131" s="5" t="n"/>
      <c r="C1131" s="18" t="n"/>
      <c r="D1131" s="17" t="n"/>
      <c r="E1131" s="17" t="n"/>
      <c r="F1131" s="15">
        <f>IF(A1131&amp;""="","",ROUND(N(C1131)*N(E1131),2))</f>
        <v/>
      </c>
      <c r="G1131" s="15">
        <f>IF(A1131&amp;""="","",ROUND(N(C1131)*N(D1131),2))</f>
        <v/>
      </c>
      <c r="H1131" s="15">
        <f>IF(A1131&amp;""="","",ROUND(F1131-G1131,2))</f>
        <v/>
      </c>
      <c r="I1131" s="6">
        <f>IF(A1131&amp;""="","",IFERROR(INDEX('أوامر الشغل'!$F$6:$F$1005,MATCH(A1131&amp;"",'أوامر الشغل'!$A$6:$A$1005,0))&amp;"","أمر غير موجود"))</f>
        <v/>
      </c>
    </row>
    <row r="1132">
      <c r="A1132" s="5" t="n"/>
      <c r="B1132" s="5" t="n"/>
      <c r="C1132" s="18" t="n"/>
      <c r="D1132" s="17" t="n"/>
      <c r="E1132" s="17" t="n"/>
      <c r="F1132" s="15">
        <f>IF(A1132&amp;""="","",ROUND(N(C1132)*N(E1132),2))</f>
        <v/>
      </c>
      <c r="G1132" s="15">
        <f>IF(A1132&amp;""="","",ROUND(N(C1132)*N(D1132),2))</f>
        <v/>
      </c>
      <c r="H1132" s="15">
        <f>IF(A1132&amp;""="","",ROUND(F1132-G1132,2))</f>
        <v/>
      </c>
      <c r="I1132" s="6">
        <f>IF(A1132&amp;""="","",IFERROR(INDEX('أوامر الشغل'!$F$6:$F$1005,MATCH(A1132&amp;"",'أوامر الشغل'!$A$6:$A$1005,0))&amp;"","أمر غير موجود"))</f>
        <v/>
      </c>
    </row>
    <row r="1133">
      <c r="A1133" s="5" t="n"/>
      <c r="B1133" s="5" t="n"/>
      <c r="C1133" s="18" t="n"/>
      <c r="D1133" s="17" t="n"/>
      <c r="E1133" s="17" t="n"/>
      <c r="F1133" s="15">
        <f>IF(A1133&amp;""="","",ROUND(N(C1133)*N(E1133),2))</f>
        <v/>
      </c>
      <c r="G1133" s="15">
        <f>IF(A1133&amp;""="","",ROUND(N(C1133)*N(D1133),2))</f>
        <v/>
      </c>
      <c r="H1133" s="15">
        <f>IF(A1133&amp;""="","",ROUND(F1133-G1133,2))</f>
        <v/>
      </c>
      <c r="I1133" s="6">
        <f>IF(A1133&amp;""="","",IFERROR(INDEX('أوامر الشغل'!$F$6:$F$1005,MATCH(A1133&amp;"",'أوامر الشغل'!$A$6:$A$1005,0))&amp;"","أمر غير موجود"))</f>
        <v/>
      </c>
    </row>
    <row r="1134">
      <c r="A1134" s="5" t="n"/>
      <c r="B1134" s="5" t="n"/>
      <c r="C1134" s="18" t="n"/>
      <c r="D1134" s="17" t="n"/>
      <c r="E1134" s="17" t="n"/>
      <c r="F1134" s="15">
        <f>IF(A1134&amp;""="","",ROUND(N(C1134)*N(E1134),2))</f>
        <v/>
      </c>
      <c r="G1134" s="15">
        <f>IF(A1134&amp;""="","",ROUND(N(C1134)*N(D1134),2))</f>
        <v/>
      </c>
      <c r="H1134" s="15">
        <f>IF(A1134&amp;""="","",ROUND(F1134-G1134,2))</f>
        <v/>
      </c>
      <c r="I1134" s="6">
        <f>IF(A1134&amp;""="","",IFERROR(INDEX('أوامر الشغل'!$F$6:$F$1005,MATCH(A1134&amp;"",'أوامر الشغل'!$A$6:$A$1005,0))&amp;"","أمر غير موجود"))</f>
        <v/>
      </c>
    </row>
    <row r="1135">
      <c r="A1135" s="5" t="n"/>
      <c r="B1135" s="5" t="n"/>
      <c r="C1135" s="18" t="n"/>
      <c r="D1135" s="17" t="n"/>
      <c r="E1135" s="17" t="n"/>
      <c r="F1135" s="15">
        <f>IF(A1135&amp;""="","",ROUND(N(C1135)*N(E1135),2))</f>
        <v/>
      </c>
      <c r="G1135" s="15">
        <f>IF(A1135&amp;""="","",ROUND(N(C1135)*N(D1135),2))</f>
        <v/>
      </c>
      <c r="H1135" s="15">
        <f>IF(A1135&amp;""="","",ROUND(F1135-G1135,2))</f>
        <v/>
      </c>
      <c r="I1135" s="6">
        <f>IF(A1135&amp;""="","",IFERROR(INDEX('أوامر الشغل'!$F$6:$F$1005,MATCH(A1135&amp;"",'أوامر الشغل'!$A$6:$A$1005,0))&amp;"","أمر غير موجود"))</f>
        <v/>
      </c>
    </row>
    <row r="1136">
      <c r="A1136" s="5" t="n"/>
      <c r="B1136" s="5" t="n"/>
      <c r="C1136" s="18" t="n"/>
      <c r="D1136" s="17" t="n"/>
      <c r="E1136" s="17" t="n"/>
      <c r="F1136" s="15">
        <f>IF(A1136&amp;""="","",ROUND(N(C1136)*N(E1136),2))</f>
        <v/>
      </c>
      <c r="G1136" s="15">
        <f>IF(A1136&amp;""="","",ROUND(N(C1136)*N(D1136),2))</f>
        <v/>
      </c>
      <c r="H1136" s="15">
        <f>IF(A1136&amp;""="","",ROUND(F1136-G1136,2))</f>
        <v/>
      </c>
      <c r="I1136" s="6">
        <f>IF(A1136&amp;""="","",IFERROR(INDEX('أوامر الشغل'!$F$6:$F$1005,MATCH(A1136&amp;"",'أوامر الشغل'!$A$6:$A$1005,0))&amp;"","أمر غير موجود"))</f>
        <v/>
      </c>
    </row>
    <row r="1137">
      <c r="A1137" s="5" t="n"/>
      <c r="B1137" s="5" t="n"/>
      <c r="C1137" s="18" t="n"/>
      <c r="D1137" s="17" t="n"/>
      <c r="E1137" s="17" t="n"/>
      <c r="F1137" s="15">
        <f>IF(A1137&amp;""="","",ROUND(N(C1137)*N(E1137),2))</f>
        <v/>
      </c>
      <c r="G1137" s="15">
        <f>IF(A1137&amp;""="","",ROUND(N(C1137)*N(D1137),2))</f>
        <v/>
      </c>
      <c r="H1137" s="15">
        <f>IF(A1137&amp;""="","",ROUND(F1137-G1137,2))</f>
        <v/>
      </c>
      <c r="I1137" s="6">
        <f>IF(A1137&amp;""="","",IFERROR(INDEX('أوامر الشغل'!$F$6:$F$1005,MATCH(A1137&amp;"",'أوامر الشغل'!$A$6:$A$1005,0))&amp;"","أمر غير موجود"))</f>
        <v/>
      </c>
    </row>
    <row r="1138">
      <c r="A1138" s="5" t="n"/>
      <c r="B1138" s="5" t="n"/>
      <c r="C1138" s="18" t="n"/>
      <c r="D1138" s="17" t="n"/>
      <c r="E1138" s="17" t="n"/>
      <c r="F1138" s="15">
        <f>IF(A1138&amp;""="","",ROUND(N(C1138)*N(E1138),2))</f>
        <v/>
      </c>
      <c r="G1138" s="15">
        <f>IF(A1138&amp;""="","",ROUND(N(C1138)*N(D1138),2))</f>
        <v/>
      </c>
      <c r="H1138" s="15">
        <f>IF(A1138&amp;""="","",ROUND(F1138-G1138,2))</f>
        <v/>
      </c>
      <c r="I1138" s="6">
        <f>IF(A1138&amp;""="","",IFERROR(INDEX('أوامر الشغل'!$F$6:$F$1005,MATCH(A1138&amp;"",'أوامر الشغل'!$A$6:$A$1005,0))&amp;"","أمر غير موجود"))</f>
        <v/>
      </c>
    </row>
    <row r="1139">
      <c r="A1139" s="5" t="n"/>
      <c r="B1139" s="5" t="n"/>
      <c r="C1139" s="18" t="n"/>
      <c r="D1139" s="17" t="n"/>
      <c r="E1139" s="17" t="n"/>
      <c r="F1139" s="15">
        <f>IF(A1139&amp;""="","",ROUND(N(C1139)*N(E1139),2))</f>
        <v/>
      </c>
      <c r="G1139" s="15">
        <f>IF(A1139&amp;""="","",ROUND(N(C1139)*N(D1139),2))</f>
        <v/>
      </c>
      <c r="H1139" s="15">
        <f>IF(A1139&amp;""="","",ROUND(F1139-G1139,2))</f>
        <v/>
      </c>
      <c r="I1139" s="6">
        <f>IF(A1139&amp;""="","",IFERROR(INDEX('أوامر الشغل'!$F$6:$F$1005,MATCH(A1139&amp;"",'أوامر الشغل'!$A$6:$A$1005,0))&amp;"","أمر غير موجود"))</f>
        <v/>
      </c>
    </row>
    <row r="1140">
      <c r="A1140" s="5" t="n"/>
      <c r="B1140" s="5" t="n"/>
      <c r="C1140" s="18" t="n"/>
      <c r="D1140" s="17" t="n"/>
      <c r="E1140" s="17" t="n"/>
      <c r="F1140" s="15">
        <f>IF(A1140&amp;""="","",ROUND(N(C1140)*N(E1140),2))</f>
        <v/>
      </c>
      <c r="G1140" s="15">
        <f>IF(A1140&amp;""="","",ROUND(N(C1140)*N(D1140),2))</f>
        <v/>
      </c>
      <c r="H1140" s="15">
        <f>IF(A1140&amp;""="","",ROUND(F1140-G1140,2))</f>
        <v/>
      </c>
      <c r="I1140" s="6">
        <f>IF(A1140&amp;""="","",IFERROR(INDEX('أوامر الشغل'!$F$6:$F$1005,MATCH(A1140&amp;"",'أوامر الشغل'!$A$6:$A$1005,0))&amp;"","أمر غير موجود"))</f>
        <v/>
      </c>
    </row>
    <row r="1141">
      <c r="A1141" s="5" t="n"/>
      <c r="B1141" s="5" t="n"/>
      <c r="C1141" s="18" t="n"/>
      <c r="D1141" s="17" t="n"/>
      <c r="E1141" s="17" t="n"/>
      <c r="F1141" s="15">
        <f>IF(A1141&amp;""="","",ROUND(N(C1141)*N(E1141),2))</f>
        <v/>
      </c>
      <c r="G1141" s="15">
        <f>IF(A1141&amp;""="","",ROUND(N(C1141)*N(D1141),2))</f>
        <v/>
      </c>
      <c r="H1141" s="15">
        <f>IF(A1141&amp;""="","",ROUND(F1141-G1141,2))</f>
        <v/>
      </c>
      <c r="I1141" s="6">
        <f>IF(A1141&amp;""="","",IFERROR(INDEX('أوامر الشغل'!$F$6:$F$1005,MATCH(A1141&amp;"",'أوامر الشغل'!$A$6:$A$1005,0))&amp;"","أمر غير موجود"))</f>
        <v/>
      </c>
    </row>
    <row r="1142">
      <c r="A1142" s="5" t="n"/>
      <c r="B1142" s="5" t="n"/>
      <c r="C1142" s="18" t="n"/>
      <c r="D1142" s="17" t="n"/>
      <c r="E1142" s="17" t="n"/>
      <c r="F1142" s="15">
        <f>IF(A1142&amp;""="","",ROUND(N(C1142)*N(E1142),2))</f>
        <v/>
      </c>
      <c r="G1142" s="15">
        <f>IF(A1142&amp;""="","",ROUND(N(C1142)*N(D1142),2))</f>
        <v/>
      </c>
      <c r="H1142" s="15">
        <f>IF(A1142&amp;""="","",ROUND(F1142-G1142,2))</f>
        <v/>
      </c>
      <c r="I1142" s="6">
        <f>IF(A1142&amp;""="","",IFERROR(INDEX('أوامر الشغل'!$F$6:$F$1005,MATCH(A1142&amp;"",'أوامر الشغل'!$A$6:$A$1005,0))&amp;"","أمر غير موجود"))</f>
        <v/>
      </c>
    </row>
    <row r="1143">
      <c r="A1143" s="5" t="n"/>
      <c r="B1143" s="5" t="n"/>
      <c r="C1143" s="18" t="n"/>
      <c r="D1143" s="17" t="n"/>
      <c r="E1143" s="17" t="n"/>
      <c r="F1143" s="15">
        <f>IF(A1143&amp;""="","",ROUND(N(C1143)*N(E1143),2))</f>
        <v/>
      </c>
      <c r="G1143" s="15">
        <f>IF(A1143&amp;""="","",ROUND(N(C1143)*N(D1143),2))</f>
        <v/>
      </c>
      <c r="H1143" s="15">
        <f>IF(A1143&amp;""="","",ROUND(F1143-G1143,2))</f>
        <v/>
      </c>
      <c r="I1143" s="6">
        <f>IF(A1143&amp;""="","",IFERROR(INDEX('أوامر الشغل'!$F$6:$F$1005,MATCH(A1143&amp;"",'أوامر الشغل'!$A$6:$A$1005,0))&amp;"","أمر غير موجود"))</f>
        <v/>
      </c>
    </row>
    <row r="1144">
      <c r="A1144" s="5" t="n"/>
      <c r="B1144" s="5" t="n"/>
      <c r="C1144" s="18" t="n"/>
      <c r="D1144" s="17" t="n"/>
      <c r="E1144" s="17" t="n"/>
      <c r="F1144" s="15">
        <f>IF(A1144&amp;""="","",ROUND(N(C1144)*N(E1144),2))</f>
        <v/>
      </c>
      <c r="G1144" s="15">
        <f>IF(A1144&amp;""="","",ROUND(N(C1144)*N(D1144),2))</f>
        <v/>
      </c>
      <c r="H1144" s="15">
        <f>IF(A1144&amp;""="","",ROUND(F1144-G1144,2))</f>
        <v/>
      </c>
      <c r="I1144" s="6">
        <f>IF(A1144&amp;""="","",IFERROR(INDEX('أوامر الشغل'!$F$6:$F$1005,MATCH(A1144&amp;"",'أوامر الشغل'!$A$6:$A$1005,0))&amp;"","أمر غير موجود"))</f>
        <v/>
      </c>
    </row>
    <row r="1145">
      <c r="A1145" s="5" t="n"/>
      <c r="B1145" s="5" t="n"/>
      <c r="C1145" s="18" t="n"/>
      <c r="D1145" s="17" t="n"/>
      <c r="E1145" s="17" t="n"/>
      <c r="F1145" s="15">
        <f>IF(A1145&amp;""="","",ROUND(N(C1145)*N(E1145),2))</f>
        <v/>
      </c>
      <c r="G1145" s="15">
        <f>IF(A1145&amp;""="","",ROUND(N(C1145)*N(D1145),2))</f>
        <v/>
      </c>
      <c r="H1145" s="15">
        <f>IF(A1145&amp;""="","",ROUND(F1145-G1145,2))</f>
        <v/>
      </c>
      <c r="I1145" s="6">
        <f>IF(A1145&amp;""="","",IFERROR(INDEX('أوامر الشغل'!$F$6:$F$1005,MATCH(A1145&amp;"",'أوامر الشغل'!$A$6:$A$1005,0))&amp;"","أمر غير موجود"))</f>
        <v/>
      </c>
    </row>
    <row r="1146">
      <c r="A1146" s="5" t="n"/>
      <c r="B1146" s="5" t="n"/>
      <c r="C1146" s="18" t="n"/>
      <c r="D1146" s="17" t="n"/>
      <c r="E1146" s="17" t="n"/>
      <c r="F1146" s="15">
        <f>IF(A1146&amp;""="","",ROUND(N(C1146)*N(E1146),2))</f>
        <v/>
      </c>
      <c r="G1146" s="15">
        <f>IF(A1146&amp;""="","",ROUND(N(C1146)*N(D1146),2))</f>
        <v/>
      </c>
      <c r="H1146" s="15">
        <f>IF(A1146&amp;""="","",ROUND(F1146-G1146,2))</f>
        <v/>
      </c>
      <c r="I1146" s="6">
        <f>IF(A1146&amp;""="","",IFERROR(INDEX('أوامر الشغل'!$F$6:$F$1005,MATCH(A1146&amp;"",'أوامر الشغل'!$A$6:$A$1005,0))&amp;"","أمر غير موجود"))</f>
        <v/>
      </c>
    </row>
    <row r="1147">
      <c r="A1147" s="5" t="n"/>
      <c r="B1147" s="5" t="n"/>
      <c r="C1147" s="18" t="n"/>
      <c r="D1147" s="17" t="n"/>
      <c r="E1147" s="17" t="n"/>
      <c r="F1147" s="15">
        <f>IF(A1147&amp;""="","",ROUND(N(C1147)*N(E1147),2))</f>
        <v/>
      </c>
      <c r="G1147" s="15">
        <f>IF(A1147&amp;""="","",ROUND(N(C1147)*N(D1147),2))</f>
        <v/>
      </c>
      <c r="H1147" s="15">
        <f>IF(A1147&amp;""="","",ROUND(F1147-G1147,2))</f>
        <v/>
      </c>
      <c r="I1147" s="6">
        <f>IF(A1147&amp;""="","",IFERROR(INDEX('أوامر الشغل'!$F$6:$F$1005,MATCH(A1147&amp;"",'أوامر الشغل'!$A$6:$A$1005,0))&amp;"","أمر غير موجود"))</f>
        <v/>
      </c>
    </row>
    <row r="1148">
      <c r="A1148" s="5" t="n"/>
      <c r="B1148" s="5" t="n"/>
      <c r="C1148" s="18" t="n"/>
      <c r="D1148" s="17" t="n"/>
      <c r="E1148" s="17" t="n"/>
      <c r="F1148" s="15">
        <f>IF(A1148&amp;""="","",ROUND(N(C1148)*N(E1148),2))</f>
        <v/>
      </c>
      <c r="G1148" s="15">
        <f>IF(A1148&amp;""="","",ROUND(N(C1148)*N(D1148),2))</f>
        <v/>
      </c>
      <c r="H1148" s="15">
        <f>IF(A1148&amp;""="","",ROUND(F1148-G1148,2))</f>
        <v/>
      </c>
      <c r="I1148" s="6">
        <f>IF(A1148&amp;""="","",IFERROR(INDEX('أوامر الشغل'!$F$6:$F$1005,MATCH(A1148&amp;"",'أوامر الشغل'!$A$6:$A$1005,0))&amp;"","أمر غير موجود"))</f>
        <v/>
      </c>
    </row>
    <row r="1149">
      <c r="A1149" s="5" t="n"/>
      <c r="B1149" s="5" t="n"/>
      <c r="C1149" s="18" t="n"/>
      <c r="D1149" s="17" t="n"/>
      <c r="E1149" s="17" t="n"/>
      <c r="F1149" s="15">
        <f>IF(A1149&amp;""="","",ROUND(N(C1149)*N(E1149),2))</f>
        <v/>
      </c>
      <c r="G1149" s="15">
        <f>IF(A1149&amp;""="","",ROUND(N(C1149)*N(D1149),2))</f>
        <v/>
      </c>
      <c r="H1149" s="15">
        <f>IF(A1149&amp;""="","",ROUND(F1149-G1149,2))</f>
        <v/>
      </c>
      <c r="I1149" s="6">
        <f>IF(A1149&amp;""="","",IFERROR(INDEX('أوامر الشغل'!$F$6:$F$1005,MATCH(A1149&amp;"",'أوامر الشغل'!$A$6:$A$1005,0))&amp;"","أمر غير موجود"))</f>
        <v/>
      </c>
    </row>
    <row r="1150">
      <c r="A1150" s="5" t="n"/>
      <c r="B1150" s="5" t="n"/>
      <c r="C1150" s="18" t="n"/>
      <c r="D1150" s="17" t="n"/>
      <c r="E1150" s="17" t="n"/>
      <c r="F1150" s="15">
        <f>IF(A1150&amp;""="","",ROUND(N(C1150)*N(E1150),2))</f>
        <v/>
      </c>
      <c r="G1150" s="15">
        <f>IF(A1150&amp;""="","",ROUND(N(C1150)*N(D1150),2))</f>
        <v/>
      </c>
      <c r="H1150" s="15">
        <f>IF(A1150&amp;""="","",ROUND(F1150-G1150,2))</f>
        <v/>
      </c>
      <c r="I1150" s="6">
        <f>IF(A1150&amp;""="","",IFERROR(INDEX('أوامر الشغل'!$F$6:$F$1005,MATCH(A1150&amp;"",'أوامر الشغل'!$A$6:$A$1005,0))&amp;"","أمر غير موجود"))</f>
        <v/>
      </c>
    </row>
    <row r="1151">
      <c r="A1151" s="5" t="n"/>
      <c r="B1151" s="5" t="n"/>
      <c r="C1151" s="18" t="n"/>
      <c r="D1151" s="17" t="n"/>
      <c r="E1151" s="17" t="n"/>
      <c r="F1151" s="15">
        <f>IF(A1151&amp;""="","",ROUND(N(C1151)*N(E1151),2))</f>
        <v/>
      </c>
      <c r="G1151" s="15">
        <f>IF(A1151&amp;""="","",ROUND(N(C1151)*N(D1151),2))</f>
        <v/>
      </c>
      <c r="H1151" s="15">
        <f>IF(A1151&amp;""="","",ROUND(F1151-G1151,2))</f>
        <v/>
      </c>
      <c r="I1151" s="6">
        <f>IF(A1151&amp;""="","",IFERROR(INDEX('أوامر الشغل'!$F$6:$F$1005,MATCH(A1151&amp;"",'أوامر الشغل'!$A$6:$A$1005,0))&amp;"","أمر غير موجود"))</f>
        <v/>
      </c>
    </row>
    <row r="1152">
      <c r="A1152" s="5" t="n"/>
      <c r="B1152" s="5" t="n"/>
      <c r="C1152" s="18" t="n"/>
      <c r="D1152" s="17" t="n"/>
      <c r="E1152" s="17" t="n"/>
      <c r="F1152" s="15">
        <f>IF(A1152&amp;""="","",ROUND(N(C1152)*N(E1152),2))</f>
        <v/>
      </c>
      <c r="G1152" s="15">
        <f>IF(A1152&amp;""="","",ROUND(N(C1152)*N(D1152),2))</f>
        <v/>
      </c>
      <c r="H1152" s="15">
        <f>IF(A1152&amp;""="","",ROUND(F1152-G1152,2))</f>
        <v/>
      </c>
      <c r="I1152" s="6">
        <f>IF(A1152&amp;""="","",IFERROR(INDEX('أوامر الشغل'!$F$6:$F$1005,MATCH(A1152&amp;"",'أوامر الشغل'!$A$6:$A$1005,0))&amp;"","أمر غير موجود"))</f>
        <v/>
      </c>
    </row>
    <row r="1153">
      <c r="A1153" s="5" t="n"/>
      <c r="B1153" s="5" t="n"/>
      <c r="C1153" s="18" t="n"/>
      <c r="D1153" s="17" t="n"/>
      <c r="E1153" s="17" t="n"/>
      <c r="F1153" s="15">
        <f>IF(A1153&amp;""="","",ROUND(N(C1153)*N(E1153),2))</f>
        <v/>
      </c>
      <c r="G1153" s="15">
        <f>IF(A1153&amp;""="","",ROUND(N(C1153)*N(D1153),2))</f>
        <v/>
      </c>
      <c r="H1153" s="15">
        <f>IF(A1153&amp;""="","",ROUND(F1153-G1153,2))</f>
        <v/>
      </c>
      <c r="I1153" s="6">
        <f>IF(A1153&amp;""="","",IFERROR(INDEX('أوامر الشغل'!$F$6:$F$1005,MATCH(A1153&amp;"",'أوامر الشغل'!$A$6:$A$1005,0))&amp;"","أمر غير موجود"))</f>
        <v/>
      </c>
    </row>
    <row r="1154">
      <c r="A1154" s="5" t="n"/>
      <c r="B1154" s="5" t="n"/>
      <c r="C1154" s="18" t="n"/>
      <c r="D1154" s="17" t="n"/>
      <c r="E1154" s="17" t="n"/>
      <c r="F1154" s="15">
        <f>IF(A1154&amp;""="","",ROUND(N(C1154)*N(E1154),2))</f>
        <v/>
      </c>
      <c r="G1154" s="15">
        <f>IF(A1154&amp;""="","",ROUND(N(C1154)*N(D1154),2))</f>
        <v/>
      </c>
      <c r="H1154" s="15">
        <f>IF(A1154&amp;""="","",ROUND(F1154-G1154,2))</f>
        <v/>
      </c>
      <c r="I1154" s="6">
        <f>IF(A1154&amp;""="","",IFERROR(INDEX('أوامر الشغل'!$F$6:$F$1005,MATCH(A1154&amp;"",'أوامر الشغل'!$A$6:$A$1005,0))&amp;"","أمر غير موجود"))</f>
        <v/>
      </c>
    </row>
    <row r="1155">
      <c r="A1155" s="5" t="n"/>
      <c r="B1155" s="5" t="n"/>
      <c r="C1155" s="18" t="n"/>
      <c r="D1155" s="17" t="n"/>
      <c r="E1155" s="17" t="n"/>
      <c r="F1155" s="15">
        <f>IF(A1155&amp;""="","",ROUND(N(C1155)*N(E1155),2))</f>
        <v/>
      </c>
      <c r="G1155" s="15">
        <f>IF(A1155&amp;""="","",ROUND(N(C1155)*N(D1155),2))</f>
        <v/>
      </c>
      <c r="H1155" s="15">
        <f>IF(A1155&amp;""="","",ROUND(F1155-G1155,2))</f>
        <v/>
      </c>
      <c r="I1155" s="6">
        <f>IF(A1155&amp;""="","",IFERROR(INDEX('أوامر الشغل'!$F$6:$F$1005,MATCH(A1155&amp;"",'أوامر الشغل'!$A$6:$A$1005,0))&amp;"","أمر غير موجود"))</f>
        <v/>
      </c>
    </row>
    <row r="1156">
      <c r="A1156" s="5" t="n"/>
      <c r="B1156" s="5" t="n"/>
      <c r="C1156" s="18" t="n"/>
      <c r="D1156" s="17" t="n"/>
      <c r="E1156" s="17" t="n"/>
      <c r="F1156" s="15">
        <f>IF(A1156&amp;""="","",ROUND(N(C1156)*N(E1156),2))</f>
        <v/>
      </c>
      <c r="G1156" s="15">
        <f>IF(A1156&amp;""="","",ROUND(N(C1156)*N(D1156),2))</f>
        <v/>
      </c>
      <c r="H1156" s="15">
        <f>IF(A1156&amp;""="","",ROUND(F1156-G1156,2))</f>
        <v/>
      </c>
      <c r="I1156" s="6">
        <f>IF(A1156&amp;""="","",IFERROR(INDEX('أوامر الشغل'!$F$6:$F$1005,MATCH(A1156&amp;"",'أوامر الشغل'!$A$6:$A$1005,0))&amp;"","أمر غير موجود"))</f>
        <v/>
      </c>
    </row>
    <row r="1157">
      <c r="A1157" s="5" t="n"/>
      <c r="B1157" s="5" t="n"/>
      <c r="C1157" s="18" t="n"/>
      <c r="D1157" s="17" t="n"/>
      <c r="E1157" s="17" t="n"/>
      <c r="F1157" s="15">
        <f>IF(A1157&amp;""="","",ROUND(N(C1157)*N(E1157),2))</f>
        <v/>
      </c>
      <c r="G1157" s="15">
        <f>IF(A1157&amp;""="","",ROUND(N(C1157)*N(D1157),2))</f>
        <v/>
      </c>
      <c r="H1157" s="15">
        <f>IF(A1157&amp;""="","",ROUND(F1157-G1157,2))</f>
        <v/>
      </c>
      <c r="I1157" s="6">
        <f>IF(A1157&amp;""="","",IFERROR(INDEX('أوامر الشغل'!$F$6:$F$1005,MATCH(A1157&amp;"",'أوامر الشغل'!$A$6:$A$1005,0))&amp;"","أمر غير موجود"))</f>
        <v/>
      </c>
    </row>
    <row r="1158">
      <c r="A1158" s="5" t="n"/>
      <c r="B1158" s="5" t="n"/>
      <c r="C1158" s="18" t="n"/>
      <c r="D1158" s="17" t="n"/>
      <c r="E1158" s="17" t="n"/>
      <c r="F1158" s="15">
        <f>IF(A1158&amp;""="","",ROUND(N(C1158)*N(E1158),2))</f>
        <v/>
      </c>
      <c r="G1158" s="15">
        <f>IF(A1158&amp;""="","",ROUND(N(C1158)*N(D1158),2))</f>
        <v/>
      </c>
      <c r="H1158" s="15">
        <f>IF(A1158&amp;""="","",ROUND(F1158-G1158,2))</f>
        <v/>
      </c>
      <c r="I1158" s="6">
        <f>IF(A1158&amp;""="","",IFERROR(INDEX('أوامر الشغل'!$F$6:$F$1005,MATCH(A1158&amp;"",'أوامر الشغل'!$A$6:$A$1005,0))&amp;"","أمر غير موجود"))</f>
        <v/>
      </c>
    </row>
    <row r="1159">
      <c r="A1159" s="5" t="n"/>
      <c r="B1159" s="5" t="n"/>
      <c r="C1159" s="18" t="n"/>
      <c r="D1159" s="17" t="n"/>
      <c r="E1159" s="17" t="n"/>
      <c r="F1159" s="15">
        <f>IF(A1159&amp;""="","",ROUND(N(C1159)*N(E1159),2))</f>
        <v/>
      </c>
      <c r="G1159" s="15">
        <f>IF(A1159&amp;""="","",ROUND(N(C1159)*N(D1159),2))</f>
        <v/>
      </c>
      <c r="H1159" s="15">
        <f>IF(A1159&amp;""="","",ROUND(F1159-G1159,2))</f>
        <v/>
      </c>
      <c r="I1159" s="6">
        <f>IF(A1159&amp;""="","",IFERROR(INDEX('أوامر الشغل'!$F$6:$F$1005,MATCH(A1159&amp;"",'أوامر الشغل'!$A$6:$A$1005,0))&amp;"","أمر غير موجود"))</f>
        <v/>
      </c>
    </row>
    <row r="1160">
      <c r="A1160" s="5" t="n"/>
      <c r="B1160" s="5" t="n"/>
      <c r="C1160" s="18" t="n"/>
      <c r="D1160" s="17" t="n"/>
      <c r="E1160" s="17" t="n"/>
      <c r="F1160" s="15">
        <f>IF(A1160&amp;""="","",ROUND(N(C1160)*N(E1160),2))</f>
        <v/>
      </c>
      <c r="G1160" s="15">
        <f>IF(A1160&amp;""="","",ROUND(N(C1160)*N(D1160),2))</f>
        <v/>
      </c>
      <c r="H1160" s="15">
        <f>IF(A1160&amp;""="","",ROUND(F1160-G1160,2))</f>
        <v/>
      </c>
      <c r="I1160" s="6">
        <f>IF(A1160&amp;""="","",IFERROR(INDEX('أوامر الشغل'!$F$6:$F$1005,MATCH(A1160&amp;"",'أوامر الشغل'!$A$6:$A$1005,0))&amp;"","أمر غير موجود"))</f>
        <v/>
      </c>
    </row>
    <row r="1161">
      <c r="A1161" s="5" t="n"/>
      <c r="B1161" s="5" t="n"/>
      <c r="C1161" s="18" t="n"/>
      <c r="D1161" s="17" t="n"/>
      <c r="E1161" s="17" t="n"/>
      <c r="F1161" s="15">
        <f>IF(A1161&amp;""="","",ROUND(N(C1161)*N(E1161),2))</f>
        <v/>
      </c>
      <c r="G1161" s="15">
        <f>IF(A1161&amp;""="","",ROUND(N(C1161)*N(D1161),2))</f>
        <v/>
      </c>
      <c r="H1161" s="15">
        <f>IF(A1161&amp;""="","",ROUND(F1161-G1161,2))</f>
        <v/>
      </c>
      <c r="I1161" s="6">
        <f>IF(A1161&amp;""="","",IFERROR(INDEX('أوامر الشغل'!$F$6:$F$1005,MATCH(A1161&amp;"",'أوامر الشغل'!$A$6:$A$1005,0))&amp;"","أمر غير موجود"))</f>
        <v/>
      </c>
    </row>
    <row r="1162">
      <c r="A1162" s="5" t="n"/>
      <c r="B1162" s="5" t="n"/>
      <c r="C1162" s="18" t="n"/>
      <c r="D1162" s="17" t="n"/>
      <c r="E1162" s="17" t="n"/>
      <c r="F1162" s="15">
        <f>IF(A1162&amp;""="","",ROUND(N(C1162)*N(E1162),2))</f>
        <v/>
      </c>
      <c r="G1162" s="15">
        <f>IF(A1162&amp;""="","",ROUND(N(C1162)*N(D1162),2))</f>
        <v/>
      </c>
      <c r="H1162" s="15">
        <f>IF(A1162&amp;""="","",ROUND(F1162-G1162,2))</f>
        <v/>
      </c>
      <c r="I1162" s="6">
        <f>IF(A1162&amp;""="","",IFERROR(INDEX('أوامر الشغل'!$F$6:$F$1005,MATCH(A1162&amp;"",'أوامر الشغل'!$A$6:$A$1005,0))&amp;"","أمر غير موجود"))</f>
        <v/>
      </c>
    </row>
    <row r="1163">
      <c r="A1163" s="5" t="n"/>
      <c r="B1163" s="5" t="n"/>
      <c r="C1163" s="18" t="n"/>
      <c r="D1163" s="17" t="n"/>
      <c r="E1163" s="17" t="n"/>
      <c r="F1163" s="15">
        <f>IF(A1163&amp;""="","",ROUND(N(C1163)*N(E1163),2))</f>
        <v/>
      </c>
      <c r="G1163" s="15">
        <f>IF(A1163&amp;""="","",ROUND(N(C1163)*N(D1163),2))</f>
        <v/>
      </c>
      <c r="H1163" s="15">
        <f>IF(A1163&amp;""="","",ROUND(F1163-G1163,2))</f>
        <v/>
      </c>
      <c r="I1163" s="6">
        <f>IF(A1163&amp;""="","",IFERROR(INDEX('أوامر الشغل'!$F$6:$F$1005,MATCH(A1163&amp;"",'أوامر الشغل'!$A$6:$A$1005,0))&amp;"","أمر غير موجود"))</f>
        <v/>
      </c>
    </row>
    <row r="1164">
      <c r="A1164" s="5" t="n"/>
      <c r="B1164" s="5" t="n"/>
      <c r="C1164" s="18" t="n"/>
      <c r="D1164" s="17" t="n"/>
      <c r="E1164" s="17" t="n"/>
      <c r="F1164" s="15">
        <f>IF(A1164&amp;""="","",ROUND(N(C1164)*N(E1164),2))</f>
        <v/>
      </c>
      <c r="G1164" s="15">
        <f>IF(A1164&amp;""="","",ROUND(N(C1164)*N(D1164),2))</f>
        <v/>
      </c>
      <c r="H1164" s="15">
        <f>IF(A1164&amp;""="","",ROUND(F1164-G1164,2))</f>
        <v/>
      </c>
      <c r="I1164" s="6">
        <f>IF(A1164&amp;""="","",IFERROR(INDEX('أوامر الشغل'!$F$6:$F$1005,MATCH(A1164&amp;"",'أوامر الشغل'!$A$6:$A$1005,0))&amp;"","أمر غير موجود"))</f>
        <v/>
      </c>
    </row>
    <row r="1165">
      <c r="A1165" s="5" t="n"/>
      <c r="B1165" s="5" t="n"/>
      <c r="C1165" s="18" t="n"/>
      <c r="D1165" s="17" t="n"/>
      <c r="E1165" s="17" t="n"/>
      <c r="F1165" s="15">
        <f>IF(A1165&amp;""="","",ROUND(N(C1165)*N(E1165),2))</f>
        <v/>
      </c>
      <c r="G1165" s="15">
        <f>IF(A1165&amp;""="","",ROUND(N(C1165)*N(D1165),2))</f>
        <v/>
      </c>
      <c r="H1165" s="15">
        <f>IF(A1165&amp;""="","",ROUND(F1165-G1165,2))</f>
        <v/>
      </c>
      <c r="I1165" s="6">
        <f>IF(A1165&amp;""="","",IFERROR(INDEX('أوامر الشغل'!$F$6:$F$1005,MATCH(A1165&amp;"",'أوامر الشغل'!$A$6:$A$1005,0))&amp;"","أمر غير موجود"))</f>
        <v/>
      </c>
    </row>
    <row r="1166">
      <c r="A1166" s="5" t="n"/>
      <c r="B1166" s="5" t="n"/>
      <c r="C1166" s="18" t="n"/>
      <c r="D1166" s="17" t="n"/>
      <c r="E1166" s="17" t="n"/>
      <c r="F1166" s="15">
        <f>IF(A1166&amp;""="","",ROUND(N(C1166)*N(E1166),2))</f>
        <v/>
      </c>
      <c r="G1166" s="15">
        <f>IF(A1166&amp;""="","",ROUND(N(C1166)*N(D1166),2))</f>
        <v/>
      </c>
      <c r="H1166" s="15">
        <f>IF(A1166&amp;""="","",ROUND(F1166-G1166,2))</f>
        <v/>
      </c>
      <c r="I1166" s="6">
        <f>IF(A1166&amp;""="","",IFERROR(INDEX('أوامر الشغل'!$F$6:$F$1005,MATCH(A1166&amp;"",'أوامر الشغل'!$A$6:$A$1005,0))&amp;"","أمر غير موجود"))</f>
        <v/>
      </c>
    </row>
    <row r="1167">
      <c r="A1167" s="5" t="n"/>
      <c r="B1167" s="5" t="n"/>
      <c r="C1167" s="18" t="n"/>
      <c r="D1167" s="17" t="n"/>
      <c r="E1167" s="17" t="n"/>
      <c r="F1167" s="15">
        <f>IF(A1167&amp;""="","",ROUND(N(C1167)*N(E1167),2))</f>
        <v/>
      </c>
      <c r="G1167" s="15">
        <f>IF(A1167&amp;""="","",ROUND(N(C1167)*N(D1167),2))</f>
        <v/>
      </c>
      <c r="H1167" s="15">
        <f>IF(A1167&amp;""="","",ROUND(F1167-G1167,2))</f>
        <v/>
      </c>
      <c r="I1167" s="6">
        <f>IF(A1167&amp;""="","",IFERROR(INDEX('أوامر الشغل'!$F$6:$F$1005,MATCH(A1167&amp;"",'أوامر الشغل'!$A$6:$A$1005,0))&amp;"","أمر غير موجود"))</f>
        <v/>
      </c>
    </row>
    <row r="1168">
      <c r="A1168" s="5" t="n"/>
      <c r="B1168" s="5" t="n"/>
      <c r="C1168" s="18" t="n"/>
      <c r="D1168" s="17" t="n"/>
      <c r="E1168" s="17" t="n"/>
      <c r="F1168" s="15">
        <f>IF(A1168&amp;""="","",ROUND(N(C1168)*N(E1168),2))</f>
        <v/>
      </c>
      <c r="G1168" s="15">
        <f>IF(A1168&amp;""="","",ROUND(N(C1168)*N(D1168),2))</f>
        <v/>
      </c>
      <c r="H1168" s="15">
        <f>IF(A1168&amp;""="","",ROUND(F1168-G1168,2))</f>
        <v/>
      </c>
      <c r="I1168" s="6">
        <f>IF(A1168&amp;""="","",IFERROR(INDEX('أوامر الشغل'!$F$6:$F$1005,MATCH(A1168&amp;"",'أوامر الشغل'!$A$6:$A$1005,0))&amp;"","أمر غير موجود"))</f>
        <v/>
      </c>
    </row>
    <row r="1169">
      <c r="A1169" s="5" t="n"/>
      <c r="B1169" s="5" t="n"/>
      <c r="C1169" s="18" t="n"/>
      <c r="D1169" s="17" t="n"/>
      <c r="E1169" s="17" t="n"/>
      <c r="F1169" s="15">
        <f>IF(A1169&amp;""="","",ROUND(N(C1169)*N(E1169),2))</f>
        <v/>
      </c>
      <c r="G1169" s="15">
        <f>IF(A1169&amp;""="","",ROUND(N(C1169)*N(D1169),2))</f>
        <v/>
      </c>
      <c r="H1169" s="15">
        <f>IF(A1169&amp;""="","",ROUND(F1169-G1169,2))</f>
        <v/>
      </c>
      <c r="I1169" s="6">
        <f>IF(A1169&amp;""="","",IFERROR(INDEX('أوامر الشغل'!$F$6:$F$1005,MATCH(A1169&amp;"",'أوامر الشغل'!$A$6:$A$1005,0))&amp;"","أمر غير موجود"))</f>
        <v/>
      </c>
    </row>
    <row r="1170">
      <c r="A1170" s="5" t="n"/>
      <c r="B1170" s="5" t="n"/>
      <c r="C1170" s="18" t="n"/>
      <c r="D1170" s="17" t="n"/>
      <c r="E1170" s="17" t="n"/>
      <c r="F1170" s="15">
        <f>IF(A1170&amp;""="","",ROUND(N(C1170)*N(E1170),2))</f>
        <v/>
      </c>
      <c r="G1170" s="15">
        <f>IF(A1170&amp;""="","",ROUND(N(C1170)*N(D1170),2))</f>
        <v/>
      </c>
      <c r="H1170" s="15">
        <f>IF(A1170&amp;""="","",ROUND(F1170-G1170,2))</f>
        <v/>
      </c>
      <c r="I1170" s="6">
        <f>IF(A1170&amp;""="","",IFERROR(INDEX('أوامر الشغل'!$F$6:$F$1005,MATCH(A1170&amp;"",'أوامر الشغل'!$A$6:$A$1005,0))&amp;"","أمر غير موجود"))</f>
        <v/>
      </c>
    </row>
    <row r="1171">
      <c r="A1171" s="5" t="n"/>
      <c r="B1171" s="5" t="n"/>
      <c r="C1171" s="18" t="n"/>
      <c r="D1171" s="17" t="n"/>
      <c r="E1171" s="17" t="n"/>
      <c r="F1171" s="15">
        <f>IF(A1171&amp;""="","",ROUND(N(C1171)*N(E1171),2))</f>
        <v/>
      </c>
      <c r="G1171" s="15">
        <f>IF(A1171&amp;""="","",ROUND(N(C1171)*N(D1171),2))</f>
        <v/>
      </c>
      <c r="H1171" s="15">
        <f>IF(A1171&amp;""="","",ROUND(F1171-G1171,2))</f>
        <v/>
      </c>
      <c r="I1171" s="6">
        <f>IF(A1171&amp;""="","",IFERROR(INDEX('أوامر الشغل'!$F$6:$F$1005,MATCH(A1171&amp;"",'أوامر الشغل'!$A$6:$A$1005,0))&amp;"","أمر غير موجود"))</f>
        <v/>
      </c>
    </row>
    <row r="1172">
      <c r="A1172" s="5" t="n"/>
      <c r="B1172" s="5" t="n"/>
      <c r="C1172" s="18" t="n"/>
      <c r="D1172" s="17" t="n"/>
      <c r="E1172" s="17" t="n"/>
      <c r="F1172" s="15">
        <f>IF(A1172&amp;""="","",ROUND(N(C1172)*N(E1172),2))</f>
        <v/>
      </c>
      <c r="G1172" s="15">
        <f>IF(A1172&amp;""="","",ROUND(N(C1172)*N(D1172),2))</f>
        <v/>
      </c>
      <c r="H1172" s="15">
        <f>IF(A1172&amp;""="","",ROUND(F1172-G1172,2))</f>
        <v/>
      </c>
      <c r="I1172" s="6">
        <f>IF(A1172&amp;""="","",IFERROR(INDEX('أوامر الشغل'!$F$6:$F$1005,MATCH(A1172&amp;"",'أوامر الشغل'!$A$6:$A$1005,0))&amp;"","أمر غير موجود"))</f>
        <v/>
      </c>
    </row>
    <row r="1173">
      <c r="A1173" s="5" t="n"/>
      <c r="B1173" s="5" t="n"/>
      <c r="C1173" s="18" t="n"/>
      <c r="D1173" s="17" t="n"/>
      <c r="E1173" s="17" t="n"/>
      <c r="F1173" s="15">
        <f>IF(A1173&amp;""="","",ROUND(N(C1173)*N(E1173),2))</f>
        <v/>
      </c>
      <c r="G1173" s="15">
        <f>IF(A1173&amp;""="","",ROUND(N(C1173)*N(D1173),2))</f>
        <v/>
      </c>
      <c r="H1173" s="15">
        <f>IF(A1173&amp;""="","",ROUND(F1173-G1173,2))</f>
        <v/>
      </c>
      <c r="I1173" s="6">
        <f>IF(A1173&amp;""="","",IFERROR(INDEX('أوامر الشغل'!$F$6:$F$1005,MATCH(A1173&amp;"",'أوامر الشغل'!$A$6:$A$1005,0))&amp;"","أمر غير موجود"))</f>
        <v/>
      </c>
    </row>
    <row r="1174">
      <c r="A1174" s="5" t="n"/>
      <c r="B1174" s="5" t="n"/>
      <c r="C1174" s="18" t="n"/>
      <c r="D1174" s="17" t="n"/>
      <c r="E1174" s="17" t="n"/>
      <c r="F1174" s="15">
        <f>IF(A1174&amp;""="","",ROUND(N(C1174)*N(E1174),2))</f>
        <v/>
      </c>
      <c r="G1174" s="15">
        <f>IF(A1174&amp;""="","",ROUND(N(C1174)*N(D1174),2))</f>
        <v/>
      </c>
      <c r="H1174" s="15">
        <f>IF(A1174&amp;""="","",ROUND(F1174-G1174,2))</f>
        <v/>
      </c>
      <c r="I1174" s="6">
        <f>IF(A1174&amp;""="","",IFERROR(INDEX('أوامر الشغل'!$F$6:$F$1005,MATCH(A1174&amp;"",'أوامر الشغل'!$A$6:$A$1005,0))&amp;"","أمر غير موجود"))</f>
        <v/>
      </c>
    </row>
    <row r="1175">
      <c r="A1175" s="5" t="n"/>
      <c r="B1175" s="5" t="n"/>
      <c r="C1175" s="18" t="n"/>
      <c r="D1175" s="17" t="n"/>
      <c r="E1175" s="17" t="n"/>
      <c r="F1175" s="15">
        <f>IF(A1175&amp;""="","",ROUND(N(C1175)*N(E1175),2))</f>
        <v/>
      </c>
      <c r="G1175" s="15">
        <f>IF(A1175&amp;""="","",ROUND(N(C1175)*N(D1175),2))</f>
        <v/>
      </c>
      <c r="H1175" s="15">
        <f>IF(A1175&amp;""="","",ROUND(F1175-G1175,2))</f>
        <v/>
      </c>
      <c r="I1175" s="6">
        <f>IF(A1175&amp;""="","",IFERROR(INDEX('أوامر الشغل'!$F$6:$F$1005,MATCH(A1175&amp;"",'أوامر الشغل'!$A$6:$A$1005,0))&amp;"","أمر غير موجود"))</f>
        <v/>
      </c>
    </row>
    <row r="1176">
      <c r="A1176" s="5" t="n"/>
      <c r="B1176" s="5" t="n"/>
      <c r="C1176" s="18" t="n"/>
      <c r="D1176" s="17" t="n"/>
      <c r="E1176" s="17" t="n"/>
      <c r="F1176" s="15">
        <f>IF(A1176&amp;""="","",ROUND(N(C1176)*N(E1176),2))</f>
        <v/>
      </c>
      <c r="G1176" s="15">
        <f>IF(A1176&amp;""="","",ROUND(N(C1176)*N(D1176),2))</f>
        <v/>
      </c>
      <c r="H1176" s="15">
        <f>IF(A1176&amp;""="","",ROUND(F1176-G1176,2))</f>
        <v/>
      </c>
      <c r="I1176" s="6">
        <f>IF(A1176&amp;""="","",IFERROR(INDEX('أوامر الشغل'!$F$6:$F$1005,MATCH(A1176&amp;"",'أوامر الشغل'!$A$6:$A$1005,0))&amp;"","أمر غير موجود"))</f>
        <v/>
      </c>
    </row>
    <row r="1177">
      <c r="A1177" s="5" t="n"/>
      <c r="B1177" s="5" t="n"/>
      <c r="C1177" s="18" t="n"/>
      <c r="D1177" s="17" t="n"/>
      <c r="E1177" s="17" t="n"/>
      <c r="F1177" s="15">
        <f>IF(A1177&amp;""="","",ROUND(N(C1177)*N(E1177),2))</f>
        <v/>
      </c>
      <c r="G1177" s="15">
        <f>IF(A1177&amp;""="","",ROUND(N(C1177)*N(D1177),2))</f>
        <v/>
      </c>
      <c r="H1177" s="15">
        <f>IF(A1177&amp;""="","",ROUND(F1177-G1177,2))</f>
        <v/>
      </c>
      <c r="I1177" s="6">
        <f>IF(A1177&amp;""="","",IFERROR(INDEX('أوامر الشغل'!$F$6:$F$1005,MATCH(A1177&amp;"",'أوامر الشغل'!$A$6:$A$1005,0))&amp;"","أمر غير موجود"))</f>
        <v/>
      </c>
    </row>
    <row r="1178">
      <c r="A1178" s="5" t="n"/>
      <c r="B1178" s="5" t="n"/>
      <c r="C1178" s="18" t="n"/>
      <c r="D1178" s="17" t="n"/>
      <c r="E1178" s="17" t="n"/>
      <c r="F1178" s="15">
        <f>IF(A1178&amp;""="","",ROUND(N(C1178)*N(E1178),2))</f>
        <v/>
      </c>
      <c r="G1178" s="15">
        <f>IF(A1178&amp;""="","",ROUND(N(C1178)*N(D1178),2))</f>
        <v/>
      </c>
      <c r="H1178" s="15">
        <f>IF(A1178&amp;""="","",ROUND(F1178-G1178,2))</f>
        <v/>
      </c>
      <c r="I1178" s="6">
        <f>IF(A1178&amp;""="","",IFERROR(INDEX('أوامر الشغل'!$F$6:$F$1005,MATCH(A1178&amp;"",'أوامر الشغل'!$A$6:$A$1005,0))&amp;"","أمر غير موجود"))</f>
        <v/>
      </c>
    </row>
    <row r="1179">
      <c r="A1179" s="5" t="n"/>
      <c r="B1179" s="5" t="n"/>
      <c r="C1179" s="18" t="n"/>
      <c r="D1179" s="17" t="n"/>
      <c r="E1179" s="17" t="n"/>
      <c r="F1179" s="15">
        <f>IF(A1179&amp;""="","",ROUND(N(C1179)*N(E1179),2))</f>
        <v/>
      </c>
      <c r="G1179" s="15">
        <f>IF(A1179&amp;""="","",ROUND(N(C1179)*N(D1179),2))</f>
        <v/>
      </c>
      <c r="H1179" s="15">
        <f>IF(A1179&amp;""="","",ROUND(F1179-G1179,2))</f>
        <v/>
      </c>
      <c r="I1179" s="6">
        <f>IF(A1179&amp;""="","",IFERROR(INDEX('أوامر الشغل'!$F$6:$F$1005,MATCH(A1179&amp;"",'أوامر الشغل'!$A$6:$A$1005,0))&amp;"","أمر غير موجود"))</f>
        <v/>
      </c>
    </row>
    <row r="1180">
      <c r="A1180" s="5" t="n"/>
      <c r="B1180" s="5" t="n"/>
      <c r="C1180" s="18" t="n"/>
      <c r="D1180" s="17" t="n"/>
      <c r="E1180" s="17" t="n"/>
      <c r="F1180" s="15">
        <f>IF(A1180&amp;""="","",ROUND(N(C1180)*N(E1180),2))</f>
        <v/>
      </c>
      <c r="G1180" s="15">
        <f>IF(A1180&amp;""="","",ROUND(N(C1180)*N(D1180),2))</f>
        <v/>
      </c>
      <c r="H1180" s="15">
        <f>IF(A1180&amp;""="","",ROUND(F1180-G1180,2))</f>
        <v/>
      </c>
      <c r="I1180" s="6">
        <f>IF(A1180&amp;""="","",IFERROR(INDEX('أوامر الشغل'!$F$6:$F$1005,MATCH(A1180&amp;"",'أوامر الشغل'!$A$6:$A$1005,0))&amp;"","أمر غير موجود"))</f>
        <v/>
      </c>
    </row>
    <row r="1181">
      <c r="A1181" s="5" t="n"/>
      <c r="B1181" s="5" t="n"/>
      <c r="C1181" s="18" t="n"/>
      <c r="D1181" s="17" t="n"/>
      <c r="E1181" s="17" t="n"/>
      <c r="F1181" s="15">
        <f>IF(A1181&amp;""="","",ROUND(N(C1181)*N(E1181),2))</f>
        <v/>
      </c>
      <c r="G1181" s="15">
        <f>IF(A1181&amp;""="","",ROUND(N(C1181)*N(D1181),2))</f>
        <v/>
      </c>
      <c r="H1181" s="15">
        <f>IF(A1181&amp;""="","",ROUND(F1181-G1181,2))</f>
        <v/>
      </c>
      <c r="I1181" s="6">
        <f>IF(A1181&amp;""="","",IFERROR(INDEX('أوامر الشغل'!$F$6:$F$1005,MATCH(A1181&amp;"",'أوامر الشغل'!$A$6:$A$1005,0))&amp;"","أمر غير موجود"))</f>
        <v/>
      </c>
    </row>
    <row r="1182">
      <c r="A1182" s="5" t="n"/>
      <c r="B1182" s="5" t="n"/>
      <c r="C1182" s="18" t="n"/>
      <c r="D1182" s="17" t="n"/>
      <c r="E1182" s="17" t="n"/>
      <c r="F1182" s="15">
        <f>IF(A1182&amp;""="","",ROUND(N(C1182)*N(E1182),2))</f>
        <v/>
      </c>
      <c r="G1182" s="15">
        <f>IF(A1182&amp;""="","",ROUND(N(C1182)*N(D1182),2))</f>
        <v/>
      </c>
      <c r="H1182" s="15">
        <f>IF(A1182&amp;""="","",ROUND(F1182-G1182,2))</f>
        <v/>
      </c>
      <c r="I1182" s="6">
        <f>IF(A1182&amp;""="","",IFERROR(INDEX('أوامر الشغل'!$F$6:$F$1005,MATCH(A1182&amp;"",'أوامر الشغل'!$A$6:$A$1005,0))&amp;"","أمر غير موجود"))</f>
        <v/>
      </c>
    </row>
    <row r="1183">
      <c r="A1183" s="5" t="n"/>
      <c r="B1183" s="5" t="n"/>
      <c r="C1183" s="18" t="n"/>
      <c r="D1183" s="17" t="n"/>
      <c r="E1183" s="17" t="n"/>
      <c r="F1183" s="15">
        <f>IF(A1183&amp;""="","",ROUND(N(C1183)*N(E1183),2))</f>
        <v/>
      </c>
      <c r="G1183" s="15">
        <f>IF(A1183&amp;""="","",ROUND(N(C1183)*N(D1183),2))</f>
        <v/>
      </c>
      <c r="H1183" s="15">
        <f>IF(A1183&amp;""="","",ROUND(F1183-G1183,2))</f>
        <v/>
      </c>
      <c r="I1183" s="6">
        <f>IF(A1183&amp;""="","",IFERROR(INDEX('أوامر الشغل'!$F$6:$F$1005,MATCH(A1183&amp;"",'أوامر الشغل'!$A$6:$A$1005,0))&amp;"","أمر غير موجود"))</f>
        <v/>
      </c>
    </row>
    <row r="1184">
      <c r="A1184" s="5" t="n"/>
      <c r="B1184" s="5" t="n"/>
      <c r="C1184" s="18" t="n"/>
      <c r="D1184" s="17" t="n"/>
      <c r="E1184" s="17" t="n"/>
      <c r="F1184" s="15">
        <f>IF(A1184&amp;""="","",ROUND(N(C1184)*N(E1184),2))</f>
        <v/>
      </c>
      <c r="G1184" s="15">
        <f>IF(A1184&amp;""="","",ROUND(N(C1184)*N(D1184),2))</f>
        <v/>
      </c>
      <c r="H1184" s="15">
        <f>IF(A1184&amp;""="","",ROUND(F1184-G1184,2))</f>
        <v/>
      </c>
      <c r="I1184" s="6">
        <f>IF(A1184&amp;""="","",IFERROR(INDEX('أوامر الشغل'!$F$6:$F$1005,MATCH(A1184&amp;"",'أوامر الشغل'!$A$6:$A$1005,0))&amp;"","أمر غير موجود"))</f>
        <v/>
      </c>
    </row>
    <row r="1185">
      <c r="A1185" s="5" t="n"/>
      <c r="B1185" s="5" t="n"/>
      <c r="C1185" s="18" t="n"/>
      <c r="D1185" s="17" t="n"/>
      <c r="E1185" s="17" t="n"/>
      <c r="F1185" s="15">
        <f>IF(A1185&amp;""="","",ROUND(N(C1185)*N(E1185),2))</f>
        <v/>
      </c>
      <c r="G1185" s="15">
        <f>IF(A1185&amp;""="","",ROUND(N(C1185)*N(D1185),2))</f>
        <v/>
      </c>
      <c r="H1185" s="15">
        <f>IF(A1185&amp;""="","",ROUND(F1185-G1185,2))</f>
        <v/>
      </c>
      <c r="I1185" s="6">
        <f>IF(A1185&amp;""="","",IFERROR(INDEX('أوامر الشغل'!$F$6:$F$1005,MATCH(A1185&amp;"",'أوامر الشغل'!$A$6:$A$1005,0))&amp;"","أمر غير موجود"))</f>
        <v/>
      </c>
    </row>
    <row r="1186">
      <c r="A1186" s="5" t="n"/>
      <c r="B1186" s="5" t="n"/>
      <c r="C1186" s="18" t="n"/>
      <c r="D1186" s="17" t="n"/>
      <c r="E1186" s="17" t="n"/>
      <c r="F1186" s="15">
        <f>IF(A1186&amp;""="","",ROUND(N(C1186)*N(E1186),2))</f>
        <v/>
      </c>
      <c r="G1186" s="15">
        <f>IF(A1186&amp;""="","",ROUND(N(C1186)*N(D1186),2))</f>
        <v/>
      </c>
      <c r="H1186" s="15">
        <f>IF(A1186&amp;""="","",ROUND(F1186-G1186,2))</f>
        <v/>
      </c>
      <c r="I1186" s="6">
        <f>IF(A1186&amp;""="","",IFERROR(INDEX('أوامر الشغل'!$F$6:$F$1005,MATCH(A1186&amp;"",'أوامر الشغل'!$A$6:$A$1005,0))&amp;"","أمر غير موجود"))</f>
        <v/>
      </c>
    </row>
    <row r="1187">
      <c r="A1187" s="5" t="n"/>
      <c r="B1187" s="5" t="n"/>
      <c r="C1187" s="18" t="n"/>
      <c r="D1187" s="17" t="n"/>
      <c r="E1187" s="17" t="n"/>
      <c r="F1187" s="15">
        <f>IF(A1187&amp;""="","",ROUND(N(C1187)*N(E1187),2))</f>
        <v/>
      </c>
      <c r="G1187" s="15">
        <f>IF(A1187&amp;""="","",ROUND(N(C1187)*N(D1187),2))</f>
        <v/>
      </c>
      <c r="H1187" s="15">
        <f>IF(A1187&amp;""="","",ROUND(F1187-G1187,2))</f>
        <v/>
      </c>
      <c r="I1187" s="6">
        <f>IF(A1187&amp;""="","",IFERROR(INDEX('أوامر الشغل'!$F$6:$F$1005,MATCH(A1187&amp;"",'أوامر الشغل'!$A$6:$A$1005,0))&amp;"","أمر غير موجود"))</f>
        <v/>
      </c>
    </row>
    <row r="1188">
      <c r="A1188" s="5" t="n"/>
      <c r="B1188" s="5" t="n"/>
      <c r="C1188" s="18" t="n"/>
      <c r="D1188" s="17" t="n"/>
      <c r="E1188" s="17" t="n"/>
      <c r="F1188" s="15">
        <f>IF(A1188&amp;""="","",ROUND(N(C1188)*N(E1188),2))</f>
        <v/>
      </c>
      <c r="G1188" s="15">
        <f>IF(A1188&amp;""="","",ROUND(N(C1188)*N(D1188),2))</f>
        <v/>
      </c>
      <c r="H1188" s="15">
        <f>IF(A1188&amp;""="","",ROUND(F1188-G1188,2))</f>
        <v/>
      </c>
      <c r="I1188" s="6">
        <f>IF(A1188&amp;""="","",IFERROR(INDEX('أوامر الشغل'!$F$6:$F$1005,MATCH(A1188&amp;"",'أوامر الشغل'!$A$6:$A$1005,0))&amp;"","أمر غير موجود"))</f>
        <v/>
      </c>
    </row>
    <row r="1189">
      <c r="A1189" s="5" t="n"/>
      <c r="B1189" s="5" t="n"/>
      <c r="C1189" s="18" t="n"/>
      <c r="D1189" s="17" t="n"/>
      <c r="E1189" s="17" t="n"/>
      <c r="F1189" s="15">
        <f>IF(A1189&amp;""="","",ROUND(N(C1189)*N(E1189),2))</f>
        <v/>
      </c>
      <c r="G1189" s="15">
        <f>IF(A1189&amp;""="","",ROUND(N(C1189)*N(D1189),2))</f>
        <v/>
      </c>
      <c r="H1189" s="15">
        <f>IF(A1189&amp;""="","",ROUND(F1189-G1189,2))</f>
        <v/>
      </c>
      <c r="I1189" s="6">
        <f>IF(A1189&amp;""="","",IFERROR(INDEX('أوامر الشغل'!$F$6:$F$1005,MATCH(A1189&amp;"",'أوامر الشغل'!$A$6:$A$1005,0))&amp;"","أمر غير موجود"))</f>
        <v/>
      </c>
    </row>
    <row r="1190">
      <c r="A1190" s="5" t="n"/>
      <c r="B1190" s="5" t="n"/>
      <c r="C1190" s="18" t="n"/>
      <c r="D1190" s="17" t="n"/>
      <c r="E1190" s="17" t="n"/>
      <c r="F1190" s="15">
        <f>IF(A1190&amp;""="","",ROUND(N(C1190)*N(E1190),2))</f>
        <v/>
      </c>
      <c r="G1190" s="15">
        <f>IF(A1190&amp;""="","",ROUND(N(C1190)*N(D1190),2))</f>
        <v/>
      </c>
      <c r="H1190" s="15">
        <f>IF(A1190&amp;""="","",ROUND(F1190-G1190,2))</f>
        <v/>
      </c>
      <c r="I1190" s="6">
        <f>IF(A1190&amp;""="","",IFERROR(INDEX('أوامر الشغل'!$F$6:$F$1005,MATCH(A1190&amp;"",'أوامر الشغل'!$A$6:$A$1005,0))&amp;"","أمر غير موجود"))</f>
        <v/>
      </c>
    </row>
    <row r="1191">
      <c r="A1191" s="5" t="n"/>
      <c r="B1191" s="5" t="n"/>
      <c r="C1191" s="18" t="n"/>
      <c r="D1191" s="17" t="n"/>
      <c r="E1191" s="17" t="n"/>
      <c r="F1191" s="15">
        <f>IF(A1191&amp;""="","",ROUND(N(C1191)*N(E1191),2))</f>
        <v/>
      </c>
      <c r="G1191" s="15">
        <f>IF(A1191&amp;""="","",ROUND(N(C1191)*N(D1191),2))</f>
        <v/>
      </c>
      <c r="H1191" s="15">
        <f>IF(A1191&amp;""="","",ROUND(F1191-G1191,2))</f>
        <v/>
      </c>
      <c r="I1191" s="6">
        <f>IF(A1191&amp;""="","",IFERROR(INDEX('أوامر الشغل'!$F$6:$F$1005,MATCH(A1191&amp;"",'أوامر الشغل'!$A$6:$A$1005,0))&amp;"","أمر غير موجود"))</f>
        <v/>
      </c>
    </row>
    <row r="1192">
      <c r="A1192" s="5" t="n"/>
      <c r="B1192" s="5" t="n"/>
      <c r="C1192" s="18" t="n"/>
      <c r="D1192" s="17" t="n"/>
      <c r="E1192" s="17" t="n"/>
      <c r="F1192" s="15">
        <f>IF(A1192&amp;""="","",ROUND(N(C1192)*N(E1192),2))</f>
        <v/>
      </c>
      <c r="G1192" s="15">
        <f>IF(A1192&amp;""="","",ROUND(N(C1192)*N(D1192),2))</f>
        <v/>
      </c>
      <c r="H1192" s="15">
        <f>IF(A1192&amp;""="","",ROUND(F1192-G1192,2))</f>
        <v/>
      </c>
      <c r="I1192" s="6">
        <f>IF(A1192&amp;""="","",IFERROR(INDEX('أوامر الشغل'!$F$6:$F$1005,MATCH(A1192&amp;"",'أوامر الشغل'!$A$6:$A$1005,0))&amp;"","أمر غير موجود"))</f>
        <v/>
      </c>
    </row>
    <row r="1193">
      <c r="A1193" s="5" t="n"/>
      <c r="B1193" s="5" t="n"/>
      <c r="C1193" s="18" t="n"/>
      <c r="D1193" s="17" t="n"/>
      <c r="E1193" s="17" t="n"/>
      <c r="F1193" s="15">
        <f>IF(A1193&amp;""="","",ROUND(N(C1193)*N(E1193),2))</f>
        <v/>
      </c>
      <c r="G1193" s="15">
        <f>IF(A1193&amp;""="","",ROUND(N(C1193)*N(D1193),2))</f>
        <v/>
      </c>
      <c r="H1193" s="15">
        <f>IF(A1193&amp;""="","",ROUND(F1193-G1193,2))</f>
        <v/>
      </c>
      <c r="I1193" s="6">
        <f>IF(A1193&amp;""="","",IFERROR(INDEX('أوامر الشغل'!$F$6:$F$1005,MATCH(A1193&amp;"",'أوامر الشغل'!$A$6:$A$1005,0))&amp;"","أمر غير موجود"))</f>
        <v/>
      </c>
    </row>
    <row r="1194">
      <c r="A1194" s="5" t="n"/>
      <c r="B1194" s="5" t="n"/>
      <c r="C1194" s="18" t="n"/>
      <c r="D1194" s="17" t="n"/>
      <c r="E1194" s="17" t="n"/>
      <c r="F1194" s="15">
        <f>IF(A1194&amp;""="","",ROUND(N(C1194)*N(E1194),2))</f>
        <v/>
      </c>
      <c r="G1194" s="15">
        <f>IF(A1194&amp;""="","",ROUND(N(C1194)*N(D1194),2))</f>
        <v/>
      </c>
      <c r="H1194" s="15">
        <f>IF(A1194&amp;""="","",ROUND(F1194-G1194,2))</f>
        <v/>
      </c>
      <c r="I1194" s="6">
        <f>IF(A1194&amp;""="","",IFERROR(INDEX('أوامر الشغل'!$F$6:$F$1005,MATCH(A1194&amp;"",'أوامر الشغل'!$A$6:$A$1005,0))&amp;"","أمر غير موجود"))</f>
        <v/>
      </c>
    </row>
    <row r="1195">
      <c r="A1195" s="5" t="n"/>
      <c r="B1195" s="5" t="n"/>
      <c r="C1195" s="18" t="n"/>
      <c r="D1195" s="17" t="n"/>
      <c r="E1195" s="17" t="n"/>
      <c r="F1195" s="15">
        <f>IF(A1195&amp;""="","",ROUND(N(C1195)*N(E1195),2))</f>
        <v/>
      </c>
      <c r="G1195" s="15">
        <f>IF(A1195&amp;""="","",ROUND(N(C1195)*N(D1195),2))</f>
        <v/>
      </c>
      <c r="H1195" s="15">
        <f>IF(A1195&amp;""="","",ROUND(F1195-G1195,2))</f>
        <v/>
      </c>
      <c r="I1195" s="6">
        <f>IF(A1195&amp;""="","",IFERROR(INDEX('أوامر الشغل'!$F$6:$F$1005,MATCH(A1195&amp;"",'أوامر الشغل'!$A$6:$A$1005,0))&amp;"","أمر غير موجود"))</f>
        <v/>
      </c>
    </row>
    <row r="1196">
      <c r="A1196" s="5" t="n"/>
      <c r="B1196" s="5" t="n"/>
      <c r="C1196" s="18" t="n"/>
      <c r="D1196" s="17" t="n"/>
      <c r="E1196" s="17" t="n"/>
      <c r="F1196" s="15">
        <f>IF(A1196&amp;""="","",ROUND(N(C1196)*N(E1196),2))</f>
        <v/>
      </c>
      <c r="G1196" s="15">
        <f>IF(A1196&amp;""="","",ROUND(N(C1196)*N(D1196),2))</f>
        <v/>
      </c>
      <c r="H1196" s="15">
        <f>IF(A1196&amp;""="","",ROUND(F1196-G1196,2))</f>
        <v/>
      </c>
      <c r="I1196" s="6">
        <f>IF(A1196&amp;""="","",IFERROR(INDEX('أوامر الشغل'!$F$6:$F$1005,MATCH(A1196&amp;"",'أوامر الشغل'!$A$6:$A$1005,0))&amp;"","أمر غير موجود"))</f>
        <v/>
      </c>
    </row>
    <row r="1197">
      <c r="A1197" s="5" t="n"/>
      <c r="B1197" s="5" t="n"/>
      <c r="C1197" s="18" t="n"/>
      <c r="D1197" s="17" t="n"/>
      <c r="E1197" s="17" t="n"/>
      <c r="F1197" s="15">
        <f>IF(A1197&amp;""="","",ROUND(N(C1197)*N(E1197),2))</f>
        <v/>
      </c>
      <c r="G1197" s="15">
        <f>IF(A1197&amp;""="","",ROUND(N(C1197)*N(D1197),2))</f>
        <v/>
      </c>
      <c r="H1197" s="15">
        <f>IF(A1197&amp;""="","",ROUND(F1197-G1197,2))</f>
        <v/>
      </c>
      <c r="I1197" s="6">
        <f>IF(A1197&amp;""="","",IFERROR(INDEX('أوامر الشغل'!$F$6:$F$1005,MATCH(A1197&amp;"",'أوامر الشغل'!$A$6:$A$1005,0))&amp;"","أمر غير موجود"))</f>
        <v/>
      </c>
    </row>
    <row r="1198">
      <c r="A1198" s="5" t="n"/>
      <c r="B1198" s="5" t="n"/>
      <c r="C1198" s="18" t="n"/>
      <c r="D1198" s="17" t="n"/>
      <c r="E1198" s="17" t="n"/>
      <c r="F1198" s="15">
        <f>IF(A1198&amp;""="","",ROUND(N(C1198)*N(E1198),2))</f>
        <v/>
      </c>
      <c r="G1198" s="15">
        <f>IF(A1198&amp;""="","",ROUND(N(C1198)*N(D1198),2))</f>
        <v/>
      </c>
      <c r="H1198" s="15">
        <f>IF(A1198&amp;""="","",ROUND(F1198-G1198,2))</f>
        <v/>
      </c>
      <c r="I1198" s="6">
        <f>IF(A1198&amp;""="","",IFERROR(INDEX('أوامر الشغل'!$F$6:$F$1005,MATCH(A1198&amp;"",'أوامر الشغل'!$A$6:$A$1005,0))&amp;"","أمر غير موجود"))</f>
        <v/>
      </c>
    </row>
    <row r="1199">
      <c r="A1199" s="5" t="n"/>
      <c r="B1199" s="5" t="n"/>
      <c r="C1199" s="18" t="n"/>
      <c r="D1199" s="17" t="n"/>
      <c r="E1199" s="17" t="n"/>
      <c r="F1199" s="15">
        <f>IF(A1199&amp;""="","",ROUND(N(C1199)*N(E1199),2))</f>
        <v/>
      </c>
      <c r="G1199" s="15">
        <f>IF(A1199&amp;""="","",ROUND(N(C1199)*N(D1199),2))</f>
        <v/>
      </c>
      <c r="H1199" s="15">
        <f>IF(A1199&amp;""="","",ROUND(F1199-G1199,2))</f>
        <v/>
      </c>
      <c r="I1199" s="6">
        <f>IF(A1199&amp;""="","",IFERROR(INDEX('أوامر الشغل'!$F$6:$F$1005,MATCH(A1199&amp;"",'أوامر الشغل'!$A$6:$A$1005,0))&amp;"","أمر غير موجود"))</f>
        <v/>
      </c>
    </row>
    <row r="1200">
      <c r="A1200" s="5" t="n"/>
      <c r="B1200" s="5" t="n"/>
      <c r="C1200" s="18" t="n"/>
      <c r="D1200" s="17" t="n"/>
      <c r="E1200" s="17" t="n"/>
      <c r="F1200" s="15">
        <f>IF(A1200&amp;""="","",ROUND(N(C1200)*N(E1200),2))</f>
        <v/>
      </c>
      <c r="G1200" s="15">
        <f>IF(A1200&amp;""="","",ROUND(N(C1200)*N(D1200),2))</f>
        <v/>
      </c>
      <c r="H1200" s="15">
        <f>IF(A1200&amp;""="","",ROUND(F1200-G1200,2))</f>
        <v/>
      </c>
      <c r="I1200" s="6">
        <f>IF(A1200&amp;""="","",IFERROR(INDEX('أوامر الشغل'!$F$6:$F$1005,MATCH(A1200&amp;"",'أوامر الشغل'!$A$6:$A$1005,0))&amp;"","أمر غير موجود"))</f>
        <v/>
      </c>
    </row>
    <row r="1201">
      <c r="A1201" s="5" t="n"/>
      <c r="B1201" s="5" t="n"/>
      <c r="C1201" s="18" t="n"/>
      <c r="D1201" s="17" t="n"/>
      <c r="E1201" s="17" t="n"/>
      <c r="F1201" s="15">
        <f>IF(A1201&amp;""="","",ROUND(N(C1201)*N(E1201),2))</f>
        <v/>
      </c>
      <c r="G1201" s="15">
        <f>IF(A1201&amp;""="","",ROUND(N(C1201)*N(D1201),2))</f>
        <v/>
      </c>
      <c r="H1201" s="15">
        <f>IF(A1201&amp;""="","",ROUND(F1201-G1201,2))</f>
        <v/>
      </c>
      <c r="I1201" s="6">
        <f>IF(A1201&amp;""="","",IFERROR(INDEX('أوامر الشغل'!$F$6:$F$1005,MATCH(A1201&amp;"",'أوامر الشغل'!$A$6:$A$1005,0))&amp;"","أمر غير موجود"))</f>
        <v/>
      </c>
    </row>
    <row r="1202">
      <c r="A1202" s="5" t="n"/>
      <c r="B1202" s="5" t="n"/>
      <c r="C1202" s="18" t="n"/>
      <c r="D1202" s="17" t="n"/>
      <c r="E1202" s="17" t="n"/>
      <c r="F1202" s="15">
        <f>IF(A1202&amp;""="","",ROUND(N(C1202)*N(E1202),2))</f>
        <v/>
      </c>
      <c r="G1202" s="15">
        <f>IF(A1202&amp;""="","",ROUND(N(C1202)*N(D1202),2))</f>
        <v/>
      </c>
      <c r="H1202" s="15">
        <f>IF(A1202&amp;""="","",ROUND(F1202-G1202,2))</f>
        <v/>
      </c>
      <c r="I1202" s="6">
        <f>IF(A1202&amp;""="","",IFERROR(INDEX('أوامر الشغل'!$F$6:$F$1005,MATCH(A1202&amp;"",'أوامر الشغل'!$A$6:$A$1005,0))&amp;"","أمر غير موجود"))</f>
        <v/>
      </c>
    </row>
    <row r="1203">
      <c r="A1203" s="5" t="n"/>
      <c r="B1203" s="5" t="n"/>
      <c r="C1203" s="18" t="n"/>
      <c r="D1203" s="17" t="n"/>
      <c r="E1203" s="17" t="n"/>
      <c r="F1203" s="15">
        <f>IF(A1203&amp;""="","",ROUND(N(C1203)*N(E1203),2))</f>
        <v/>
      </c>
      <c r="G1203" s="15">
        <f>IF(A1203&amp;""="","",ROUND(N(C1203)*N(D1203),2))</f>
        <v/>
      </c>
      <c r="H1203" s="15">
        <f>IF(A1203&amp;""="","",ROUND(F1203-G1203,2))</f>
        <v/>
      </c>
      <c r="I1203" s="6">
        <f>IF(A1203&amp;""="","",IFERROR(INDEX('أوامر الشغل'!$F$6:$F$1005,MATCH(A1203&amp;"",'أوامر الشغل'!$A$6:$A$1005,0))&amp;"","أمر غير موجود"))</f>
        <v/>
      </c>
    </row>
    <row r="1204">
      <c r="A1204" s="5" t="n"/>
      <c r="B1204" s="5" t="n"/>
      <c r="C1204" s="18" t="n"/>
      <c r="D1204" s="17" t="n"/>
      <c r="E1204" s="17" t="n"/>
      <c r="F1204" s="15">
        <f>IF(A1204&amp;""="","",ROUND(N(C1204)*N(E1204),2))</f>
        <v/>
      </c>
      <c r="G1204" s="15">
        <f>IF(A1204&amp;""="","",ROUND(N(C1204)*N(D1204),2))</f>
        <v/>
      </c>
      <c r="H1204" s="15">
        <f>IF(A1204&amp;""="","",ROUND(F1204-G1204,2))</f>
        <v/>
      </c>
      <c r="I1204" s="6">
        <f>IF(A1204&amp;""="","",IFERROR(INDEX('أوامر الشغل'!$F$6:$F$1005,MATCH(A1204&amp;"",'أوامر الشغل'!$A$6:$A$1005,0))&amp;"","أمر غير موجود"))</f>
        <v/>
      </c>
    </row>
    <row r="1205">
      <c r="A1205" s="5" t="n"/>
      <c r="B1205" s="5" t="n"/>
      <c r="C1205" s="18" t="n"/>
      <c r="D1205" s="17" t="n"/>
      <c r="E1205" s="17" t="n"/>
      <c r="F1205" s="15">
        <f>IF(A1205&amp;""="","",ROUND(N(C1205)*N(E1205),2))</f>
        <v/>
      </c>
      <c r="G1205" s="15">
        <f>IF(A1205&amp;""="","",ROUND(N(C1205)*N(D1205),2))</f>
        <v/>
      </c>
      <c r="H1205" s="15">
        <f>IF(A1205&amp;""="","",ROUND(F1205-G1205,2))</f>
        <v/>
      </c>
      <c r="I1205" s="6">
        <f>IF(A1205&amp;""="","",IFERROR(INDEX('أوامر الشغل'!$F$6:$F$1005,MATCH(A1205&amp;"",'أوامر الشغل'!$A$6:$A$1005,0))&amp;"","أمر غير موجود"))</f>
        <v/>
      </c>
    </row>
    <row r="1206">
      <c r="A1206" s="5" t="n"/>
      <c r="B1206" s="5" t="n"/>
      <c r="C1206" s="18" t="n"/>
      <c r="D1206" s="17" t="n"/>
      <c r="E1206" s="17" t="n"/>
      <c r="F1206" s="15">
        <f>IF(A1206&amp;""="","",ROUND(N(C1206)*N(E1206),2))</f>
        <v/>
      </c>
      <c r="G1206" s="15">
        <f>IF(A1206&amp;""="","",ROUND(N(C1206)*N(D1206),2))</f>
        <v/>
      </c>
      <c r="H1206" s="15">
        <f>IF(A1206&amp;""="","",ROUND(F1206-G1206,2))</f>
        <v/>
      </c>
      <c r="I1206" s="6">
        <f>IF(A1206&amp;""="","",IFERROR(INDEX('أوامر الشغل'!$F$6:$F$1005,MATCH(A1206&amp;"",'أوامر الشغل'!$A$6:$A$1005,0))&amp;"","أمر غير موجود"))</f>
        <v/>
      </c>
    </row>
    <row r="1207">
      <c r="A1207" s="5" t="n"/>
      <c r="B1207" s="5" t="n"/>
      <c r="C1207" s="18" t="n"/>
      <c r="D1207" s="17" t="n"/>
      <c r="E1207" s="17" t="n"/>
      <c r="F1207" s="15">
        <f>IF(A1207&amp;""="","",ROUND(N(C1207)*N(E1207),2))</f>
        <v/>
      </c>
      <c r="G1207" s="15">
        <f>IF(A1207&amp;""="","",ROUND(N(C1207)*N(D1207),2))</f>
        <v/>
      </c>
      <c r="H1207" s="15">
        <f>IF(A1207&amp;""="","",ROUND(F1207-G1207,2))</f>
        <v/>
      </c>
      <c r="I1207" s="6">
        <f>IF(A1207&amp;""="","",IFERROR(INDEX('أوامر الشغل'!$F$6:$F$1005,MATCH(A1207&amp;"",'أوامر الشغل'!$A$6:$A$1005,0))&amp;"","أمر غير موجود"))</f>
        <v/>
      </c>
    </row>
    <row r="1208">
      <c r="A1208" s="5" t="n"/>
      <c r="B1208" s="5" t="n"/>
      <c r="C1208" s="18" t="n"/>
      <c r="D1208" s="17" t="n"/>
      <c r="E1208" s="17" t="n"/>
      <c r="F1208" s="15">
        <f>IF(A1208&amp;""="","",ROUND(N(C1208)*N(E1208),2))</f>
        <v/>
      </c>
      <c r="G1208" s="15">
        <f>IF(A1208&amp;""="","",ROUND(N(C1208)*N(D1208),2))</f>
        <v/>
      </c>
      <c r="H1208" s="15">
        <f>IF(A1208&amp;""="","",ROUND(F1208-G1208,2))</f>
        <v/>
      </c>
      <c r="I1208" s="6">
        <f>IF(A1208&amp;""="","",IFERROR(INDEX('أوامر الشغل'!$F$6:$F$1005,MATCH(A1208&amp;"",'أوامر الشغل'!$A$6:$A$1005,0))&amp;"","أمر غير موجود"))</f>
        <v/>
      </c>
    </row>
    <row r="1209">
      <c r="A1209" s="5" t="n"/>
      <c r="B1209" s="5" t="n"/>
      <c r="C1209" s="18" t="n"/>
      <c r="D1209" s="17" t="n"/>
      <c r="E1209" s="17" t="n"/>
      <c r="F1209" s="15">
        <f>IF(A1209&amp;""="","",ROUND(N(C1209)*N(E1209),2))</f>
        <v/>
      </c>
      <c r="G1209" s="15">
        <f>IF(A1209&amp;""="","",ROUND(N(C1209)*N(D1209),2))</f>
        <v/>
      </c>
      <c r="H1209" s="15">
        <f>IF(A1209&amp;""="","",ROUND(F1209-G1209,2))</f>
        <v/>
      </c>
      <c r="I1209" s="6">
        <f>IF(A1209&amp;""="","",IFERROR(INDEX('أوامر الشغل'!$F$6:$F$1005,MATCH(A1209&amp;"",'أوامر الشغل'!$A$6:$A$1005,0))&amp;"","أمر غير موجود"))</f>
        <v/>
      </c>
    </row>
    <row r="1210">
      <c r="A1210" s="5" t="n"/>
      <c r="B1210" s="5" t="n"/>
      <c r="C1210" s="18" t="n"/>
      <c r="D1210" s="17" t="n"/>
      <c r="E1210" s="17" t="n"/>
      <c r="F1210" s="15">
        <f>IF(A1210&amp;""="","",ROUND(N(C1210)*N(E1210),2))</f>
        <v/>
      </c>
      <c r="G1210" s="15">
        <f>IF(A1210&amp;""="","",ROUND(N(C1210)*N(D1210),2))</f>
        <v/>
      </c>
      <c r="H1210" s="15">
        <f>IF(A1210&amp;""="","",ROUND(F1210-G1210,2))</f>
        <v/>
      </c>
      <c r="I1210" s="6">
        <f>IF(A1210&amp;""="","",IFERROR(INDEX('أوامر الشغل'!$F$6:$F$1005,MATCH(A1210&amp;"",'أوامر الشغل'!$A$6:$A$1005,0))&amp;"","أمر غير موجود"))</f>
        <v/>
      </c>
    </row>
    <row r="1211">
      <c r="A1211" s="5" t="n"/>
      <c r="B1211" s="5" t="n"/>
      <c r="C1211" s="18" t="n"/>
      <c r="D1211" s="17" t="n"/>
      <c r="E1211" s="17" t="n"/>
      <c r="F1211" s="15">
        <f>IF(A1211&amp;""="","",ROUND(N(C1211)*N(E1211),2))</f>
        <v/>
      </c>
      <c r="G1211" s="15">
        <f>IF(A1211&amp;""="","",ROUND(N(C1211)*N(D1211),2))</f>
        <v/>
      </c>
      <c r="H1211" s="15">
        <f>IF(A1211&amp;""="","",ROUND(F1211-G1211,2))</f>
        <v/>
      </c>
      <c r="I1211" s="6">
        <f>IF(A1211&amp;""="","",IFERROR(INDEX('أوامر الشغل'!$F$6:$F$1005,MATCH(A1211&amp;"",'أوامر الشغل'!$A$6:$A$1005,0))&amp;"","أمر غير موجود"))</f>
        <v/>
      </c>
    </row>
    <row r="1212">
      <c r="A1212" s="5" t="n"/>
      <c r="B1212" s="5" t="n"/>
      <c r="C1212" s="18" t="n"/>
      <c r="D1212" s="17" t="n"/>
      <c r="E1212" s="17" t="n"/>
      <c r="F1212" s="15">
        <f>IF(A1212&amp;""="","",ROUND(N(C1212)*N(E1212),2))</f>
        <v/>
      </c>
      <c r="G1212" s="15">
        <f>IF(A1212&amp;""="","",ROUND(N(C1212)*N(D1212),2))</f>
        <v/>
      </c>
      <c r="H1212" s="15">
        <f>IF(A1212&amp;""="","",ROUND(F1212-G1212,2))</f>
        <v/>
      </c>
      <c r="I1212" s="6">
        <f>IF(A1212&amp;""="","",IFERROR(INDEX('أوامر الشغل'!$F$6:$F$1005,MATCH(A1212&amp;"",'أوامر الشغل'!$A$6:$A$1005,0))&amp;"","أمر غير موجود"))</f>
        <v/>
      </c>
    </row>
    <row r="1213">
      <c r="A1213" s="5" t="n"/>
      <c r="B1213" s="5" t="n"/>
      <c r="C1213" s="18" t="n"/>
      <c r="D1213" s="17" t="n"/>
      <c r="E1213" s="17" t="n"/>
      <c r="F1213" s="15">
        <f>IF(A1213&amp;""="","",ROUND(N(C1213)*N(E1213),2))</f>
        <v/>
      </c>
      <c r="G1213" s="15">
        <f>IF(A1213&amp;""="","",ROUND(N(C1213)*N(D1213),2))</f>
        <v/>
      </c>
      <c r="H1213" s="15">
        <f>IF(A1213&amp;""="","",ROUND(F1213-G1213,2))</f>
        <v/>
      </c>
      <c r="I1213" s="6">
        <f>IF(A1213&amp;""="","",IFERROR(INDEX('أوامر الشغل'!$F$6:$F$1005,MATCH(A1213&amp;"",'أوامر الشغل'!$A$6:$A$1005,0))&amp;"","أمر غير موجود"))</f>
        <v/>
      </c>
    </row>
    <row r="1214">
      <c r="A1214" s="5" t="n"/>
      <c r="B1214" s="5" t="n"/>
      <c r="C1214" s="18" t="n"/>
      <c r="D1214" s="17" t="n"/>
      <c r="E1214" s="17" t="n"/>
      <c r="F1214" s="15">
        <f>IF(A1214&amp;""="","",ROUND(N(C1214)*N(E1214),2))</f>
        <v/>
      </c>
      <c r="G1214" s="15">
        <f>IF(A1214&amp;""="","",ROUND(N(C1214)*N(D1214),2))</f>
        <v/>
      </c>
      <c r="H1214" s="15">
        <f>IF(A1214&amp;""="","",ROUND(F1214-G1214,2))</f>
        <v/>
      </c>
      <c r="I1214" s="6">
        <f>IF(A1214&amp;""="","",IFERROR(INDEX('أوامر الشغل'!$F$6:$F$1005,MATCH(A1214&amp;"",'أوامر الشغل'!$A$6:$A$1005,0))&amp;"","أمر غير موجود"))</f>
        <v/>
      </c>
    </row>
    <row r="1215">
      <c r="A1215" s="5" t="n"/>
      <c r="B1215" s="5" t="n"/>
      <c r="C1215" s="18" t="n"/>
      <c r="D1215" s="17" t="n"/>
      <c r="E1215" s="17" t="n"/>
      <c r="F1215" s="15">
        <f>IF(A1215&amp;""="","",ROUND(N(C1215)*N(E1215),2))</f>
        <v/>
      </c>
      <c r="G1215" s="15">
        <f>IF(A1215&amp;""="","",ROUND(N(C1215)*N(D1215),2))</f>
        <v/>
      </c>
      <c r="H1215" s="15">
        <f>IF(A1215&amp;""="","",ROUND(F1215-G1215,2))</f>
        <v/>
      </c>
      <c r="I1215" s="6">
        <f>IF(A1215&amp;""="","",IFERROR(INDEX('أوامر الشغل'!$F$6:$F$1005,MATCH(A1215&amp;"",'أوامر الشغل'!$A$6:$A$1005,0))&amp;"","أمر غير موجود"))</f>
        <v/>
      </c>
    </row>
    <row r="1216">
      <c r="A1216" s="5" t="n"/>
      <c r="B1216" s="5" t="n"/>
      <c r="C1216" s="18" t="n"/>
      <c r="D1216" s="17" t="n"/>
      <c r="E1216" s="17" t="n"/>
      <c r="F1216" s="15">
        <f>IF(A1216&amp;""="","",ROUND(N(C1216)*N(E1216),2))</f>
        <v/>
      </c>
      <c r="G1216" s="15">
        <f>IF(A1216&amp;""="","",ROUND(N(C1216)*N(D1216),2))</f>
        <v/>
      </c>
      <c r="H1216" s="15">
        <f>IF(A1216&amp;""="","",ROUND(F1216-G1216,2))</f>
        <v/>
      </c>
      <c r="I1216" s="6">
        <f>IF(A1216&amp;""="","",IFERROR(INDEX('أوامر الشغل'!$F$6:$F$1005,MATCH(A1216&amp;"",'أوامر الشغل'!$A$6:$A$1005,0))&amp;"","أمر غير موجود"))</f>
        <v/>
      </c>
    </row>
    <row r="1217">
      <c r="A1217" s="5" t="n"/>
      <c r="B1217" s="5" t="n"/>
      <c r="C1217" s="18" t="n"/>
      <c r="D1217" s="17" t="n"/>
      <c r="E1217" s="17" t="n"/>
      <c r="F1217" s="15">
        <f>IF(A1217&amp;""="","",ROUND(N(C1217)*N(E1217),2))</f>
        <v/>
      </c>
      <c r="G1217" s="15">
        <f>IF(A1217&amp;""="","",ROUND(N(C1217)*N(D1217),2))</f>
        <v/>
      </c>
      <c r="H1217" s="15">
        <f>IF(A1217&amp;""="","",ROUND(F1217-G1217,2))</f>
        <v/>
      </c>
      <c r="I1217" s="6">
        <f>IF(A1217&amp;""="","",IFERROR(INDEX('أوامر الشغل'!$F$6:$F$1005,MATCH(A1217&amp;"",'أوامر الشغل'!$A$6:$A$1005,0))&amp;"","أمر غير موجود"))</f>
        <v/>
      </c>
    </row>
    <row r="1218">
      <c r="A1218" s="5" t="n"/>
      <c r="B1218" s="5" t="n"/>
      <c r="C1218" s="18" t="n"/>
      <c r="D1218" s="17" t="n"/>
      <c r="E1218" s="17" t="n"/>
      <c r="F1218" s="15">
        <f>IF(A1218&amp;""="","",ROUND(N(C1218)*N(E1218),2))</f>
        <v/>
      </c>
      <c r="G1218" s="15">
        <f>IF(A1218&amp;""="","",ROUND(N(C1218)*N(D1218),2))</f>
        <v/>
      </c>
      <c r="H1218" s="15">
        <f>IF(A1218&amp;""="","",ROUND(F1218-G1218,2))</f>
        <v/>
      </c>
      <c r="I1218" s="6">
        <f>IF(A1218&amp;""="","",IFERROR(INDEX('أوامر الشغل'!$F$6:$F$1005,MATCH(A1218&amp;"",'أوامر الشغل'!$A$6:$A$1005,0))&amp;"","أمر غير موجود"))</f>
        <v/>
      </c>
    </row>
    <row r="1219">
      <c r="A1219" s="5" t="n"/>
      <c r="B1219" s="5" t="n"/>
      <c r="C1219" s="18" t="n"/>
      <c r="D1219" s="17" t="n"/>
      <c r="E1219" s="17" t="n"/>
      <c r="F1219" s="15">
        <f>IF(A1219&amp;""="","",ROUND(N(C1219)*N(E1219),2))</f>
        <v/>
      </c>
      <c r="G1219" s="15">
        <f>IF(A1219&amp;""="","",ROUND(N(C1219)*N(D1219),2))</f>
        <v/>
      </c>
      <c r="H1219" s="15">
        <f>IF(A1219&amp;""="","",ROUND(F1219-G1219,2))</f>
        <v/>
      </c>
      <c r="I1219" s="6">
        <f>IF(A1219&amp;""="","",IFERROR(INDEX('أوامر الشغل'!$F$6:$F$1005,MATCH(A1219&amp;"",'أوامر الشغل'!$A$6:$A$1005,0))&amp;"","أمر غير موجود"))</f>
        <v/>
      </c>
    </row>
    <row r="1220">
      <c r="A1220" s="5" t="n"/>
      <c r="B1220" s="5" t="n"/>
      <c r="C1220" s="18" t="n"/>
      <c r="D1220" s="17" t="n"/>
      <c r="E1220" s="17" t="n"/>
      <c r="F1220" s="15">
        <f>IF(A1220&amp;""="","",ROUND(N(C1220)*N(E1220),2))</f>
        <v/>
      </c>
      <c r="G1220" s="15">
        <f>IF(A1220&amp;""="","",ROUND(N(C1220)*N(D1220),2))</f>
        <v/>
      </c>
      <c r="H1220" s="15">
        <f>IF(A1220&amp;""="","",ROUND(F1220-G1220,2))</f>
        <v/>
      </c>
      <c r="I1220" s="6">
        <f>IF(A1220&amp;""="","",IFERROR(INDEX('أوامر الشغل'!$F$6:$F$1005,MATCH(A1220&amp;"",'أوامر الشغل'!$A$6:$A$1005,0))&amp;"","أمر غير موجود"))</f>
        <v/>
      </c>
    </row>
    <row r="1221">
      <c r="A1221" s="5" t="n"/>
      <c r="B1221" s="5" t="n"/>
      <c r="C1221" s="18" t="n"/>
      <c r="D1221" s="17" t="n"/>
      <c r="E1221" s="17" t="n"/>
      <c r="F1221" s="15">
        <f>IF(A1221&amp;""="","",ROUND(N(C1221)*N(E1221),2))</f>
        <v/>
      </c>
      <c r="G1221" s="15">
        <f>IF(A1221&amp;""="","",ROUND(N(C1221)*N(D1221),2))</f>
        <v/>
      </c>
      <c r="H1221" s="15">
        <f>IF(A1221&amp;""="","",ROUND(F1221-G1221,2))</f>
        <v/>
      </c>
      <c r="I1221" s="6">
        <f>IF(A1221&amp;""="","",IFERROR(INDEX('أوامر الشغل'!$F$6:$F$1005,MATCH(A1221&amp;"",'أوامر الشغل'!$A$6:$A$1005,0))&amp;"","أمر غير موجود"))</f>
        <v/>
      </c>
    </row>
    <row r="1222">
      <c r="A1222" s="5" t="n"/>
      <c r="B1222" s="5" t="n"/>
      <c r="C1222" s="18" t="n"/>
      <c r="D1222" s="17" t="n"/>
      <c r="E1222" s="17" t="n"/>
      <c r="F1222" s="15">
        <f>IF(A1222&amp;""="","",ROUND(N(C1222)*N(E1222),2))</f>
        <v/>
      </c>
      <c r="G1222" s="15">
        <f>IF(A1222&amp;""="","",ROUND(N(C1222)*N(D1222),2))</f>
        <v/>
      </c>
      <c r="H1222" s="15">
        <f>IF(A1222&amp;""="","",ROUND(F1222-G1222,2))</f>
        <v/>
      </c>
      <c r="I1222" s="6">
        <f>IF(A1222&amp;""="","",IFERROR(INDEX('أوامر الشغل'!$F$6:$F$1005,MATCH(A1222&amp;"",'أوامر الشغل'!$A$6:$A$1005,0))&amp;"","أمر غير موجود"))</f>
        <v/>
      </c>
    </row>
    <row r="1223">
      <c r="A1223" s="5" t="n"/>
      <c r="B1223" s="5" t="n"/>
      <c r="C1223" s="18" t="n"/>
      <c r="D1223" s="17" t="n"/>
      <c r="E1223" s="17" t="n"/>
      <c r="F1223" s="15">
        <f>IF(A1223&amp;""="","",ROUND(N(C1223)*N(E1223),2))</f>
        <v/>
      </c>
      <c r="G1223" s="15">
        <f>IF(A1223&amp;""="","",ROUND(N(C1223)*N(D1223),2))</f>
        <v/>
      </c>
      <c r="H1223" s="15">
        <f>IF(A1223&amp;""="","",ROUND(F1223-G1223,2))</f>
        <v/>
      </c>
      <c r="I1223" s="6">
        <f>IF(A1223&amp;""="","",IFERROR(INDEX('أوامر الشغل'!$F$6:$F$1005,MATCH(A1223&amp;"",'أوامر الشغل'!$A$6:$A$1005,0))&amp;"","أمر غير موجود"))</f>
        <v/>
      </c>
    </row>
    <row r="1224">
      <c r="A1224" s="5" t="n"/>
      <c r="B1224" s="5" t="n"/>
      <c r="C1224" s="18" t="n"/>
      <c r="D1224" s="17" t="n"/>
      <c r="E1224" s="17" t="n"/>
      <c r="F1224" s="15">
        <f>IF(A1224&amp;""="","",ROUND(N(C1224)*N(E1224),2))</f>
        <v/>
      </c>
      <c r="G1224" s="15">
        <f>IF(A1224&amp;""="","",ROUND(N(C1224)*N(D1224),2))</f>
        <v/>
      </c>
      <c r="H1224" s="15">
        <f>IF(A1224&amp;""="","",ROUND(F1224-G1224,2))</f>
        <v/>
      </c>
      <c r="I1224" s="6">
        <f>IF(A1224&amp;""="","",IFERROR(INDEX('أوامر الشغل'!$F$6:$F$1005,MATCH(A1224&amp;"",'أوامر الشغل'!$A$6:$A$1005,0))&amp;"","أمر غير موجود"))</f>
        <v/>
      </c>
    </row>
    <row r="1225">
      <c r="A1225" s="5" t="n"/>
      <c r="B1225" s="5" t="n"/>
      <c r="C1225" s="18" t="n"/>
      <c r="D1225" s="17" t="n"/>
      <c r="E1225" s="17" t="n"/>
      <c r="F1225" s="15">
        <f>IF(A1225&amp;""="","",ROUND(N(C1225)*N(E1225),2))</f>
        <v/>
      </c>
      <c r="G1225" s="15">
        <f>IF(A1225&amp;""="","",ROUND(N(C1225)*N(D1225),2))</f>
        <v/>
      </c>
      <c r="H1225" s="15">
        <f>IF(A1225&amp;""="","",ROUND(F1225-G1225,2))</f>
        <v/>
      </c>
      <c r="I1225" s="6">
        <f>IF(A1225&amp;""="","",IFERROR(INDEX('أوامر الشغل'!$F$6:$F$1005,MATCH(A1225&amp;"",'أوامر الشغل'!$A$6:$A$1005,0))&amp;"","أمر غير موجود"))</f>
        <v/>
      </c>
    </row>
    <row r="1226">
      <c r="A1226" s="5" t="n"/>
      <c r="B1226" s="5" t="n"/>
      <c r="C1226" s="18" t="n"/>
      <c r="D1226" s="17" t="n"/>
      <c r="E1226" s="17" t="n"/>
      <c r="F1226" s="15">
        <f>IF(A1226&amp;""="","",ROUND(N(C1226)*N(E1226),2))</f>
        <v/>
      </c>
      <c r="G1226" s="15">
        <f>IF(A1226&amp;""="","",ROUND(N(C1226)*N(D1226),2))</f>
        <v/>
      </c>
      <c r="H1226" s="15">
        <f>IF(A1226&amp;""="","",ROUND(F1226-G1226,2))</f>
        <v/>
      </c>
      <c r="I1226" s="6">
        <f>IF(A1226&amp;""="","",IFERROR(INDEX('أوامر الشغل'!$F$6:$F$1005,MATCH(A1226&amp;"",'أوامر الشغل'!$A$6:$A$1005,0))&amp;"","أمر غير موجود"))</f>
        <v/>
      </c>
    </row>
    <row r="1227">
      <c r="A1227" s="5" t="n"/>
      <c r="B1227" s="5" t="n"/>
      <c r="C1227" s="18" t="n"/>
      <c r="D1227" s="17" t="n"/>
      <c r="E1227" s="17" t="n"/>
      <c r="F1227" s="15">
        <f>IF(A1227&amp;""="","",ROUND(N(C1227)*N(E1227),2))</f>
        <v/>
      </c>
      <c r="G1227" s="15">
        <f>IF(A1227&amp;""="","",ROUND(N(C1227)*N(D1227),2))</f>
        <v/>
      </c>
      <c r="H1227" s="15">
        <f>IF(A1227&amp;""="","",ROUND(F1227-G1227,2))</f>
        <v/>
      </c>
      <c r="I1227" s="6">
        <f>IF(A1227&amp;""="","",IFERROR(INDEX('أوامر الشغل'!$F$6:$F$1005,MATCH(A1227&amp;"",'أوامر الشغل'!$A$6:$A$1005,0))&amp;"","أمر غير موجود"))</f>
        <v/>
      </c>
    </row>
    <row r="1228">
      <c r="A1228" s="5" t="n"/>
      <c r="B1228" s="5" t="n"/>
      <c r="C1228" s="18" t="n"/>
      <c r="D1228" s="17" t="n"/>
      <c r="E1228" s="17" t="n"/>
      <c r="F1228" s="15">
        <f>IF(A1228&amp;""="","",ROUND(N(C1228)*N(E1228),2))</f>
        <v/>
      </c>
      <c r="G1228" s="15">
        <f>IF(A1228&amp;""="","",ROUND(N(C1228)*N(D1228),2))</f>
        <v/>
      </c>
      <c r="H1228" s="15">
        <f>IF(A1228&amp;""="","",ROUND(F1228-G1228,2))</f>
        <v/>
      </c>
      <c r="I1228" s="6">
        <f>IF(A1228&amp;""="","",IFERROR(INDEX('أوامر الشغل'!$F$6:$F$1005,MATCH(A1228&amp;"",'أوامر الشغل'!$A$6:$A$1005,0))&amp;"","أمر غير موجود"))</f>
        <v/>
      </c>
    </row>
    <row r="1229">
      <c r="A1229" s="5" t="n"/>
      <c r="B1229" s="5" t="n"/>
      <c r="C1229" s="18" t="n"/>
      <c r="D1229" s="17" t="n"/>
      <c r="E1229" s="17" t="n"/>
      <c r="F1229" s="15">
        <f>IF(A1229&amp;""="","",ROUND(N(C1229)*N(E1229),2))</f>
        <v/>
      </c>
      <c r="G1229" s="15">
        <f>IF(A1229&amp;""="","",ROUND(N(C1229)*N(D1229),2))</f>
        <v/>
      </c>
      <c r="H1229" s="15">
        <f>IF(A1229&amp;""="","",ROUND(F1229-G1229,2))</f>
        <v/>
      </c>
      <c r="I1229" s="6">
        <f>IF(A1229&amp;""="","",IFERROR(INDEX('أوامر الشغل'!$F$6:$F$1005,MATCH(A1229&amp;"",'أوامر الشغل'!$A$6:$A$1005,0))&amp;"","أمر غير موجود"))</f>
        <v/>
      </c>
    </row>
    <row r="1230">
      <c r="A1230" s="5" t="n"/>
      <c r="B1230" s="5" t="n"/>
      <c r="C1230" s="18" t="n"/>
      <c r="D1230" s="17" t="n"/>
      <c r="E1230" s="17" t="n"/>
      <c r="F1230" s="15">
        <f>IF(A1230&amp;""="","",ROUND(N(C1230)*N(E1230),2))</f>
        <v/>
      </c>
      <c r="G1230" s="15">
        <f>IF(A1230&amp;""="","",ROUND(N(C1230)*N(D1230),2))</f>
        <v/>
      </c>
      <c r="H1230" s="15">
        <f>IF(A1230&amp;""="","",ROUND(F1230-G1230,2))</f>
        <v/>
      </c>
      <c r="I1230" s="6">
        <f>IF(A1230&amp;""="","",IFERROR(INDEX('أوامر الشغل'!$F$6:$F$1005,MATCH(A1230&amp;"",'أوامر الشغل'!$A$6:$A$1005,0))&amp;"","أمر غير موجود"))</f>
        <v/>
      </c>
    </row>
    <row r="1231">
      <c r="A1231" s="5" t="n"/>
      <c r="B1231" s="5" t="n"/>
      <c r="C1231" s="18" t="n"/>
      <c r="D1231" s="17" t="n"/>
      <c r="E1231" s="17" t="n"/>
      <c r="F1231" s="15">
        <f>IF(A1231&amp;""="","",ROUND(N(C1231)*N(E1231),2))</f>
        <v/>
      </c>
      <c r="G1231" s="15">
        <f>IF(A1231&amp;""="","",ROUND(N(C1231)*N(D1231),2))</f>
        <v/>
      </c>
      <c r="H1231" s="15">
        <f>IF(A1231&amp;""="","",ROUND(F1231-G1231,2))</f>
        <v/>
      </c>
      <c r="I1231" s="6">
        <f>IF(A1231&amp;""="","",IFERROR(INDEX('أوامر الشغل'!$F$6:$F$1005,MATCH(A1231&amp;"",'أوامر الشغل'!$A$6:$A$1005,0))&amp;"","أمر غير موجود"))</f>
        <v/>
      </c>
    </row>
    <row r="1232">
      <c r="A1232" s="5" t="n"/>
      <c r="B1232" s="5" t="n"/>
      <c r="C1232" s="18" t="n"/>
      <c r="D1232" s="17" t="n"/>
      <c r="E1232" s="17" t="n"/>
      <c r="F1232" s="15">
        <f>IF(A1232&amp;""="","",ROUND(N(C1232)*N(E1232),2))</f>
        <v/>
      </c>
      <c r="G1232" s="15">
        <f>IF(A1232&amp;""="","",ROUND(N(C1232)*N(D1232),2))</f>
        <v/>
      </c>
      <c r="H1232" s="15">
        <f>IF(A1232&amp;""="","",ROUND(F1232-G1232,2))</f>
        <v/>
      </c>
      <c r="I1232" s="6">
        <f>IF(A1232&amp;""="","",IFERROR(INDEX('أوامر الشغل'!$F$6:$F$1005,MATCH(A1232&amp;"",'أوامر الشغل'!$A$6:$A$1005,0))&amp;"","أمر غير موجود"))</f>
        <v/>
      </c>
    </row>
    <row r="1233">
      <c r="A1233" s="5" t="n"/>
      <c r="B1233" s="5" t="n"/>
      <c r="C1233" s="18" t="n"/>
      <c r="D1233" s="17" t="n"/>
      <c r="E1233" s="17" t="n"/>
      <c r="F1233" s="15">
        <f>IF(A1233&amp;""="","",ROUND(N(C1233)*N(E1233),2))</f>
        <v/>
      </c>
      <c r="G1233" s="15">
        <f>IF(A1233&amp;""="","",ROUND(N(C1233)*N(D1233),2))</f>
        <v/>
      </c>
      <c r="H1233" s="15">
        <f>IF(A1233&amp;""="","",ROUND(F1233-G1233,2))</f>
        <v/>
      </c>
      <c r="I1233" s="6">
        <f>IF(A1233&amp;""="","",IFERROR(INDEX('أوامر الشغل'!$F$6:$F$1005,MATCH(A1233&amp;"",'أوامر الشغل'!$A$6:$A$1005,0))&amp;"","أمر غير موجود"))</f>
        <v/>
      </c>
    </row>
    <row r="1234">
      <c r="A1234" s="5" t="n"/>
      <c r="B1234" s="5" t="n"/>
      <c r="C1234" s="18" t="n"/>
      <c r="D1234" s="17" t="n"/>
      <c r="E1234" s="17" t="n"/>
      <c r="F1234" s="15">
        <f>IF(A1234&amp;""="","",ROUND(N(C1234)*N(E1234),2))</f>
        <v/>
      </c>
      <c r="G1234" s="15">
        <f>IF(A1234&amp;""="","",ROUND(N(C1234)*N(D1234),2))</f>
        <v/>
      </c>
      <c r="H1234" s="15">
        <f>IF(A1234&amp;""="","",ROUND(F1234-G1234,2))</f>
        <v/>
      </c>
      <c r="I1234" s="6">
        <f>IF(A1234&amp;""="","",IFERROR(INDEX('أوامر الشغل'!$F$6:$F$1005,MATCH(A1234&amp;"",'أوامر الشغل'!$A$6:$A$1005,0))&amp;"","أمر غير موجود"))</f>
        <v/>
      </c>
    </row>
    <row r="1235">
      <c r="A1235" s="5" t="n"/>
      <c r="B1235" s="5" t="n"/>
      <c r="C1235" s="18" t="n"/>
      <c r="D1235" s="17" t="n"/>
      <c r="E1235" s="17" t="n"/>
      <c r="F1235" s="15">
        <f>IF(A1235&amp;""="","",ROUND(N(C1235)*N(E1235),2))</f>
        <v/>
      </c>
      <c r="G1235" s="15">
        <f>IF(A1235&amp;""="","",ROUND(N(C1235)*N(D1235),2))</f>
        <v/>
      </c>
      <c r="H1235" s="15">
        <f>IF(A1235&amp;""="","",ROUND(F1235-G1235,2))</f>
        <v/>
      </c>
      <c r="I1235" s="6">
        <f>IF(A1235&amp;""="","",IFERROR(INDEX('أوامر الشغل'!$F$6:$F$1005,MATCH(A1235&amp;"",'أوامر الشغل'!$A$6:$A$1005,0))&amp;"","أمر غير موجود"))</f>
        <v/>
      </c>
    </row>
    <row r="1236">
      <c r="A1236" s="5" t="n"/>
      <c r="B1236" s="5" t="n"/>
      <c r="C1236" s="18" t="n"/>
      <c r="D1236" s="17" t="n"/>
      <c r="E1236" s="17" t="n"/>
      <c r="F1236" s="15">
        <f>IF(A1236&amp;""="","",ROUND(N(C1236)*N(E1236),2))</f>
        <v/>
      </c>
      <c r="G1236" s="15">
        <f>IF(A1236&amp;""="","",ROUND(N(C1236)*N(D1236),2))</f>
        <v/>
      </c>
      <c r="H1236" s="15">
        <f>IF(A1236&amp;""="","",ROUND(F1236-G1236,2))</f>
        <v/>
      </c>
      <c r="I1236" s="6">
        <f>IF(A1236&amp;""="","",IFERROR(INDEX('أوامر الشغل'!$F$6:$F$1005,MATCH(A1236&amp;"",'أوامر الشغل'!$A$6:$A$1005,0))&amp;"","أمر غير موجود"))</f>
        <v/>
      </c>
    </row>
    <row r="1237">
      <c r="A1237" s="5" t="n"/>
      <c r="B1237" s="5" t="n"/>
      <c r="C1237" s="18" t="n"/>
      <c r="D1237" s="17" t="n"/>
      <c r="E1237" s="17" t="n"/>
      <c r="F1237" s="15">
        <f>IF(A1237&amp;""="","",ROUND(N(C1237)*N(E1237),2))</f>
        <v/>
      </c>
      <c r="G1237" s="15">
        <f>IF(A1237&amp;""="","",ROUND(N(C1237)*N(D1237),2))</f>
        <v/>
      </c>
      <c r="H1237" s="15">
        <f>IF(A1237&amp;""="","",ROUND(F1237-G1237,2))</f>
        <v/>
      </c>
      <c r="I1237" s="6">
        <f>IF(A1237&amp;""="","",IFERROR(INDEX('أوامر الشغل'!$F$6:$F$1005,MATCH(A1237&amp;"",'أوامر الشغل'!$A$6:$A$1005,0))&amp;"","أمر غير موجود"))</f>
        <v/>
      </c>
    </row>
    <row r="1238">
      <c r="A1238" s="5" t="n"/>
      <c r="B1238" s="5" t="n"/>
      <c r="C1238" s="18" t="n"/>
      <c r="D1238" s="17" t="n"/>
      <c r="E1238" s="17" t="n"/>
      <c r="F1238" s="15">
        <f>IF(A1238&amp;""="","",ROUND(N(C1238)*N(E1238),2))</f>
        <v/>
      </c>
      <c r="G1238" s="15">
        <f>IF(A1238&amp;""="","",ROUND(N(C1238)*N(D1238),2))</f>
        <v/>
      </c>
      <c r="H1238" s="15">
        <f>IF(A1238&amp;""="","",ROUND(F1238-G1238,2))</f>
        <v/>
      </c>
      <c r="I1238" s="6">
        <f>IF(A1238&amp;""="","",IFERROR(INDEX('أوامر الشغل'!$F$6:$F$1005,MATCH(A1238&amp;"",'أوامر الشغل'!$A$6:$A$1005,0))&amp;"","أمر غير موجود"))</f>
        <v/>
      </c>
    </row>
    <row r="1239">
      <c r="A1239" s="5" t="n"/>
      <c r="B1239" s="5" t="n"/>
      <c r="C1239" s="18" t="n"/>
      <c r="D1239" s="17" t="n"/>
      <c r="E1239" s="17" t="n"/>
      <c r="F1239" s="15">
        <f>IF(A1239&amp;""="","",ROUND(N(C1239)*N(E1239),2))</f>
        <v/>
      </c>
      <c r="G1239" s="15">
        <f>IF(A1239&amp;""="","",ROUND(N(C1239)*N(D1239),2))</f>
        <v/>
      </c>
      <c r="H1239" s="15">
        <f>IF(A1239&amp;""="","",ROUND(F1239-G1239,2))</f>
        <v/>
      </c>
      <c r="I1239" s="6">
        <f>IF(A1239&amp;""="","",IFERROR(INDEX('أوامر الشغل'!$F$6:$F$1005,MATCH(A1239&amp;"",'أوامر الشغل'!$A$6:$A$1005,0))&amp;"","أمر غير موجود"))</f>
        <v/>
      </c>
    </row>
    <row r="1240">
      <c r="A1240" s="5" t="n"/>
      <c r="B1240" s="5" t="n"/>
      <c r="C1240" s="18" t="n"/>
      <c r="D1240" s="17" t="n"/>
      <c r="E1240" s="17" t="n"/>
      <c r="F1240" s="15">
        <f>IF(A1240&amp;""="","",ROUND(N(C1240)*N(E1240),2))</f>
        <v/>
      </c>
      <c r="G1240" s="15">
        <f>IF(A1240&amp;""="","",ROUND(N(C1240)*N(D1240),2))</f>
        <v/>
      </c>
      <c r="H1240" s="15">
        <f>IF(A1240&amp;""="","",ROUND(F1240-G1240,2))</f>
        <v/>
      </c>
      <c r="I1240" s="6">
        <f>IF(A1240&amp;""="","",IFERROR(INDEX('أوامر الشغل'!$F$6:$F$1005,MATCH(A1240&amp;"",'أوامر الشغل'!$A$6:$A$1005,0))&amp;"","أمر غير موجود"))</f>
        <v/>
      </c>
    </row>
    <row r="1241">
      <c r="A1241" s="5" t="n"/>
      <c r="B1241" s="5" t="n"/>
      <c r="C1241" s="18" t="n"/>
      <c r="D1241" s="17" t="n"/>
      <c r="E1241" s="17" t="n"/>
      <c r="F1241" s="15">
        <f>IF(A1241&amp;""="","",ROUND(N(C1241)*N(E1241),2))</f>
        <v/>
      </c>
      <c r="G1241" s="15">
        <f>IF(A1241&amp;""="","",ROUND(N(C1241)*N(D1241),2))</f>
        <v/>
      </c>
      <c r="H1241" s="15">
        <f>IF(A1241&amp;""="","",ROUND(F1241-G1241,2))</f>
        <v/>
      </c>
      <c r="I1241" s="6">
        <f>IF(A1241&amp;""="","",IFERROR(INDEX('أوامر الشغل'!$F$6:$F$1005,MATCH(A1241&amp;"",'أوامر الشغل'!$A$6:$A$1005,0))&amp;"","أمر غير موجود"))</f>
        <v/>
      </c>
    </row>
    <row r="1242">
      <c r="A1242" s="5" t="n"/>
      <c r="B1242" s="5" t="n"/>
      <c r="C1242" s="18" t="n"/>
      <c r="D1242" s="17" t="n"/>
      <c r="E1242" s="17" t="n"/>
      <c r="F1242" s="15">
        <f>IF(A1242&amp;""="","",ROUND(N(C1242)*N(E1242),2))</f>
        <v/>
      </c>
      <c r="G1242" s="15">
        <f>IF(A1242&amp;""="","",ROUND(N(C1242)*N(D1242),2))</f>
        <v/>
      </c>
      <c r="H1242" s="15">
        <f>IF(A1242&amp;""="","",ROUND(F1242-G1242,2))</f>
        <v/>
      </c>
      <c r="I1242" s="6">
        <f>IF(A1242&amp;""="","",IFERROR(INDEX('أوامر الشغل'!$F$6:$F$1005,MATCH(A1242&amp;"",'أوامر الشغل'!$A$6:$A$1005,0))&amp;"","أمر غير موجود"))</f>
        <v/>
      </c>
    </row>
    <row r="1243">
      <c r="A1243" s="5" t="n"/>
      <c r="B1243" s="5" t="n"/>
      <c r="C1243" s="18" t="n"/>
      <c r="D1243" s="17" t="n"/>
      <c r="E1243" s="17" t="n"/>
      <c r="F1243" s="15">
        <f>IF(A1243&amp;""="","",ROUND(N(C1243)*N(E1243),2))</f>
        <v/>
      </c>
      <c r="G1243" s="15">
        <f>IF(A1243&amp;""="","",ROUND(N(C1243)*N(D1243),2))</f>
        <v/>
      </c>
      <c r="H1243" s="15">
        <f>IF(A1243&amp;""="","",ROUND(F1243-G1243,2))</f>
        <v/>
      </c>
      <c r="I1243" s="6">
        <f>IF(A1243&amp;""="","",IFERROR(INDEX('أوامر الشغل'!$F$6:$F$1005,MATCH(A1243&amp;"",'أوامر الشغل'!$A$6:$A$1005,0))&amp;"","أمر غير موجود"))</f>
        <v/>
      </c>
    </row>
    <row r="1244">
      <c r="A1244" s="5" t="n"/>
      <c r="B1244" s="5" t="n"/>
      <c r="C1244" s="18" t="n"/>
      <c r="D1244" s="17" t="n"/>
      <c r="E1244" s="17" t="n"/>
      <c r="F1244" s="15">
        <f>IF(A1244&amp;""="","",ROUND(N(C1244)*N(E1244),2))</f>
        <v/>
      </c>
      <c r="G1244" s="15">
        <f>IF(A1244&amp;""="","",ROUND(N(C1244)*N(D1244),2))</f>
        <v/>
      </c>
      <c r="H1244" s="15">
        <f>IF(A1244&amp;""="","",ROUND(F1244-G1244,2))</f>
        <v/>
      </c>
      <c r="I1244" s="6">
        <f>IF(A1244&amp;""="","",IFERROR(INDEX('أوامر الشغل'!$F$6:$F$1005,MATCH(A1244&amp;"",'أوامر الشغل'!$A$6:$A$1005,0))&amp;"","أمر غير موجود"))</f>
        <v/>
      </c>
    </row>
    <row r="1245">
      <c r="A1245" s="5" t="n"/>
      <c r="B1245" s="5" t="n"/>
      <c r="C1245" s="18" t="n"/>
      <c r="D1245" s="17" t="n"/>
      <c r="E1245" s="17" t="n"/>
      <c r="F1245" s="15">
        <f>IF(A1245&amp;""="","",ROUND(N(C1245)*N(E1245),2))</f>
        <v/>
      </c>
      <c r="G1245" s="15">
        <f>IF(A1245&amp;""="","",ROUND(N(C1245)*N(D1245),2))</f>
        <v/>
      </c>
      <c r="H1245" s="15">
        <f>IF(A1245&amp;""="","",ROUND(F1245-G1245,2))</f>
        <v/>
      </c>
      <c r="I1245" s="6">
        <f>IF(A1245&amp;""="","",IFERROR(INDEX('أوامر الشغل'!$F$6:$F$1005,MATCH(A1245&amp;"",'أوامر الشغل'!$A$6:$A$1005,0))&amp;"","أمر غير موجود"))</f>
        <v/>
      </c>
    </row>
    <row r="1246">
      <c r="A1246" s="5" t="n"/>
      <c r="B1246" s="5" t="n"/>
      <c r="C1246" s="18" t="n"/>
      <c r="D1246" s="17" t="n"/>
      <c r="E1246" s="17" t="n"/>
      <c r="F1246" s="15">
        <f>IF(A1246&amp;""="","",ROUND(N(C1246)*N(E1246),2))</f>
        <v/>
      </c>
      <c r="G1246" s="15">
        <f>IF(A1246&amp;""="","",ROUND(N(C1246)*N(D1246),2))</f>
        <v/>
      </c>
      <c r="H1246" s="15">
        <f>IF(A1246&amp;""="","",ROUND(F1246-G1246,2))</f>
        <v/>
      </c>
      <c r="I1246" s="6">
        <f>IF(A1246&amp;""="","",IFERROR(INDEX('أوامر الشغل'!$F$6:$F$1005,MATCH(A1246&amp;"",'أوامر الشغل'!$A$6:$A$1005,0))&amp;"","أمر غير موجود"))</f>
        <v/>
      </c>
    </row>
    <row r="1247">
      <c r="A1247" s="5" t="n"/>
      <c r="B1247" s="5" t="n"/>
      <c r="C1247" s="18" t="n"/>
      <c r="D1247" s="17" t="n"/>
      <c r="E1247" s="17" t="n"/>
      <c r="F1247" s="15">
        <f>IF(A1247&amp;""="","",ROUND(N(C1247)*N(E1247),2))</f>
        <v/>
      </c>
      <c r="G1247" s="15">
        <f>IF(A1247&amp;""="","",ROUND(N(C1247)*N(D1247),2))</f>
        <v/>
      </c>
      <c r="H1247" s="15">
        <f>IF(A1247&amp;""="","",ROUND(F1247-G1247,2))</f>
        <v/>
      </c>
      <c r="I1247" s="6">
        <f>IF(A1247&amp;""="","",IFERROR(INDEX('أوامر الشغل'!$F$6:$F$1005,MATCH(A1247&amp;"",'أوامر الشغل'!$A$6:$A$1005,0))&amp;"","أمر غير موجود"))</f>
        <v/>
      </c>
    </row>
    <row r="1248">
      <c r="A1248" s="5" t="n"/>
      <c r="B1248" s="5" t="n"/>
      <c r="C1248" s="18" t="n"/>
      <c r="D1248" s="17" t="n"/>
      <c r="E1248" s="17" t="n"/>
      <c r="F1248" s="15">
        <f>IF(A1248&amp;""="","",ROUND(N(C1248)*N(E1248),2))</f>
        <v/>
      </c>
      <c r="G1248" s="15">
        <f>IF(A1248&amp;""="","",ROUND(N(C1248)*N(D1248),2))</f>
        <v/>
      </c>
      <c r="H1248" s="15">
        <f>IF(A1248&amp;""="","",ROUND(F1248-G1248,2))</f>
        <v/>
      </c>
      <c r="I1248" s="6">
        <f>IF(A1248&amp;""="","",IFERROR(INDEX('أوامر الشغل'!$F$6:$F$1005,MATCH(A1248&amp;"",'أوامر الشغل'!$A$6:$A$1005,0))&amp;"","أمر غير موجود"))</f>
        <v/>
      </c>
    </row>
    <row r="1249">
      <c r="A1249" s="5" t="n"/>
      <c r="B1249" s="5" t="n"/>
      <c r="C1249" s="18" t="n"/>
      <c r="D1249" s="17" t="n"/>
      <c r="E1249" s="17" t="n"/>
      <c r="F1249" s="15">
        <f>IF(A1249&amp;""="","",ROUND(N(C1249)*N(E1249),2))</f>
        <v/>
      </c>
      <c r="G1249" s="15">
        <f>IF(A1249&amp;""="","",ROUND(N(C1249)*N(D1249),2))</f>
        <v/>
      </c>
      <c r="H1249" s="15">
        <f>IF(A1249&amp;""="","",ROUND(F1249-G1249,2))</f>
        <v/>
      </c>
      <c r="I1249" s="6">
        <f>IF(A1249&amp;""="","",IFERROR(INDEX('أوامر الشغل'!$F$6:$F$1005,MATCH(A1249&amp;"",'أوامر الشغل'!$A$6:$A$1005,0))&amp;"","أمر غير موجود"))</f>
        <v/>
      </c>
    </row>
    <row r="1250">
      <c r="A1250" s="5" t="n"/>
      <c r="B1250" s="5" t="n"/>
      <c r="C1250" s="18" t="n"/>
      <c r="D1250" s="17" t="n"/>
      <c r="E1250" s="17" t="n"/>
      <c r="F1250" s="15">
        <f>IF(A1250&amp;""="","",ROUND(N(C1250)*N(E1250),2))</f>
        <v/>
      </c>
      <c r="G1250" s="15">
        <f>IF(A1250&amp;""="","",ROUND(N(C1250)*N(D1250),2))</f>
        <v/>
      </c>
      <c r="H1250" s="15">
        <f>IF(A1250&amp;""="","",ROUND(F1250-G1250,2))</f>
        <v/>
      </c>
      <c r="I1250" s="6">
        <f>IF(A1250&amp;""="","",IFERROR(INDEX('أوامر الشغل'!$F$6:$F$1005,MATCH(A1250&amp;"",'أوامر الشغل'!$A$6:$A$1005,0))&amp;"","أمر غير موجود"))</f>
        <v/>
      </c>
    </row>
    <row r="1251">
      <c r="A1251" s="5" t="n"/>
      <c r="B1251" s="5" t="n"/>
      <c r="C1251" s="18" t="n"/>
      <c r="D1251" s="17" t="n"/>
      <c r="E1251" s="17" t="n"/>
      <c r="F1251" s="15">
        <f>IF(A1251&amp;""="","",ROUND(N(C1251)*N(E1251),2))</f>
        <v/>
      </c>
      <c r="G1251" s="15">
        <f>IF(A1251&amp;""="","",ROUND(N(C1251)*N(D1251),2))</f>
        <v/>
      </c>
      <c r="H1251" s="15">
        <f>IF(A1251&amp;""="","",ROUND(F1251-G1251,2))</f>
        <v/>
      </c>
      <c r="I1251" s="6">
        <f>IF(A1251&amp;""="","",IFERROR(INDEX('أوامر الشغل'!$F$6:$F$1005,MATCH(A1251&amp;"",'أوامر الشغل'!$A$6:$A$1005,0))&amp;"","أمر غير موجود"))</f>
        <v/>
      </c>
    </row>
    <row r="1252">
      <c r="A1252" s="5" t="n"/>
      <c r="B1252" s="5" t="n"/>
      <c r="C1252" s="18" t="n"/>
      <c r="D1252" s="17" t="n"/>
      <c r="E1252" s="17" t="n"/>
      <c r="F1252" s="15">
        <f>IF(A1252&amp;""="","",ROUND(N(C1252)*N(E1252),2))</f>
        <v/>
      </c>
      <c r="G1252" s="15">
        <f>IF(A1252&amp;""="","",ROUND(N(C1252)*N(D1252),2))</f>
        <v/>
      </c>
      <c r="H1252" s="15">
        <f>IF(A1252&amp;""="","",ROUND(F1252-G1252,2))</f>
        <v/>
      </c>
      <c r="I1252" s="6">
        <f>IF(A1252&amp;""="","",IFERROR(INDEX('أوامر الشغل'!$F$6:$F$1005,MATCH(A1252&amp;"",'أوامر الشغل'!$A$6:$A$1005,0))&amp;"","أمر غير موجود"))</f>
        <v/>
      </c>
    </row>
    <row r="1253">
      <c r="A1253" s="5" t="n"/>
      <c r="B1253" s="5" t="n"/>
      <c r="C1253" s="18" t="n"/>
      <c r="D1253" s="17" t="n"/>
      <c r="E1253" s="17" t="n"/>
      <c r="F1253" s="15">
        <f>IF(A1253&amp;""="","",ROUND(N(C1253)*N(E1253),2))</f>
        <v/>
      </c>
      <c r="G1253" s="15">
        <f>IF(A1253&amp;""="","",ROUND(N(C1253)*N(D1253),2))</f>
        <v/>
      </c>
      <c r="H1253" s="15">
        <f>IF(A1253&amp;""="","",ROUND(F1253-G1253,2))</f>
        <v/>
      </c>
      <c r="I1253" s="6">
        <f>IF(A1253&amp;""="","",IFERROR(INDEX('أوامر الشغل'!$F$6:$F$1005,MATCH(A1253&amp;"",'أوامر الشغل'!$A$6:$A$1005,0))&amp;"","أمر غير موجود"))</f>
        <v/>
      </c>
    </row>
    <row r="1254">
      <c r="A1254" s="5" t="n"/>
      <c r="B1254" s="5" t="n"/>
      <c r="C1254" s="18" t="n"/>
      <c r="D1254" s="17" t="n"/>
      <c r="E1254" s="17" t="n"/>
      <c r="F1254" s="15">
        <f>IF(A1254&amp;""="","",ROUND(N(C1254)*N(E1254),2))</f>
        <v/>
      </c>
      <c r="G1254" s="15">
        <f>IF(A1254&amp;""="","",ROUND(N(C1254)*N(D1254),2))</f>
        <v/>
      </c>
      <c r="H1254" s="15">
        <f>IF(A1254&amp;""="","",ROUND(F1254-G1254,2))</f>
        <v/>
      </c>
      <c r="I1254" s="6">
        <f>IF(A1254&amp;""="","",IFERROR(INDEX('أوامر الشغل'!$F$6:$F$1005,MATCH(A1254&amp;"",'أوامر الشغل'!$A$6:$A$1005,0))&amp;"","أمر غير موجود"))</f>
        <v/>
      </c>
    </row>
    <row r="1255">
      <c r="A1255" s="5" t="n"/>
      <c r="B1255" s="5" t="n"/>
      <c r="C1255" s="18" t="n"/>
      <c r="D1255" s="17" t="n"/>
      <c r="E1255" s="17" t="n"/>
      <c r="F1255" s="15">
        <f>IF(A1255&amp;""="","",ROUND(N(C1255)*N(E1255),2))</f>
        <v/>
      </c>
      <c r="G1255" s="15">
        <f>IF(A1255&amp;""="","",ROUND(N(C1255)*N(D1255),2))</f>
        <v/>
      </c>
      <c r="H1255" s="15">
        <f>IF(A1255&amp;""="","",ROUND(F1255-G1255,2))</f>
        <v/>
      </c>
      <c r="I1255" s="6">
        <f>IF(A1255&amp;""="","",IFERROR(INDEX('أوامر الشغل'!$F$6:$F$1005,MATCH(A1255&amp;"",'أوامر الشغل'!$A$6:$A$1005,0))&amp;"","أمر غير موجود"))</f>
        <v/>
      </c>
    </row>
    <row r="1256">
      <c r="A1256" s="5" t="n"/>
      <c r="B1256" s="5" t="n"/>
      <c r="C1256" s="18" t="n"/>
      <c r="D1256" s="17" t="n"/>
      <c r="E1256" s="17" t="n"/>
      <c r="F1256" s="15">
        <f>IF(A1256&amp;""="","",ROUND(N(C1256)*N(E1256),2))</f>
        <v/>
      </c>
      <c r="G1256" s="15">
        <f>IF(A1256&amp;""="","",ROUND(N(C1256)*N(D1256),2))</f>
        <v/>
      </c>
      <c r="H1256" s="15">
        <f>IF(A1256&amp;""="","",ROUND(F1256-G1256,2))</f>
        <v/>
      </c>
      <c r="I1256" s="6">
        <f>IF(A1256&amp;""="","",IFERROR(INDEX('أوامر الشغل'!$F$6:$F$1005,MATCH(A1256&amp;"",'أوامر الشغل'!$A$6:$A$1005,0))&amp;"","أمر غير موجود"))</f>
        <v/>
      </c>
    </row>
    <row r="1257">
      <c r="A1257" s="5" t="n"/>
      <c r="B1257" s="5" t="n"/>
      <c r="C1257" s="18" t="n"/>
      <c r="D1257" s="17" t="n"/>
      <c r="E1257" s="17" t="n"/>
      <c r="F1257" s="15">
        <f>IF(A1257&amp;""="","",ROUND(N(C1257)*N(E1257),2))</f>
        <v/>
      </c>
      <c r="G1257" s="15">
        <f>IF(A1257&amp;""="","",ROUND(N(C1257)*N(D1257),2))</f>
        <v/>
      </c>
      <c r="H1257" s="15">
        <f>IF(A1257&amp;""="","",ROUND(F1257-G1257,2))</f>
        <v/>
      </c>
      <c r="I1257" s="6">
        <f>IF(A1257&amp;""="","",IFERROR(INDEX('أوامر الشغل'!$F$6:$F$1005,MATCH(A1257&amp;"",'أوامر الشغل'!$A$6:$A$1005,0))&amp;"","أمر غير موجود"))</f>
        <v/>
      </c>
    </row>
    <row r="1258">
      <c r="A1258" s="5" t="n"/>
      <c r="B1258" s="5" t="n"/>
      <c r="C1258" s="18" t="n"/>
      <c r="D1258" s="17" t="n"/>
      <c r="E1258" s="17" t="n"/>
      <c r="F1258" s="15">
        <f>IF(A1258&amp;""="","",ROUND(N(C1258)*N(E1258),2))</f>
        <v/>
      </c>
      <c r="G1258" s="15">
        <f>IF(A1258&amp;""="","",ROUND(N(C1258)*N(D1258),2))</f>
        <v/>
      </c>
      <c r="H1258" s="15">
        <f>IF(A1258&amp;""="","",ROUND(F1258-G1258,2))</f>
        <v/>
      </c>
      <c r="I1258" s="6">
        <f>IF(A1258&amp;""="","",IFERROR(INDEX('أوامر الشغل'!$F$6:$F$1005,MATCH(A1258&amp;"",'أوامر الشغل'!$A$6:$A$1005,0))&amp;"","أمر غير موجود"))</f>
        <v/>
      </c>
    </row>
    <row r="1259">
      <c r="A1259" s="5" t="n"/>
      <c r="B1259" s="5" t="n"/>
      <c r="C1259" s="18" t="n"/>
      <c r="D1259" s="17" t="n"/>
      <c r="E1259" s="17" t="n"/>
      <c r="F1259" s="15">
        <f>IF(A1259&amp;""="","",ROUND(N(C1259)*N(E1259),2))</f>
        <v/>
      </c>
      <c r="G1259" s="15">
        <f>IF(A1259&amp;""="","",ROUND(N(C1259)*N(D1259),2))</f>
        <v/>
      </c>
      <c r="H1259" s="15">
        <f>IF(A1259&amp;""="","",ROUND(F1259-G1259,2))</f>
        <v/>
      </c>
      <c r="I1259" s="6">
        <f>IF(A1259&amp;""="","",IFERROR(INDEX('أوامر الشغل'!$F$6:$F$1005,MATCH(A1259&amp;"",'أوامر الشغل'!$A$6:$A$1005,0))&amp;"","أمر غير موجود"))</f>
        <v/>
      </c>
    </row>
    <row r="1260">
      <c r="A1260" s="5" t="n"/>
      <c r="B1260" s="5" t="n"/>
      <c r="C1260" s="18" t="n"/>
      <c r="D1260" s="17" t="n"/>
      <c r="E1260" s="17" t="n"/>
      <c r="F1260" s="15">
        <f>IF(A1260&amp;""="","",ROUND(N(C1260)*N(E1260),2))</f>
        <v/>
      </c>
      <c r="G1260" s="15">
        <f>IF(A1260&amp;""="","",ROUND(N(C1260)*N(D1260),2))</f>
        <v/>
      </c>
      <c r="H1260" s="15">
        <f>IF(A1260&amp;""="","",ROUND(F1260-G1260,2))</f>
        <v/>
      </c>
      <c r="I1260" s="6">
        <f>IF(A1260&amp;""="","",IFERROR(INDEX('أوامر الشغل'!$F$6:$F$1005,MATCH(A1260&amp;"",'أوامر الشغل'!$A$6:$A$1005,0))&amp;"","أمر غير موجود"))</f>
        <v/>
      </c>
    </row>
    <row r="1261">
      <c r="A1261" s="5" t="n"/>
      <c r="B1261" s="5" t="n"/>
      <c r="C1261" s="18" t="n"/>
      <c r="D1261" s="17" t="n"/>
      <c r="E1261" s="17" t="n"/>
      <c r="F1261" s="15">
        <f>IF(A1261&amp;""="","",ROUND(N(C1261)*N(E1261),2))</f>
        <v/>
      </c>
      <c r="G1261" s="15">
        <f>IF(A1261&amp;""="","",ROUND(N(C1261)*N(D1261),2))</f>
        <v/>
      </c>
      <c r="H1261" s="15">
        <f>IF(A1261&amp;""="","",ROUND(F1261-G1261,2))</f>
        <v/>
      </c>
      <c r="I1261" s="6">
        <f>IF(A1261&amp;""="","",IFERROR(INDEX('أوامر الشغل'!$F$6:$F$1005,MATCH(A1261&amp;"",'أوامر الشغل'!$A$6:$A$1005,0))&amp;"","أمر غير موجود"))</f>
        <v/>
      </c>
    </row>
    <row r="1262">
      <c r="A1262" s="5" t="n"/>
      <c r="B1262" s="5" t="n"/>
      <c r="C1262" s="18" t="n"/>
      <c r="D1262" s="17" t="n"/>
      <c r="E1262" s="17" t="n"/>
      <c r="F1262" s="15">
        <f>IF(A1262&amp;""="","",ROUND(N(C1262)*N(E1262),2))</f>
        <v/>
      </c>
      <c r="G1262" s="15">
        <f>IF(A1262&amp;""="","",ROUND(N(C1262)*N(D1262),2))</f>
        <v/>
      </c>
      <c r="H1262" s="15">
        <f>IF(A1262&amp;""="","",ROUND(F1262-G1262,2))</f>
        <v/>
      </c>
      <c r="I1262" s="6">
        <f>IF(A1262&amp;""="","",IFERROR(INDEX('أوامر الشغل'!$F$6:$F$1005,MATCH(A1262&amp;"",'أوامر الشغل'!$A$6:$A$1005,0))&amp;"","أمر غير موجود"))</f>
        <v/>
      </c>
    </row>
    <row r="1263">
      <c r="A1263" s="5" t="n"/>
      <c r="B1263" s="5" t="n"/>
      <c r="C1263" s="18" t="n"/>
      <c r="D1263" s="17" t="n"/>
      <c r="E1263" s="17" t="n"/>
      <c r="F1263" s="15">
        <f>IF(A1263&amp;""="","",ROUND(N(C1263)*N(E1263),2))</f>
        <v/>
      </c>
      <c r="G1263" s="15">
        <f>IF(A1263&amp;""="","",ROUND(N(C1263)*N(D1263),2))</f>
        <v/>
      </c>
      <c r="H1263" s="15">
        <f>IF(A1263&amp;""="","",ROUND(F1263-G1263,2))</f>
        <v/>
      </c>
      <c r="I1263" s="6">
        <f>IF(A1263&amp;""="","",IFERROR(INDEX('أوامر الشغل'!$F$6:$F$1005,MATCH(A1263&amp;"",'أوامر الشغل'!$A$6:$A$1005,0))&amp;"","أمر غير موجود"))</f>
        <v/>
      </c>
    </row>
    <row r="1264">
      <c r="A1264" s="5" t="n"/>
      <c r="B1264" s="5" t="n"/>
      <c r="C1264" s="18" t="n"/>
      <c r="D1264" s="17" t="n"/>
      <c r="E1264" s="17" t="n"/>
      <c r="F1264" s="15">
        <f>IF(A1264&amp;""="","",ROUND(N(C1264)*N(E1264),2))</f>
        <v/>
      </c>
      <c r="G1264" s="15">
        <f>IF(A1264&amp;""="","",ROUND(N(C1264)*N(D1264),2))</f>
        <v/>
      </c>
      <c r="H1264" s="15">
        <f>IF(A1264&amp;""="","",ROUND(F1264-G1264,2))</f>
        <v/>
      </c>
      <c r="I1264" s="6">
        <f>IF(A1264&amp;""="","",IFERROR(INDEX('أوامر الشغل'!$F$6:$F$1005,MATCH(A1264&amp;"",'أوامر الشغل'!$A$6:$A$1005,0))&amp;"","أمر غير موجود"))</f>
        <v/>
      </c>
    </row>
    <row r="1265">
      <c r="A1265" s="5" t="n"/>
      <c r="B1265" s="5" t="n"/>
      <c r="C1265" s="18" t="n"/>
      <c r="D1265" s="17" t="n"/>
      <c r="E1265" s="17" t="n"/>
      <c r="F1265" s="15">
        <f>IF(A1265&amp;""="","",ROUND(N(C1265)*N(E1265),2))</f>
        <v/>
      </c>
      <c r="G1265" s="15">
        <f>IF(A1265&amp;""="","",ROUND(N(C1265)*N(D1265),2))</f>
        <v/>
      </c>
      <c r="H1265" s="15">
        <f>IF(A1265&amp;""="","",ROUND(F1265-G1265,2))</f>
        <v/>
      </c>
      <c r="I1265" s="6">
        <f>IF(A1265&amp;""="","",IFERROR(INDEX('أوامر الشغل'!$F$6:$F$1005,MATCH(A1265&amp;"",'أوامر الشغل'!$A$6:$A$1005,0))&amp;"","أمر غير موجود"))</f>
        <v/>
      </c>
    </row>
    <row r="1266">
      <c r="A1266" s="5" t="n"/>
      <c r="B1266" s="5" t="n"/>
      <c r="C1266" s="18" t="n"/>
      <c r="D1266" s="17" t="n"/>
      <c r="E1266" s="17" t="n"/>
      <c r="F1266" s="15">
        <f>IF(A1266&amp;""="","",ROUND(N(C1266)*N(E1266),2))</f>
        <v/>
      </c>
      <c r="G1266" s="15">
        <f>IF(A1266&amp;""="","",ROUND(N(C1266)*N(D1266),2))</f>
        <v/>
      </c>
      <c r="H1266" s="15">
        <f>IF(A1266&amp;""="","",ROUND(F1266-G1266,2))</f>
        <v/>
      </c>
      <c r="I1266" s="6">
        <f>IF(A1266&amp;""="","",IFERROR(INDEX('أوامر الشغل'!$F$6:$F$1005,MATCH(A1266&amp;"",'أوامر الشغل'!$A$6:$A$1005,0))&amp;"","أمر غير موجود"))</f>
        <v/>
      </c>
    </row>
    <row r="1267">
      <c r="A1267" s="5" t="n"/>
      <c r="B1267" s="5" t="n"/>
      <c r="C1267" s="18" t="n"/>
      <c r="D1267" s="17" t="n"/>
      <c r="E1267" s="17" t="n"/>
      <c r="F1267" s="15">
        <f>IF(A1267&amp;""="","",ROUND(N(C1267)*N(E1267),2))</f>
        <v/>
      </c>
      <c r="G1267" s="15">
        <f>IF(A1267&amp;""="","",ROUND(N(C1267)*N(D1267),2))</f>
        <v/>
      </c>
      <c r="H1267" s="15">
        <f>IF(A1267&amp;""="","",ROUND(F1267-G1267,2))</f>
        <v/>
      </c>
      <c r="I1267" s="6">
        <f>IF(A1267&amp;""="","",IFERROR(INDEX('أوامر الشغل'!$F$6:$F$1005,MATCH(A1267&amp;"",'أوامر الشغل'!$A$6:$A$1005,0))&amp;"","أمر غير موجود"))</f>
        <v/>
      </c>
    </row>
    <row r="1268">
      <c r="A1268" s="5" t="n"/>
      <c r="B1268" s="5" t="n"/>
      <c r="C1268" s="18" t="n"/>
      <c r="D1268" s="17" t="n"/>
      <c r="E1268" s="17" t="n"/>
      <c r="F1268" s="15">
        <f>IF(A1268&amp;""="","",ROUND(N(C1268)*N(E1268),2))</f>
        <v/>
      </c>
      <c r="G1268" s="15">
        <f>IF(A1268&amp;""="","",ROUND(N(C1268)*N(D1268),2))</f>
        <v/>
      </c>
      <c r="H1268" s="15">
        <f>IF(A1268&amp;""="","",ROUND(F1268-G1268,2))</f>
        <v/>
      </c>
      <c r="I1268" s="6">
        <f>IF(A1268&amp;""="","",IFERROR(INDEX('أوامر الشغل'!$F$6:$F$1005,MATCH(A1268&amp;"",'أوامر الشغل'!$A$6:$A$1005,0))&amp;"","أمر غير موجود"))</f>
        <v/>
      </c>
    </row>
    <row r="1269">
      <c r="A1269" s="5" t="n"/>
      <c r="B1269" s="5" t="n"/>
      <c r="C1269" s="18" t="n"/>
      <c r="D1269" s="17" t="n"/>
      <c r="E1269" s="17" t="n"/>
      <c r="F1269" s="15">
        <f>IF(A1269&amp;""="","",ROUND(N(C1269)*N(E1269),2))</f>
        <v/>
      </c>
      <c r="G1269" s="15">
        <f>IF(A1269&amp;""="","",ROUND(N(C1269)*N(D1269),2))</f>
        <v/>
      </c>
      <c r="H1269" s="15">
        <f>IF(A1269&amp;""="","",ROUND(F1269-G1269,2))</f>
        <v/>
      </c>
      <c r="I1269" s="6">
        <f>IF(A1269&amp;""="","",IFERROR(INDEX('أوامر الشغل'!$F$6:$F$1005,MATCH(A1269&amp;"",'أوامر الشغل'!$A$6:$A$1005,0))&amp;"","أمر غير موجود"))</f>
        <v/>
      </c>
    </row>
    <row r="1270">
      <c r="A1270" s="5" t="n"/>
      <c r="B1270" s="5" t="n"/>
      <c r="C1270" s="18" t="n"/>
      <c r="D1270" s="17" t="n"/>
      <c r="E1270" s="17" t="n"/>
      <c r="F1270" s="15">
        <f>IF(A1270&amp;""="","",ROUND(N(C1270)*N(E1270),2))</f>
        <v/>
      </c>
      <c r="G1270" s="15">
        <f>IF(A1270&amp;""="","",ROUND(N(C1270)*N(D1270),2))</f>
        <v/>
      </c>
      <c r="H1270" s="15">
        <f>IF(A1270&amp;""="","",ROUND(F1270-G1270,2))</f>
        <v/>
      </c>
      <c r="I1270" s="6">
        <f>IF(A1270&amp;""="","",IFERROR(INDEX('أوامر الشغل'!$F$6:$F$1005,MATCH(A1270&amp;"",'أوامر الشغل'!$A$6:$A$1005,0))&amp;"","أمر غير موجود"))</f>
        <v/>
      </c>
    </row>
    <row r="1271">
      <c r="A1271" s="5" t="n"/>
      <c r="B1271" s="5" t="n"/>
      <c r="C1271" s="18" t="n"/>
      <c r="D1271" s="17" t="n"/>
      <c r="E1271" s="17" t="n"/>
      <c r="F1271" s="15">
        <f>IF(A1271&amp;""="","",ROUND(N(C1271)*N(E1271),2))</f>
        <v/>
      </c>
      <c r="G1271" s="15">
        <f>IF(A1271&amp;""="","",ROUND(N(C1271)*N(D1271),2))</f>
        <v/>
      </c>
      <c r="H1271" s="15">
        <f>IF(A1271&amp;""="","",ROUND(F1271-G1271,2))</f>
        <v/>
      </c>
      <c r="I1271" s="6">
        <f>IF(A1271&amp;""="","",IFERROR(INDEX('أوامر الشغل'!$F$6:$F$1005,MATCH(A1271&amp;"",'أوامر الشغل'!$A$6:$A$1005,0))&amp;"","أمر غير موجود"))</f>
        <v/>
      </c>
    </row>
    <row r="1272">
      <c r="A1272" s="5" t="n"/>
      <c r="B1272" s="5" t="n"/>
      <c r="C1272" s="18" t="n"/>
      <c r="D1272" s="17" t="n"/>
      <c r="E1272" s="17" t="n"/>
      <c r="F1272" s="15">
        <f>IF(A1272&amp;""="","",ROUND(N(C1272)*N(E1272),2))</f>
        <v/>
      </c>
      <c r="G1272" s="15">
        <f>IF(A1272&amp;""="","",ROUND(N(C1272)*N(D1272),2))</f>
        <v/>
      </c>
      <c r="H1272" s="15">
        <f>IF(A1272&amp;""="","",ROUND(F1272-G1272,2))</f>
        <v/>
      </c>
      <c r="I1272" s="6">
        <f>IF(A1272&amp;""="","",IFERROR(INDEX('أوامر الشغل'!$F$6:$F$1005,MATCH(A1272&amp;"",'أوامر الشغل'!$A$6:$A$1005,0))&amp;"","أمر غير موجود"))</f>
        <v/>
      </c>
    </row>
    <row r="1273">
      <c r="A1273" s="5" t="n"/>
      <c r="B1273" s="5" t="n"/>
      <c r="C1273" s="18" t="n"/>
      <c r="D1273" s="17" t="n"/>
      <c r="E1273" s="17" t="n"/>
      <c r="F1273" s="15">
        <f>IF(A1273&amp;""="","",ROUND(N(C1273)*N(E1273),2))</f>
        <v/>
      </c>
      <c r="G1273" s="15">
        <f>IF(A1273&amp;""="","",ROUND(N(C1273)*N(D1273),2))</f>
        <v/>
      </c>
      <c r="H1273" s="15">
        <f>IF(A1273&amp;""="","",ROUND(F1273-G1273,2))</f>
        <v/>
      </c>
      <c r="I1273" s="6">
        <f>IF(A1273&amp;""="","",IFERROR(INDEX('أوامر الشغل'!$F$6:$F$1005,MATCH(A1273&amp;"",'أوامر الشغل'!$A$6:$A$1005,0))&amp;"","أمر غير موجود"))</f>
        <v/>
      </c>
    </row>
    <row r="1274">
      <c r="A1274" s="5" t="n"/>
      <c r="B1274" s="5" t="n"/>
      <c r="C1274" s="18" t="n"/>
      <c r="D1274" s="17" t="n"/>
      <c r="E1274" s="17" t="n"/>
      <c r="F1274" s="15">
        <f>IF(A1274&amp;""="","",ROUND(N(C1274)*N(E1274),2))</f>
        <v/>
      </c>
      <c r="G1274" s="15">
        <f>IF(A1274&amp;""="","",ROUND(N(C1274)*N(D1274),2))</f>
        <v/>
      </c>
      <c r="H1274" s="15">
        <f>IF(A1274&amp;""="","",ROUND(F1274-G1274,2))</f>
        <v/>
      </c>
      <c r="I1274" s="6">
        <f>IF(A1274&amp;""="","",IFERROR(INDEX('أوامر الشغل'!$F$6:$F$1005,MATCH(A1274&amp;"",'أوامر الشغل'!$A$6:$A$1005,0))&amp;"","أمر غير موجود"))</f>
        <v/>
      </c>
    </row>
    <row r="1275">
      <c r="A1275" s="5" t="n"/>
      <c r="B1275" s="5" t="n"/>
      <c r="C1275" s="18" t="n"/>
      <c r="D1275" s="17" t="n"/>
      <c r="E1275" s="17" t="n"/>
      <c r="F1275" s="15">
        <f>IF(A1275&amp;""="","",ROUND(N(C1275)*N(E1275),2))</f>
        <v/>
      </c>
      <c r="G1275" s="15">
        <f>IF(A1275&amp;""="","",ROUND(N(C1275)*N(D1275),2))</f>
        <v/>
      </c>
      <c r="H1275" s="15">
        <f>IF(A1275&amp;""="","",ROUND(F1275-G1275,2))</f>
        <v/>
      </c>
      <c r="I1275" s="6">
        <f>IF(A1275&amp;""="","",IFERROR(INDEX('أوامر الشغل'!$F$6:$F$1005,MATCH(A1275&amp;"",'أوامر الشغل'!$A$6:$A$1005,0))&amp;"","أمر غير موجود"))</f>
        <v/>
      </c>
    </row>
    <row r="1276">
      <c r="A1276" s="5" t="n"/>
      <c r="B1276" s="5" t="n"/>
      <c r="C1276" s="18" t="n"/>
      <c r="D1276" s="17" t="n"/>
      <c r="E1276" s="17" t="n"/>
      <c r="F1276" s="15">
        <f>IF(A1276&amp;""="","",ROUND(N(C1276)*N(E1276),2))</f>
        <v/>
      </c>
      <c r="G1276" s="15">
        <f>IF(A1276&amp;""="","",ROUND(N(C1276)*N(D1276),2))</f>
        <v/>
      </c>
      <c r="H1276" s="15">
        <f>IF(A1276&amp;""="","",ROUND(F1276-G1276,2))</f>
        <v/>
      </c>
      <c r="I1276" s="6">
        <f>IF(A1276&amp;""="","",IFERROR(INDEX('أوامر الشغل'!$F$6:$F$1005,MATCH(A1276&amp;"",'أوامر الشغل'!$A$6:$A$1005,0))&amp;"","أمر غير موجود"))</f>
        <v/>
      </c>
    </row>
    <row r="1277">
      <c r="A1277" s="5" t="n"/>
      <c r="B1277" s="5" t="n"/>
      <c r="C1277" s="18" t="n"/>
      <c r="D1277" s="17" t="n"/>
      <c r="E1277" s="17" t="n"/>
      <c r="F1277" s="15">
        <f>IF(A1277&amp;""="","",ROUND(N(C1277)*N(E1277),2))</f>
        <v/>
      </c>
      <c r="G1277" s="15">
        <f>IF(A1277&amp;""="","",ROUND(N(C1277)*N(D1277),2))</f>
        <v/>
      </c>
      <c r="H1277" s="15">
        <f>IF(A1277&amp;""="","",ROUND(F1277-G1277,2))</f>
        <v/>
      </c>
      <c r="I1277" s="6">
        <f>IF(A1277&amp;""="","",IFERROR(INDEX('أوامر الشغل'!$F$6:$F$1005,MATCH(A1277&amp;"",'أوامر الشغل'!$A$6:$A$1005,0))&amp;"","أمر غير موجود"))</f>
        <v/>
      </c>
    </row>
    <row r="1278">
      <c r="A1278" s="5" t="n"/>
      <c r="B1278" s="5" t="n"/>
      <c r="C1278" s="18" t="n"/>
      <c r="D1278" s="17" t="n"/>
      <c r="E1278" s="17" t="n"/>
      <c r="F1278" s="15">
        <f>IF(A1278&amp;""="","",ROUND(N(C1278)*N(E1278),2))</f>
        <v/>
      </c>
      <c r="G1278" s="15">
        <f>IF(A1278&amp;""="","",ROUND(N(C1278)*N(D1278),2))</f>
        <v/>
      </c>
      <c r="H1278" s="15">
        <f>IF(A1278&amp;""="","",ROUND(F1278-G1278,2))</f>
        <v/>
      </c>
      <c r="I1278" s="6">
        <f>IF(A1278&amp;""="","",IFERROR(INDEX('أوامر الشغل'!$F$6:$F$1005,MATCH(A1278&amp;"",'أوامر الشغل'!$A$6:$A$1005,0))&amp;"","أمر غير موجود"))</f>
        <v/>
      </c>
    </row>
    <row r="1279">
      <c r="A1279" s="5" t="n"/>
      <c r="B1279" s="5" t="n"/>
      <c r="C1279" s="18" t="n"/>
      <c r="D1279" s="17" t="n"/>
      <c r="E1279" s="17" t="n"/>
      <c r="F1279" s="15">
        <f>IF(A1279&amp;""="","",ROUND(N(C1279)*N(E1279),2))</f>
        <v/>
      </c>
      <c r="G1279" s="15">
        <f>IF(A1279&amp;""="","",ROUND(N(C1279)*N(D1279),2))</f>
        <v/>
      </c>
      <c r="H1279" s="15">
        <f>IF(A1279&amp;""="","",ROUND(F1279-G1279,2))</f>
        <v/>
      </c>
      <c r="I1279" s="6">
        <f>IF(A1279&amp;""="","",IFERROR(INDEX('أوامر الشغل'!$F$6:$F$1005,MATCH(A1279&amp;"",'أوامر الشغل'!$A$6:$A$1005,0))&amp;"","أمر غير موجود"))</f>
        <v/>
      </c>
    </row>
    <row r="1280">
      <c r="A1280" s="5" t="n"/>
      <c r="B1280" s="5" t="n"/>
      <c r="C1280" s="18" t="n"/>
      <c r="D1280" s="17" t="n"/>
      <c r="E1280" s="17" t="n"/>
      <c r="F1280" s="15">
        <f>IF(A1280&amp;""="","",ROUND(N(C1280)*N(E1280),2))</f>
        <v/>
      </c>
      <c r="G1280" s="15">
        <f>IF(A1280&amp;""="","",ROUND(N(C1280)*N(D1280),2))</f>
        <v/>
      </c>
      <c r="H1280" s="15">
        <f>IF(A1280&amp;""="","",ROUND(F1280-G1280,2))</f>
        <v/>
      </c>
      <c r="I1280" s="6">
        <f>IF(A1280&amp;""="","",IFERROR(INDEX('أوامر الشغل'!$F$6:$F$1005,MATCH(A1280&amp;"",'أوامر الشغل'!$A$6:$A$1005,0))&amp;"","أمر غير موجود"))</f>
        <v/>
      </c>
    </row>
    <row r="1281">
      <c r="A1281" s="5" t="n"/>
      <c r="B1281" s="5" t="n"/>
      <c r="C1281" s="18" t="n"/>
      <c r="D1281" s="17" t="n"/>
      <c r="E1281" s="17" t="n"/>
      <c r="F1281" s="15">
        <f>IF(A1281&amp;""="","",ROUND(N(C1281)*N(E1281),2))</f>
        <v/>
      </c>
      <c r="G1281" s="15">
        <f>IF(A1281&amp;""="","",ROUND(N(C1281)*N(D1281),2))</f>
        <v/>
      </c>
      <c r="H1281" s="15">
        <f>IF(A1281&amp;""="","",ROUND(F1281-G1281,2))</f>
        <v/>
      </c>
      <c r="I1281" s="6">
        <f>IF(A1281&amp;""="","",IFERROR(INDEX('أوامر الشغل'!$F$6:$F$1005,MATCH(A1281&amp;"",'أوامر الشغل'!$A$6:$A$1005,0))&amp;"","أمر غير موجود"))</f>
        <v/>
      </c>
    </row>
    <row r="1282">
      <c r="A1282" s="5" t="n"/>
      <c r="B1282" s="5" t="n"/>
      <c r="C1282" s="18" t="n"/>
      <c r="D1282" s="17" t="n"/>
      <c r="E1282" s="17" t="n"/>
      <c r="F1282" s="15">
        <f>IF(A1282&amp;""="","",ROUND(N(C1282)*N(E1282),2))</f>
        <v/>
      </c>
      <c r="G1282" s="15">
        <f>IF(A1282&amp;""="","",ROUND(N(C1282)*N(D1282),2))</f>
        <v/>
      </c>
      <c r="H1282" s="15">
        <f>IF(A1282&amp;""="","",ROUND(F1282-G1282,2))</f>
        <v/>
      </c>
      <c r="I1282" s="6">
        <f>IF(A1282&amp;""="","",IFERROR(INDEX('أوامر الشغل'!$F$6:$F$1005,MATCH(A1282&amp;"",'أوامر الشغل'!$A$6:$A$1005,0))&amp;"","أمر غير موجود"))</f>
        <v/>
      </c>
    </row>
    <row r="1283">
      <c r="A1283" s="5" t="n"/>
      <c r="B1283" s="5" t="n"/>
      <c r="C1283" s="18" t="n"/>
      <c r="D1283" s="17" t="n"/>
      <c r="E1283" s="17" t="n"/>
      <c r="F1283" s="15">
        <f>IF(A1283&amp;""="","",ROUND(N(C1283)*N(E1283),2))</f>
        <v/>
      </c>
      <c r="G1283" s="15">
        <f>IF(A1283&amp;""="","",ROUND(N(C1283)*N(D1283),2))</f>
        <v/>
      </c>
      <c r="H1283" s="15">
        <f>IF(A1283&amp;""="","",ROUND(F1283-G1283,2))</f>
        <v/>
      </c>
      <c r="I1283" s="6">
        <f>IF(A1283&amp;""="","",IFERROR(INDEX('أوامر الشغل'!$F$6:$F$1005,MATCH(A1283&amp;"",'أوامر الشغل'!$A$6:$A$1005,0))&amp;"","أمر غير موجود"))</f>
        <v/>
      </c>
    </row>
    <row r="1284">
      <c r="A1284" s="5" t="n"/>
      <c r="B1284" s="5" t="n"/>
      <c r="C1284" s="18" t="n"/>
      <c r="D1284" s="17" t="n"/>
      <c r="E1284" s="17" t="n"/>
      <c r="F1284" s="15">
        <f>IF(A1284&amp;""="","",ROUND(N(C1284)*N(E1284),2))</f>
        <v/>
      </c>
      <c r="G1284" s="15">
        <f>IF(A1284&amp;""="","",ROUND(N(C1284)*N(D1284),2))</f>
        <v/>
      </c>
      <c r="H1284" s="15">
        <f>IF(A1284&amp;""="","",ROUND(F1284-G1284,2))</f>
        <v/>
      </c>
      <c r="I1284" s="6">
        <f>IF(A1284&amp;""="","",IFERROR(INDEX('أوامر الشغل'!$F$6:$F$1005,MATCH(A1284&amp;"",'أوامر الشغل'!$A$6:$A$1005,0))&amp;"","أمر غير موجود"))</f>
        <v/>
      </c>
    </row>
    <row r="1285">
      <c r="A1285" s="5" t="n"/>
      <c r="B1285" s="5" t="n"/>
      <c r="C1285" s="18" t="n"/>
      <c r="D1285" s="17" t="n"/>
      <c r="E1285" s="17" t="n"/>
      <c r="F1285" s="15">
        <f>IF(A1285&amp;""="","",ROUND(N(C1285)*N(E1285),2))</f>
        <v/>
      </c>
      <c r="G1285" s="15">
        <f>IF(A1285&amp;""="","",ROUND(N(C1285)*N(D1285),2))</f>
        <v/>
      </c>
      <c r="H1285" s="15">
        <f>IF(A1285&amp;""="","",ROUND(F1285-G1285,2))</f>
        <v/>
      </c>
      <c r="I1285" s="6">
        <f>IF(A1285&amp;""="","",IFERROR(INDEX('أوامر الشغل'!$F$6:$F$1005,MATCH(A1285&amp;"",'أوامر الشغل'!$A$6:$A$1005,0))&amp;"","أمر غير موجود"))</f>
        <v/>
      </c>
    </row>
    <row r="1286">
      <c r="A1286" s="5" t="n"/>
      <c r="B1286" s="5" t="n"/>
      <c r="C1286" s="18" t="n"/>
      <c r="D1286" s="17" t="n"/>
      <c r="E1286" s="17" t="n"/>
      <c r="F1286" s="15">
        <f>IF(A1286&amp;""="","",ROUND(N(C1286)*N(E1286),2))</f>
        <v/>
      </c>
      <c r="G1286" s="15">
        <f>IF(A1286&amp;""="","",ROUND(N(C1286)*N(D1286),2))</f>
        <v/>
      </c>
      <c r="H1286" s="15">
        <f>IF(A1286&amp;""="","",ROUND(F1286-G1286,2))</f>
        <v/>
      </c>
      <c r="I1286" s="6">
        <f>IF(A1286&amp;""="","",IFERROR(INDEX('أوامر الشغل'!$F$6:$F$1005,MATCH(A1286&amp;"",'أوامر الشغل'!$A$6:$A$1005,0))&amp;"","أمر غير موجود"))</f>
        <v/>
      </c>
    </row>
    <row r="1287">
      <c r="A1287" s="5" t="n"/>
      <c r="B1287" s="5" t="n"/>
      <c r="C1287" s="18" t="n"/>
      <c r="D1287" s="17" t="n"/>
      <c r="E1287" s="17" t="n"/>
      <c r="F1287" s="15">
        <f>IF(A1287&amp;""="","",ROUND(N(C1287)*N(E1287),2))</f>
        <v/>
      </c>
      <c r="G1287" s="15">
        <f>IF(A1287&amp;""="","",ROUND(N(C1287)*N(D1287),2))</f>
        <v/>
      </c>
      <c r="H1287" s="15">
        <f>IF(A1287&amp;""="","",ROUND(F1287-G1287,2))</f>
        <v/>
      </c>
      <c r="I1287" s="6">
        <f>IF(A1287&amp;""="","",IFERROR(INDEX('أوامر الشغل'!$F$6:$F$1005,MATCH(A1287&amp;"",'أوامر الشغل'!$A$6:$A$1005,0))&amp;"","أمر غير موجود"))</f>
        <v/>
      </c>
    </row>
    <row r="1288">
      <c r="A1288" s="5" t="n"/>
      <c r="B1288" s="5" t="n"/>
      <c r="C1288" s="18" t="n"/>
      <c r="D1288" s="17" t="n"/>
      <c r="E1288" s="17" t="n"/>
      <c r="F1288" s="15">
        <f>IF(A1288&amp;""="","",ROUND(N(C1288)*N(E1288),2))</f>
        <v/>
      </c>
      <c r="G1288" s="15">
        <f>IF(A1288&amp;""="","",ROUND(N(C1288)*N(D1288),2))</f>
        <v/>
      </c>
      <c r="H1288" s="15">
        <f>IF(A1288&amp;""="","",ROUND(F1288-G1288,2))</f>
        <v/>
      </c>
      <c r="I1288" s="6">
        <f>IF(A1288&amp;""="","",IFERROR(INDEX('أوامر الشغل'!$F$6:$F$1005,MATCH(A1288&amp;"",'أوامر الشغل'!$A$6:$A$1005,0))&amp;"","أمر غير موجود"))</f>
        <v/>
      </c>
    </row>
    <row r="1289">
      <c r="A1289" s="5" t="n"/>
      <c r="B1289" s="5" t="n"/>
      <c r="C1289" s="18" t="n"/>
      <c r="D1289" s="17" t="n"/>
      <c r="E1289" s="17" t="n"/>
      <c r="F1289" s="15">
        <f>IF(A1289&amp;""="","",ROUND(N(C1289)*N(E1289),2))</f>
        <v/>
      </c>
      <c r="G1289" s="15">
        <f>IF(A1289&amp;""="","",ROUND(N(C1289)*N(D1289),2))</f>
        <v/>
      </c>
      <c r="H1289" s="15">
        <f>IF(A1289&amp;""="","",ROUND(F1289-G1289,2))</f>
        <v/>
      </c>
      <c r="I1289" s="6">
        <f>IF(A1289&amp;""="","",IFERROR(INDEX('أوامر الشغل'!$F$6:$F$1005,MATCH(A1289&amp;"",'أوامر الشغل'!$A$6:$A$1005,0))&amp;"","أمر غير موجود"))</f>
        <v/>
      </c>
    </row>
    <row r="1290">
      <c r="A1290" s="5" t="n"/>
      <c r="B1290" s="5" t="n"/>
      <c r="C1290" s="18" t="n"/>
      <c r="D1290" s="17" t="n"/>
      <c r="E1290" s="17" t="n"/>
      <c r="F1290" s="15">
        <f>IF(A1290&amp;""="","",ROUND(N(C1290)*N(E1290),2))</f>
        <v/>
      </c>
      <c r="G1290" s="15">
        <f>IF(A1290&amp;""="","",ROUND(N(C1290)*N(D1290),2))</f>
        <v/>
      </c>
      <c r="H1290" s="15">
        <f>IF(A1290&amp;""="","",ROUND(F1290-G1290,2))</f>
        <v/>
      </c>
      <c r="I1290" s="6">
        <f>IF(A1290&amp;""="","",IFERROR(INDEX('أوامر الشغل'!$F$6:$F$1005,MATCH(A1290&amp;"",'أوامر الشغل'!$A$6:$A$1005,0))&amp;"","أمر غير موجود"))</f>
        <v/>
      </c>
    </row>
    <row r="1291">
      <c r="A1291" s="5" t="n"/>
      <c r="B1291" s="5" t="n"/>
      <c r="C1291" s="18" t="n"/>
      <c r="D1291" s="17" t="n"/>
      <c r="E1291" s="17" t="n"/>
      <c r="F1291" s="15">
        <f>IF(A1291&amp;""="","",ROUND(N(C1291)*N(E1291),2))</f>
        <v/>
      </c>
      <c r="G1291" s="15">
        <f>IF(A1291&amp;""="","",ROUND(N(C1291)*N(D1291),2))</f>
        <v/>
      </c>
      <c r="H1291" s="15">
        <f>IF(A1291&amp;""="","",ROUND(F1291-G1291,2))</f>
        <v/>
      </c>
      <c r="I1291" s="6">
        <f>IF(A1291&amp;""="","",IFERROR(INDEX('أوامر الشغل'!$F$6:$F$1005,MATCH(A1291&amp;"",'أوامر الشغل'!$A$6:$A$1005,0))&amp;"","أمر غير موجود"))</f>
        <v/>
      </c>
    </row>
    <row r="1292">
      <c r="A1292" s="5" t="n"/>
      <c r="B1292" s="5" t="n"/>
      <c r="C1292" s="18" t="n"/>
      <c r="D1292" s="17" t="n"/>
      <c r="E1292" s="17" t="n"/>
      <c r="F1292" s="15">
        <f>IF(A1292&amp;""="","",ROUND(N(C1292)*N(E1292),2))</f>
        <v/>
      </c>
      <c r="G1292" s="15">
        <f>IF(A1292&amp;""="","",ROUND(N(C1292)*N(D1292),2))</f>
        <v/>
      </c>
      <c r="H1292" s="15">
        <f>IF(A1292&amp;""="","",ROUND(F1292-G1292,2))</f>
        <v/>
      </c>
      <c r="I1292" s="6">
        <f>IF(A1292&amp;""="","",IFERROR(INDEX('أوامر الشغل'!$F$6:$F$1005,MATCH(A1292&amp;"",'أوامر الشغل'!$A$6:$A$1005,0))&amp;"","أمر غير موجود"))</f>
        <v/>
      </c>
    </row>
    <row r="1293">
      <c r="A1293" s="5" t="n"/>
      <c r="B1293" s="5" t="n"/>
      <c r="C1293" s="18" t="n"/>
      <c r="D1293" s="17" t="n"/>
      <c r="E1293" s="17" t="n"/>
      <c r="F1293" s="15">
        <f>IF(A1293&amp;""="","",ROUND(N(C1293)*N(E1293),2))</f>
        <v/>
      </c>
      <c r="G1293" s="15">
        <f>IF(A1293&amp;""="","",ROUND(N(C1293)*N(D1293),2))</f>
        <v/>
      </c>
      <c r="H1293" s="15">
        <f>IF(A1293&amp;""="","",ROUND(F1293-G1293,2))</f>
        <v/>
      </c>
      <c r="I1293" s="6">
        <f>IF(A1293&amp;""="","",IFERROR(INDEX('أوامر الشغل'!$F$6:$F$1005,MATCH(A1293&amp;"",'أوامر الشغل'!$A$6:$A$1005,0))&amp;"","أمر غير موجود"))</f>
        <v/>
      </c>
    </row>
    <row r="1294">
      <c r="A1294" s="5" t="n"/>
      <c r="B1294" s="5" t="n"/>
      <c r="C1294" s="18" t="n"/>
      <c r="D1294" s="17" t="n"/>
      <c r="E1294" s="17" t="n"/>
      <c r="F1294" s="15">
        <f>IF(A1294&amp;""="","",ROUND(N(C1294)*N(E1294),2))</f>
        <v/>
      </c>
      <c r="G1294" s="15">
        <f>IF(A1294&amp;""="","",ROUND(N(C1294)*N(D1294),2))</f>
        <v/>
      </c>
      <c r="H1294" s="15">
        <f>IF(A1294&amp;""="","",ROUND(F1294-G1294,2))</f>
        <v/>
      </c>
      <c r="I1294" s="6">
        <f>IF(A1294&amp;""="","",IFERROR(INDEX('أوامر الشغل'!$F$6:$F$1005,MATCH(A1294&amp;"",'أوامر الشغل'!$A$6:$A$1005,0))&amp;"","أمر غير موجود"))</f>
        <v/>
      </c>
    </row>
    <row r="1295">
      <c r="A1295" s="5" t="n"/>
      <c r="B1295" s="5" t="n"/>
      <c r="C1295" s="18" t="n"/>
      <c r="D1295" s="17" t="n"/>
      <c r="E1295" s="17" t="n"/>
      <c r="F1295" s="15">
        <f>IF(A1295&amp;""="","",ROUND(N(C1295)*N(E1295),2))</f>
        <v/>
      </c>
      <c r="G1295" s="15">
        <f>IF(A1295&amp;""="","",ROUND(N(C1295)*N(D1295),2))</f>
        <v/>
      </c>
      <c r="H1295" s="15">
        <f>IF(A1295&amp;""="","",ROUND(F1295-G1295,2))</f>
        <v/>
      </c>
      <c r="I1295" s="6">
        <f>IF(A1295&amp;""="","",IFERROR(INDEX('أوامر الشغل'!$F$6:$F$1005,MATCH(A1295&amp;"",'أوامر الشغل'!$A$6:$A$1005,0))&amp;"","أمر غير موجود"))</f>
        <v/>
      </c>
    </row>
    <row r="1296">
      <c r="A1296" s="5" t="n"/>
      <c r="B1296" s="5" t="n"/>
      <c r="C1296" s="18" t="n"/>
      <c r="D1296" s="17" t="n"/>
      <c r="E1296" s="17" t="n"/>
      <c r="F1296" s="15">
        <f>IF(A1296&amp;""="","",ROUND(N(C1296)*N(E1296),2))</f>
        <v/>
      </c>
      <c r="G1296" s="15">
        <f>IF(A1296&amp;""="","",ROUND(N(C1296)*N(D1296),2))</f>
        <v/>
      </c>
      <c r="H1296" s="15">
        <f>IF(A1296&amp;""="","",ROUND(F1296-G1296,2))</f>
        <v/>
      </c>
      <c r="I1296" s="6">
        <f>IF(A1296&amp;""="","",IFERROR(INDEX('أوامر الشغل'!$F$6:$F$1005,MATCH(A1296&amp;"",'أوامر الشغل'!$A$6:$A$1005,0))&amp;"","أمر غير موجود"))</f>
        <v/>
      </c>
    </row>
    <row r="1297">
      <c r="A1297" s="5" t="n"/>
      <c r="B1297" s="5" t="n"/>
      <c r="C1297" s="18" t="n"/>
      <c r="D1297" s="17" t="n"/>
      <c r="E1297" s="17" t="n"/>
      <c r="F1297" s="15">
        <f>IF(A1297&amp;""="","",ROUND(N(C1297)*N(E1297),2))</f>
        <v/>
      </c>
      <c r="G1297" s="15">
        <f>IF(A1297&amp;""="","",ROUND(N(C1297)*N(D1297),2))</f>
        <v/>
      </c>
      <c r="H1297" s="15">
        <f>IF(A1297&amp;""="","",ROUND(F1297-G1297,2))</f>
        <v/>
      </c>
      <c r="I1297" s="6">
        <f>IF(A1297&amp;""="","",IFERROR(INDEX('أوامر الشغل'!$F$6:$F$1005,MATCH(A1297&amp;"",'أوامر الشغل'!$A$6:$A$1005,0))&amp;"","أمر غير موجود"))</f>
        <v/>
      </c>
    </row>
    <row r="1298">
      <c r="A1298" s="5" t="n"/>
      <c r="B1298" s="5" t="n"/>
      <c r="C1298" s="18" t="n"/>
      <c r="D1298" s="17" t="n"/>
      <c r="E1298" s="17" t="n"/>
      <c r="F1298" s="15">
        <f>IF(A1298&amp;""="","",ROUND(N(C1298)*N(E1298),2))</f>
        <v/>
      </c>
      <c r="G1298" s="15">
        <f>IF(A1298&amp;""="","",ROUND(N(C1298)*N(D1298),2))</f>
        <v/>
      </c>
      <c r="H1298" s="15">
        <f>IF(A1298&amp;""="","",ROUND(F1298-G1298,2))</f>
        <v/>
      </c>
      <c r="I1298" s="6">
        <f>IF(A1298&amp;""="","",IFERROR(INDEX('أوامر الشغل'!$F$6:$F$1005,MATCH(A1298&amp;"",'أوامر الشغل'!$A$6:$A$1005,0))&amp;"","أمر غير موجود"))</f>
        <v/>
      </c>
    </row>
    <row r="1299">
      <c r="A1299" s="5" t="n"/>
      <c r="B1299" s="5" t="n"/>
      <c r="C1299" s="18" t="n"/>
      <c r="D1299" s="17" t="n"/>
      <c r="E1299" s="17" t="n"/>
      <c r="F1299" s="15">
        <f>IF(A1299&amp;""="","",ROUND(N(C1299)*N(E1299),2))</f>
        <v/>
      </c>
      <c r="G1299" s="15">
        <f>IF(A1299&amp;""="","",ROUND(N(C1299)*N(D1299),2))</f>
        <v/>
      </c>
      <c r="H1299" s="15">
        <f>IF(A1299&amp;""="","",ROUND(F1299-G1299,2))</f>
        <v/>
      </c>
      <c r="I1299" s="6">
        <f>IF(A1299&amp;""="","",IFERROR(INDEX('أوامر الشغل'!$F$6:$F$1005,MATCH(A1299&amp;"",'أوامر الشغل'!$A$6:$A$1005,0))&amp;"","أمر غير موجود"))</f>
        <v/>
      </c>
    </row>
    <row r="1300">
      <c r="A1300" s="5" t="n"/>
      <c r="B1300" s="5" t="n"/>
      <c r="C1300" s="18" t="n"/>
      <c r="D1300" s="17" t="n"/>
      <c r="E1300" s="17" t="n"/>
      <c r="F1300" s="15">
        <f>IF(A1300&amp;""="","",ROUND(N(C1300)*N(E1300),2))</f>
        <v/>
      </c>
      <c r="G1300" s="15">
        <f>IF(A1300&amp;""="","",ROUND(N(C1300)*N(D1300),2))</f>
        <v/>
      </c>
      <c r="H1300" s="15">
        <f>IF(A1300&amp;""="","",ROUND(F1300-G1300,2))</f>
        <v/>
      </c>
      <c r="I1300" s="6">
        <f>IF(A1300&amp;""="","",IFERROR(INDEX('أوامر الشغل'!$F$6:$F$1005,MATCH(A1300&amp;"",'أوامر الشغل'!$A$6:$A$1005,0))&amp;"","أمر غير موجود"))</f>
        <v/>
      </c>
    </row>
    <row r="1301">
      <c r="A1301" s="5" t="n"/>
      <c r="B1301" s="5" t="n"/>
      <c r="C1301" s="18" t="n"/>
      <c r="D1301" s="17" t="n"/>
      <c r="E1301" s="17" t="n"/>
      <c r="F1301" s="15">
        <f>IF(A1301&amp;""="","",ROUND(N(C1301)*N(E1301),2))</f>
        <v/>
      </c>
      <c r="G1301" s="15">
        <f>IF(A1301&amp;""="","",ROUND(N(C1301)*N(D1301),2))</f>
        <v/>
      </c>
      <c r="H1301" s="15">
        <f>IF(A1301&amp;""="","",ROUND(F1301-G1301,2))</f>
        <v/>
      </c>
      <c r="I1301" s="6">
        <f>IF(A1301&amp;""="","",IFERROR(INDEX('أوامر الشغل'!$F$6:$F$1005,MATCH(A1301&amp;"",'أوامر الشغل'!$A$6:$A$1005,0))&amp;"","أمر غير موجود"))</f>
        <v/>
      </c>
    </row>
    <row r="1302">
      <c r="A1302" s="5" t="n"/>
      <c r="B1302" s="5" t="n"/>
      <c r="C1302" s="18" t="n"/>
      <c r="D1302" s="17" t="n"/>
      <c r="E1302" s="17" t="n"/>
      <c r="F1302" s="15">
        <f>IF(A1302&amp;""="","",ROUND(N(C1302)*N(E1302),2))</f>
        <v/>
      </c>
      <c r="G1302" s="15">
        <f>IF(A1302&amp;""="","",ROUND(N(C1302)*N(D1302),2))</f>
        <v/>
      </c>
      <c r="H1302" s="15">
        <f>IF(A1302&amp;""="","",ROUND(F1302-G1302,2))</f>
        <v/>
      </c>
      <c r="I1302" s="6">
        <f>IF(A1302&amp;""="","",IFERROR(INDEX('أوامر الشغل'!$F$6:$F$1005,MATCH(A1302&amp;"",'أوامر الشغل'!$A$6:$A$1005,0))&amp;"","أمر غير موجود"))</f>
        <v/>
      </c>
    </row>
    <row r="1303">
      <c r="A1303" s="5" t="n"/>
      <c r="B1303" s="5" t="n"/>
      <c r="C1303" s="18" t="n"/>
      <c r="D1303" s="17" t="n"/>
      <c r="E1303" s="17" t="n"/>
      <c r="F1303" s="15">
        <f>IF(A1303&amp;""="","",ROUND(N(C1303)*N(E1303),2))</f>
        <v/>
      </c>
      <c r="G1303" s="15">
        <f>IF(A1303&amp;""="","",ROUND(N(C1303)*N(D1303),2))</f>
        <v/>
      </c>
      <c r="H1303" s="15">
        <f>IF(A1303&amp;""="","",ROUND(F1303-G1303,2))</f>
        <v/>
      </c>
      <c r="I1303" s="6">
        <f>IF(A1303&amp;""="","",IFERROR(INDEX('أوامر الشغل'!$F$6:$F$1005,MATCH(A1303&amp;"",'أوامر الشغل'!$A$6:$A$1005,0))&amp;"","أمر غير موجود"))</f>
        <v/>
      </c>
    </row>
    <row r="1304">
      <c r="A1304" s="5" t="n"/>
      <c r="B1304" s="5" t="n"/>
      <c r="C1304" s="18" t="n"/>
      <c r="D1304" s="17" t="n"/>
      <c r="E1304" s="17" t="n"/>
      <c r="F1304" s="15">
        <f>IF(A1304&amp;""="","",ROUND(N(C1304)*N(E1304),2))</f>
        <v/>
      </c>
      <c r="G1304" s="15">
        <f>IF(A1304&amp;""="","",ROUND(N(C1304)*N(D1304),2))</f>
        <v/>
      </c>
      <c r="H1304" s="15">
        <f>IF(A1304&amp;""="","",ROUND(F1304-G1304,2))</f>
        <v/>
      </c>
      <c r="I1304" s="6">
        <f>IF(A1304&amp;""="","",IFERROR(INDEX('أوامر الشغل'!$F$6:$F$1005,MATCH(A1304&amp;"",'أوامر الشغل'!$A$6:$A$1005,0))&amp;"","أمر غير موجود"))</f>
        <v/>
      </c>
    </row>
    <row r="1305">
      <c r="A1305" s="5" t="n"/>
      <c r="B1305" s="5" t="n"/>
      <c r="C1305" s="18" t="n"/>
      <c r="D1305" s="17" t="n"/>
      <c r="E1305" s="17" t="n"/>
      <c r="F1305" s="15">
        <f>IF(A1305&amp;""="","",ROUND(N(C1305)*N(E1305),2))</f>
        <v/>
      </c>
      <c r="G1305" s="15">
        <f>IF(A1305&amp;""="","",ROUND(N(C1305)*N(D1305),2))</f>
        <v/>
      </c>
      <c r="H1305" s="15">
        <f>IF(A1305&amp;""="","",ROUND(F1305-G1305,2))</f>
        <v/>
      </c>
      <c r="I1305" s="6">
        <f>IF(A1305&amp;""="","",IFERROR(INDEX('أوامر الشغل'!$F$6:$F$1005,MATCH(A1305&amp;"",'أوامر الشغل'!$A$6:$A$1005,0))&amp;"","أمر غير موجود"))</f>
        <v/>
      </c>
    </row>
    <row r="1306">
      <c r="A1306" s="5" t="n"/>
      <c r="B1306" s="5" t="n"/>
      <c r="C1306" s="18" t="n"/>
      <c r="D1306" s="17" t="n"/>
      <c r="E1306" s="17" t="n"/>
      <c r="F1306" s="15">
        <f>IF(A1306&amp;""="","",ROUND(N(C1306)*N(E1306),2))</f>
        <v/>
      </c>
      <c r="G1306" s="15">
        <f>IF(A1306&amp;""="","",ROUND(N(C1306)*N(D1306),2))</f>
        <v/>
      </c>
      <c r="H1306" s="15">
        <f>IF(A1306&amp;""="","",ROUND(F1306-G1306,2))</f>
        <v/>
      </c>
      <c r="I1306" s="6">
        <f>IF(A1306&amp;""="","",IFERROR(INDEX('أوامر الشغل'!$F$6:$F$1005,MATCH(A1306&amp;"",'أوامر الشغل'!$A$6:$A$1005,0))&amp;"","أمر غير موجود"))</f>
        <v/>
      </c>
    </row>
    <row r="1307">
      <c r="A1307" s="5" t="n"/>
      <c r="B1307" s="5" t="n"/>
      <c r="C1307" s="18" t="n"/>
      <c r="D1307" s="17" t="n"/>
      <c r="E1307" s="17" t="n"/>
      <c r="F1307" s="15">
        <f>IF(A1307&amp;""="","",ROUND(N(C1307)*N(E1307),2))</f>
        <v/>
      </c>
      <c r="G1307" s="15">
        <f>IF(A1307&amp;""="","",ROUND(N(C1307)*N(D1307),2))</f>
        <v/>
      </c>
      <c r="H1307" s="15">
        <f>IF(A1307&amp;""="","",ROUND(F1307-G1307,2))</f>
        <v/>
      </c>
      <c r="I1307" s="6">
        <f>IF(A1307&amp;""="","",IFERROR(INDEX('أوامر الشغل'!$F$6:$F$1005,MATCH(A1307&amp;"",'أوامر الشغل'!$A$6:$A$1005,0))&amp;"","أمر غير موجود"))</f>
        <v/>
      </c>
    </row>
    <row r="1308">
      <c r="A1308" s="5" t="n"/>
      <c r="B1308" s="5" t="n"/>
      <c r="C1308" s="18" t="n"/>
      <c r="D1308" s="17" t="n"/>
      <c r="E1308" s="17" t="n"/>
      <c r="F1308" s="15">
        <f>IF(A1308&amp;""="","",ROUND(N(C1308)*N(E1308),2))</f>
        <v/>
      </c>
      <c r="G1308" s="15">
        <f>IF(A1308&amp;""="","",ROUND(N(C1308)*N(D1308),2))</f>
        <v/>
      </c>
      <c r="H1308" s="15">
        <f>IF(A1308&amp;""="","",ROUND(F1308-G1308,2))</f>
        <v/>
      </c>
      <c r="I1308" s="6">
        <f>IF(A1308&amp;""="","",IFERROR(INDEX('أوامر الشغل'!$F$6:$F$1005,MATCH(A1308&amp;"",'أوامر الشغل'!$A$6:$A$1005,0))&amp;"","أمر غير موجود"))</f>
        <v/>
      </c>
    </row>
    <row r="1309">
      <c r="A1309" s="5" t="n"/>
      <c r="B1309" s="5" t="n"/>
      <c r="C1309" s="18" t="n"/>
      <c r="D1309" s="17" t="n"/>
      <c r="E1309" s="17" t="n"/>
      <c r="F1309" s="15">
        <f>IF(A1309&amp;""="","",ROUND(N(C1309)*N(E1309),2))</f>
        <v/>
      </c>
      <c r="G1309" s="15">
        <f>IF(A1309&amp;""="","",ROUND(N(C1309)*N(D1309),2))</f>
        <v/>
      </c>
      <c r="H1309" s="15">
        <f>IF(A1309&amp;""="","",ROUND(F1309-G1309,2))</f>
        <v/>
      </c>
      <c r="I1309" s="6">
        <f>IF(A1309&amp;""="","",IFERROR(INDEX('أوامر الشغل'!$F$6:$F$1005,MATCH(A1309&amp;"",'أوامر الشغل'!$A$6:$A$1005,0))&amp;"","أمر غير موجود"))</f>
        <v/>
      </c>
    </row>
    <row r="1310">
      <c r="A1310" s="5" t="n"/>
      <c r="B1310" s="5" t="n"/>
      <c r="C1310" s="18" t="n"/>
      <c r="D1310" s="17" t="n"/>
      <c r="E1310" s="17" t="n"/>
      <c r="F1310" s="15">
        <f>IF(A1310&amp;""="","",ROUND(N(C1310)*N(E1310),2))</f>
        <v/>
      </c>
      <c r="G1310" s="15">
        <f>IF(A1310&amp;""="","",ROUND(N(C1310)*N(D1310),2))</f>
        <v/>
      </c>
      <c r="H1310" s="15">
        <f>IF(A1310&amp;""="","",ROUND(F1310-G1310,2))</f>
        <v/>
      </c>
      <c r="I1310" s="6">
        <f>IF(A1310&amp;""="","",IFERROR(INDEX('أوامر الشغل'!$F$6:$F$1005,MATCH(A1310&amp;"",'أوامر الشغل'!$A$6:$A$1005,0))&amp;"","أمر غير موجود"))</f>
        <v/>
      </c>
    </row>
    <row r="1311">
      <c r="A1311" s="5" t="n"/>
      <c r="B1311" s="5" t="n"/>
      <c r="C1311" s="18" t="n"/>
      <c r="D1311" s="17" t="n"/>
      <c r="E1311" s="17" t="n"/>
      <c r="F1311" s="15">
        <f>IF(A1311&amp;""="","",ROUND(N(C1311)*N(E1311),2))</f>
        <v/>
      </c>
      <c r="G1311" s="15">
        <f>IF(A1311&amp;""="","",ROUND(N(C1311)*N(D1311),2))</f>
        <v/>
      </c>
      <c r="H1311" s="15">
        <f>IF(A1311&amp;""="","",ROUND(F1311-G1311,2))</f>
        <v/>
      </c>
      <c r="I1311" s="6">
        <f>IF(A1311&amp;""="","",IFERROR(INDEX('أوامر الشغل'!$F$6:$F$1005,MATCH(A1311&amp;"",'أوامر الشغل'!$A$6:$A$1005,0))&amp;"","أمر غير موجود"))</f>
        <v/>
      </c>
    </row>
    <row r="1312">
      <c r="A1312" s="5" t="n"/>
      <c r="B1312" s="5" t="n"/>
      <c r="C1312" s="18" t="n"/>
      <c r="D1312" s="17" t="n"/>
      <c r="E1312" s="17" t="n"/>
      <c r="F1312" s="15">
        <f>IF(A1312&amp;""="","",ROUND(N(C1312)*N(E1312),2))</f>
        <v/>
      </c>
      <c r="G1312" s="15">
        <f>IF(A1312&amp;""="","",ROUND(N(C1312)*N(D1312),2))</f>
        <v/>
      </c>
      <c r="H1312" s="15">
        <f>IF(A1312&amp;""="","",ROUND(F1312-G1312,2))</f>
        <v/>
      </c>
      <c r="I1312" s="6">
        <f>IF(A1312&amp;""="","",IFERROR(INDEX('أوامر الشغل'!$F$6:$F$1005,MATCH(A1312&amp;"",'أوامر الشغل'!$A$6:$A$1005,0))&amp;"","أمر غير موجود"))</f>
        <v/>
      </c>
    </row>
    <row r="1313">
      <c r="A1313" s="5" t="n"/>
      <c r="B1313" s="5" t="n"/>
      <c r="C1313" s="18" t="n"/>
      <c r="D1313" s="17" t="n"/>
      <c r="E1313" s="17" t="n"/>
      <c r="F1313" s="15">
        <f>IF(A1313&amp;""="","",ROUND(N(C1313)*N(E1313),2))</f>
        <v/>
      </c>
      <c r="G1313" s="15">
        <f>IF(A1313&amp;""="","",ROUND(N(C1313)*N(D1313),2))</f>
        <v/>
      </c>
      <c r="H1313" s="15">
        <f>IF(A1313&amp;""="","",ROUND(F1313-G1313,2))</f>
        <v/>
      </c>
      <c r="I1313" s="6">
        <f>IF(A1313&amp;""="","",IFERROR(INDEX('أوامر الشغل'!$F$6:$F$1005,MATCH(A1313&amp;"",'أوامر الشغل'!$A$6:$A$1005,0))&amp;"","أمر غير موجود"))</f>
        <v/>
      </c>
    </row>
    <row r="1314">
      <c r="A1314" s="5" t="n"/>
      <c r="B1314" s="5" t="n"/>
      <c r="C1314" s="18" t="n"/>
      <c r="D1314" s="17" t="n"/>
      <c r="E1314" s="17" t="n"/>
      <c r="F1314" s="15">
        <f>IF(A1314&amp;""="","",ROUND(N(C1314)*N(E1314),2))</f>
        <v/>
      </c>
      <c r="G1314" s="15">
        <f>IF(A1314&amp;""="","",ROUND(N(C1314)*N(D1314),2))</f>
        <v/>
      </c>
      <c r="H1314" s="15">
        <f>IF(A1314&amp;""="","",ROUND(F1314-G1314,2))</f>
        <v/>
      </c>
      <c r="I1314" s="6">
        <f>IF(A1314&amp;""="","",IFERROR(INDEX('أوامر الشغل'!$F$6:$F$1005,MATCH(A1314&amp;"",'أوامر الشغل'!$A$6:$A$1005,0))&amp;"","أمر غير موجود"))</f>
        <v/>
      </c>
    </row>
    <row r="1315">
      <c r="A1315" s="5" t="n"/>
      <c r="B1315" s="5" t="n"/>
      <c r="C1315" s="18" t="n"/>
      <c r="D1315" s="17" t="n"/>
      <c r="E1315" s="17" t="n"/>
      <c r="F1315" s="15">
        <f>IF(A1315&amp;""="","",ROUND(N(C1315)*N(E1315),2))</f>
        <v/>
      </c>
      <c r="G1315" s="15">
        <f>IF(A1315&amp;""="","",ROUND(N(C1315)*N(D1315),2))</f>
        <v/>
      </c>
      <c r="H1315" s="15">
        <f>IF(A1315&amp;""="","",ROUND(F1315-G1315,2))</f>
        <v/>
      </c>
      <c r="I1315" s="6">
        <f>IF(A1315&amp;""="","",IFERROR(INDEX('أوامر الشغل'!$F$6:$F$1005,MATCH(A1315&amp;"",'أوامر الشغل'!$A$6:$A$1005,0))&amp;"","أمر غير موجود"))</f>
        <v/>
      </c>
    </row>
    <row r="1316">
      <c r="A1316" s="5" t="n"/>
      <c r="B1316" s="5" t="n"/>
      <c r="C1316" s="18" t="n"/>
      <c r="D1316" s="17" t="n"/>
      <c r="E1316" s="17" t="n"/>
      <c r="F1316" s="15">
        <f>IF(A1316&amp;""="","",ROUND(N(C1316)*N(E1316),2))</f>
        <v/>
      </c>
      <c r="G1316" s="15">
        <f>IF(A1316&amp;""="","",ROUND(N(C1316)*N(D1316),2))</f>
        <v/>
      </c>
      <c r="H1316" s="15">
        <f>IF(A1316&amp;""="","",ROUND(F1316-G1316,2))</f>
        <v/>
      </c>
      <c r="I1316" s="6">
        <f>IF(A1316&amp;""="","",IFERROR(INDEX('أوامر الشغل'!$F$6:$F$1005,MATCH(A1316&amp;"",'أوامر الشغل'!$A$6:$A$1005,0))&amp;"","أمر غير موجود"))</f>
        <v/>
      </c>
    </row>
    <row r="1317">
      <c r="A1317" s="5" t="n"/>
      <c r="B1317" s="5" t="n"/>
      <c r="C1317" s="18" t="n"/>
      <c r="D1317" s="17" t="n"/>
      <c r="E1317" s="17" t="n"/>
      <c r="F1317" s="15">
        <f>IF(A1317&amp;""="","",ROUND(N(C1317)*N(E1317),2))</f>
        <v/>
      </c>
      <c r="G1317" s="15">
        <f>IF(A1317&amp;""="","",ROUND(N(C1317)*N(D1317),2))</f>
        <v/>
      </c>
      <c r="H1317" s="15">
        <f>IF(A1317&amp;""="","",ROUND(F1317-G1317,2))</f>
        <v/>
      </c>
      <c r="I1317" s="6">
        <f>IF(A1317&amp;""="","",IFERROR(INDEX('أوامر الشغل'!$F$6:$F$1005,MATCH(A1317&amp;"",'أوامر الشغل'!$A$6:$A$1005,0))&amp;"","أمر غير موجود"))</f>
        <v/>
      </c>
    </row>
    <row r="1318">
      <c r="A1318" s="5" t="n"/>
      <c r="B1318" s="5" t="n"/>
      <c r="C1318" s="18" t="n"/>
      <c r="D1318" s="17" t="n"/>
      <c r="E1318" s="17" t="n"/>
      <c r="F1318" s="15">
        <f>IF(A1318&amp;""="","",ROUND(N(C1318)*N(E1318),2))</f>
        <v/>
      </c>
      <c r="G1318" s="15">
        <f>IF(A1318&amp;""="","",ROUND(N(C1318)*N(D1318),2))</f>
        <v/>
      </c>
      <c r="H1318" s="15">
        <f>IF(A1318&amp;""="","",ROUND(F1318-G1318,2))</f>
        <v/>
      </c>
      <c r="I1318" s="6">
        <f>IF(A1318&amp;""="","",IFERROR(INDEX('أوامر الشغل'!$F$6:$F$1005,MATCH(A1318&amp;"",'أوامر الشغل'!$A$6:$A$1005,0))&amp;"","أمر غير موجود"))</f>
        <v/>
      </c>
    </row>
    <row r="1319">
      <c r="A1319" s="5" t="n"/>
      <c r="B1319" s="5" t="n"/>
      <c r="C1319" s="18" t="n"/>
      <c r="D1319" s="17" t="n"/>
      <c r="E1319" s="17" t="n"/>
      <c r="F1319" s="15">
        <f>IF(A1319&amp;""="","",ROUND(N(C1319)*N(E1319),2))</f>
        <v/>
      </c>
      <c r="G1319" s="15">
        <f>IF(A1319&amp;""="","",ROUND(N(C1319)*N(D1319),2))</f>
        <v/>
      </c>
      <c r="H1319" s="15">
        <f>IF(A1319&amp;""="","",ROUND(F1319-G1319,2))</f>
        <v/>
      </c>
      <c r="I1319" s="6">
        <f>IF(A1319&amp;""="","",IFERROR(INDEX('أوامر الشغل'!$F$6:$F$1005,MATCH(A1319&amp;"",'أوامر الشغل'!$A$6:$A$1005,0))&amp;"","أمر غير موجود"))</f>
        <v/>
      </c>
    </row>
    <row r="1320">
      <c r="A1320" s="5" t="n"/>
      <c r="B1320" s="5" t="n"/>
      <c r="C1320" s="18" t="n"/>
      <c r="D1320" s="17" t="n"/>
      <c r="E1320" s="17" t="n"/>
      <c r="F1320" s="15">
        <f>IF(A1320&amp;""="","",ROUND(N(C1320)*N(E1320),2))</f>
        <v/>
      </c>
      <c r="G1320" s="15">
        <f>IF(A1320&amp;""="","",ROUND(N(C1320)*N(D1320),2))</f>
        <v/>
      </c>
      <c r="H1320" s="15">
        <f>IF(A1320&amp;""="","",ROUND(F1320-G1320,2))</f>
        <v/>
      </c>
      <c r="I1320" s="6">
        <f>IF(A1320&amp;""="","",IFERROR(INDEX('أوامر الشغل'!$F$6:$F$1005,MATCH(A1320&amp;"",'أوامر الشغل'!$A$6:$A$1005,0))&amp;"","أمر غير موجود"))</f>
        <v/>
      </c>
    </row>
    <row r="1321">
      <c r="A1321" s="5" t="n"/>
      <c r="B1321" s="5" t="n"/>
      <c r="C1321" s="18" t="n"/>
      <c r="D1321" s="17" t="n"/>
      <c r="E1321" s="17" t="n"/>
      <c r="F1321" s="15">
        <f>IF(A1321&amp;""="","",ROUND(N(C1321)*N(E1321),2))</f>
        <v/>
      </c>
      <c r="G1321" s="15">
        <f>IF(A1321&amp;""="","",ROUND(N(C1321)*N(D1321),2))</f>
        <v/>
      </c>
      <c r="H1321" s="15">
        <f>IF(A1321&amp;""="","",ROUND(F1321-G1321,2))</f>
        <v/>
      </c>
      <c r="I1321" s="6">
        <f>IF(A1321&amp;""="","",IFERROR(INDEX('أوامر الشغل'!$F$6:$F$1005,MATCH(A1321&amp;"",'أوامر الشغل'!$A$6:$A$1005,0))&amp;"","أمر غير موجود"))</f>
        <v/>
      </c>
    </row>
    <row r="1322">
      <c r="A1322" s="5" t="n"/>
      <c r="B1322" s="5" t="n"/>
      <c r="C1322" s="18" t="n"/>
      <c r="D1322" s="17" t="n"/>
      <c r="E1322" s="17" t="n"/>
      <c r="F1322" s="15">
        <f>IF(A1322&amp;""="","",ROUND(N(C1322)*N(E1322),2))</f>
        <v/>
      </c>
      <c r="G1322" s="15">
        <f>IF(A1322&amp;""="","",ROUND(N(C1322)*N(D1322),2))</f>
        <v/>
      </c>
      <c r="H1322" s="15">
        <f>IF(A1322&amp;""="","",ROUND(F1322-G1322,2))</f>
        <v/>
      </c>
      <c r="I1322" s="6">
        <f>IF(A1322&amp;""="","",IFERROR(INDEX('أوامر الشغل'!$F$6:$F$1005,MATCH(A1322&amp;"",'أوامر الشغل'!$A$6:$A$1005,0))&amp;"","أمر غير موجود"))</f>
        <v/>
      </c>
    </row>
    <row r="1323">
      <c r="A1323" s="5" t="n"/>
      <c r="B1323" s="5" t="n"/>
      <c r="C1323" s="18" t="n"/>
      <c r="D1323" s="17" t="n"/>
      <c r="E1323" s="17" t="n"/>
      <c r="F1323" s="15">
        <f>IF(A1323&amp;""="","",ROUND(N(C1323)*N(E1323),2))</f>
        <v/>
      </c>
      <c r="G1323" s="15">
        <f>IF(A1323&amp;""="","",ROUND(N(C1323)*N(D1323),2))</f>
        <v/>
      </c>
      <c r="H1323" s="15">
        <f>IF(A1323&amp;""="","",ROUND(F1323-G1323,2))</f>
        <v/>
      </c>
      <c r="I1323" s="6">
        <f>IF(A1323&amp;""="","",IFERROR(INDEX('أوامر الشغل'!$F$6:$F$1005,MATCH(A1323&amp;"",'أوامر الشغل'!$A$6:$A$1005,0))&amp;"","أمر غير موجود"))</f>
        <v/>
      </c>
    </row>
    <row r="1324">
      <c r="A1324" s="5" t="n"/>
      <c r="B1324" s="5" t="n"/>
      <c r="C1324" s="18" t="n"/>
      <c r="D1324" s="17" t="n"/>
      <c r="E1324" s="17" t="n"/>
      <c r="F1324" s="15">
        <f>IF(A1324&amp;""="","",ROUND(N(C1324)*N(E1324),2))</f>
        <v/>
      </c>
      <c r="G1324" s="15">
        <f>IF(A1324&amp;""="","",ROUND(N(C1324)*N(D1324),2))</f>
        <v/>
      </c>
      <c r="H1324" s="15">
        <f>IF(A1324&amp;""="","",ROUND(F1324-G1324,2))</f>
        <v/>
      </c>
      <c r="I1324" s="6">
        <f>IF(A1324&amp;""="","",IFERROR(INDEX('أوامر الشغل'!$F$6:$F$1005,MATCH(A1324&amp;"",'أوامر الشغل'!$A$6:$A$1005,0))&amp;"","أمر غير موجود"))</f>
        <v/>
      </c>
    </row>
    <row r="1325">
      <c r="A1325" s="5" t="n"/>
      <c r="B1325" s="5" t="n"/>
      <c r="C1325" s="18" t="n"/>
      <c r="D1325" s="17" t="n"/>
      <c r="E1325" s="17" t="n"/>
      <c r="F1325" s="15">
        <f>IF(A1325&amp;""="","",ROUND(N(C1325)*N(E1325),2))</f>
        <v/>
      </c>
      <c r="G1325" s="15">
        <f>IF(A1325&amp;""="","",ROUND(N(C1325)*N(D1325),2))</f>
        <v/>
      </c>
      <c r="H1325" s="15">
        <f>IF(A1325&amp;""="","",ROUND(F1325-G1325,2))</f>
        <v/>
      </c>
      <c r="I1325" s="6">
        <f>IF(A1325&amp;""="","",IFERROR(INDEX('أوامر الشغل'!$F$6:$F$1005,MATCH(A1325&amp;"",'أوامر الشغل'!$A$6:$A$1005,0))&amp;"","أمر غير موجود"))</f>
        <v/>
      </c>
    </row>
    <row r="1326">
      <c r="A1326" s="5" t="n"/>
      <c r="B1326" s="5" t="n"/>
      <c r="C1326" s="18" t="n"/>
      <c r="D1326" s="17" t="n"/>
      <c r="E1326" s="17" t="n"/>
      <c r="F1326" s="15">
        <f>IF(A1326&amp;""="","",ROUND(N(C1326)*N(E1326),2))</f>
        <v/>
      </c>
      <c r="G1326" s="15">
        <f>IF(A1326&amp;""="","",ROUND(N(C1326)*N(D1326),2))</f>
        <v/>
      </c>
      <c r="H1326" s="15">
        <f>IF(A1326&amp;""="","",ROUND(F1326-G1326,2))</f>
        <v/>
      </c>
      <c r="I1326" s="6">
        <f>IF(A1326&amp;""="","",IFERROR(INDEX('أوامر الشغل'!$F$6:$F$1005,MATCH(A1326&amp;"",'أوامر الشغل'!$A$6:$A$1005,0))&amp;"","أمر غير موجود"))</f>
        <v/>
      </c>
    </row>
    <row r="1327">
      <c r="A1327" s="5" t="n"/>
      <c r="B1327" s="5" t="n"/>
      <c r="C1327" s="18" t="n"/>
      <c r="D1327" s="17" t="n"/>
      <c r="E1327" s="17" t="n"/>
      <c r="F1327" s="15">
        <f>IF(A1327&amp;""="","",ROUND(N(C1327)*N(E1327),2))</f>
        <v/>
      </c>
      <c r="G1327" s="15">
        <f>IF(A1327&amp;""="","",ROUND(N(C1327)*N(D1327),2))</f>
        <v/>
      </c>
      <c r="H1327" s="15">
        <f>IF(A1327&amp;""="","",ROUND(F1327-G1327,2))</f>
        <v/>
      </c>
      <c r="I1327" s="6">
        <f>IF(A1327&amp;""="","",IFERROR(INDEX('أوامر الشغل'!$F$6:$F$1005,MATCH(A1327&amp;"",'أوامر الشغل'!$A$6:$A$1005,0))&amp;"","أمر غير موجود"))</f>
        <v/>
      </c>
    </row>
    <row r="1328">
      <c r="A1328" s="5" t="n"/>
      <c r="B1328" s="5" t="n"/>
      <c r="C1328" s="18" t="n"/>
      <c r="D1328" s="17" t="n"/>
      <c r="E1328" s="17" t="n"/>
      <c r="F1328" s="15">
        <f>IF(A1328&amp;""="","",ROUND(N(C1328)*N(E1328),2))</f>
        <v/>
      </c>
      <c r="G1328" s="15">
        <f>IF(A1328&amp;""="","",ROUND(N(C1328)*N(D1328),2))</f>
        <v/>
      </c>
      <c r="H1328" s="15">
        <f>IF(A1328&amp;""="","",ROUND(F1328-G1328,2))</f>
        <v/>
      </c>
      <c r="I1328" s="6">
        <f>IF(A1328&amp;""="","",IFERROR(INDEX('أوامر الشغل'!$F$6:$F$1005,MATCH(A1328&amp;"",'أوامر الشغل'!$A$6:$A$1005,0))&amp;"","أمر غير موجود"))</f>
        <v/>
      </c>
    </row>
    <row r="1329">
      <c r="A1329" s="5" t="n"/>
      <c r="B1329" s="5" t="n"/>
      <c r="C1329" s="18" t="n"/>
      <c r="D1329" s="17" t="n"/>
      <c r="E1329" s="17" t="n"/>
      <c r="F1329" s="15">
        <f>IF(A1329&amp;""="","",ROUND(N(C1329)*N(E1329),2))</f>
        <v/>
      </c>
      <c r="G1329" s="15">
        <f>IF(A1329&amp;""="","",ROUND(N(C1329)*N(D1329),2))</f>
        <v/>
      </c>
      <c r="H1329" s="15">
        <f>IF(A1329&amp;""="","",ROUND(F1329-G1329,2))</f>
        <v/>
      </c>
      <c r="I1329" s="6">
        <f>IF(A1329&amp;""="","",IFERROR(INDEX('أوامر الشغل'!$F$6:$F$1005,MATCH(A1329&amp;"",'أوامر الشغل'!$A$6:$A$1005,0))&amp;"","أمر غير موجود"))</f>
        <v/>
      </c>
    </row>
    <row r="1330">
      <c r="A1330" s="5" t="n"/>
      <c r="B1330" s="5" t="n"/>
      <c r="C1330" s="18" t="n"/>
      <c r="D1330" s="17" t="n"/>
      <c r="E1330" s="17" t="n"/>
      <c r="F1330" s="15">
        <f>IF(A1330&amp;""="","",ROUND(N(C1330)*N(E1330),2))</f>
        <v/>
      </c>
      <c r="G1330" s="15">
        <f>IF(A1330&amp;""="","",ROUND(N(C1330)*N(D1330),2))</f>
        <v/>
      </c>
      <c r="H1330" s="15">
        <f>IF(A1330&amp;""="","",ROUND(F1330-G1330,2))</f>
        <v/>
      </c>
      <c r="I1330" s="6">
        <f>IF(A1330&amp;""="","",IFERROR(INDEX('أوامر الشغل'!$F$6:$F$1005,MATCH(A1330&amp;"",'أوامر الشغل'!$A$6:$A$1005,0))&amp;"","أمر غير موجود"))</f>
        <v/>
      </c>
    </row>
    <row r="1331">
      <c r="A1331" s="5" t="n"/>
      <c r="B1331" s="5" t="n"/>
      <c r="C1331" s="18" t="n"/>
      <c r="D1331" s="17" t="n"/>
      <c r="E1331" s="17" t="n"/>
      <c r="F1331" s="15">
        <f>IF(A1331&amp;""="","",ROUND(N(C1331)*N(E1331),2))</f>
        <v/>
      </c>
      <c r="G1331" s="15">
        <f>IF(A1331&amp;""="","",ROUND(N(C1331)*N(D1331),2))</f>
        <v/>
      </c>
      <c r="H1331" s="15">
        <f>IF(A1331&amp;""="","",ROUND(F1331-G1331,2))</f>
        <v/>
      </c>
      <c r="I1331" s="6">
        <f>IF(A1331&amp;""="","",IFERROR(INDEX('أوامر الشغل'!$F$6:$F$1005,MATCH(A1331&amp;"",'أوامر الشغل'!$A$6:$A$1005,0))&amp;"","أمر غير موجود"))</f>
        <v/>
      </c>
    </row>
    <row r="1332">
      <c r="A1332" s="5" t="n"/>
      <c r="B1332" s="5" t="n"/>
      <c r="C1332" s="18" t="n"/>
      <c r="D1332" s="17" t="n"/>
      <c r="E1332" s="17" t="n"/>
      <c r="F1332" s="15">
        <f>IF(A1332&amp;""="","",ROUND(N(C1332)*N(E1332),2))</f>
        <v/>
      </c>
      <c r="G1332" s="15">
        <f>IF(A1332&amp;""="","",ROUND(N(C1332)*N(D1332),2))</f>
        <v/>
      </c>
      <c r="H1332" s="15">
        <f>IF(A1332&amp;""="","",ROUND(F1332-G1332,2))</f>
        <v/>
      </c>
      <c r="I1332" s="6">
        <f>IF(A1332&amp;""="","",IFERROR(INDEX('أوامر الشغل'!$F$6:$F$1005,MATCH(A1332&amp;"",'أوامر الشغل'!$A$6:$A$1005,0))&amp;"","أمر غير موجود"))</f>
        <v/>
      </c>
    </row>
    <row r="1333">
      <c r="A1333" s="5" t="n"/>
      <c r="B1333" s="5" t="n"/>
      <c r="C1333" s="18" t="n"/>
      <c r="D1333" s="17" t="n"/>
      <c r="E1333" s="17" t="n"/>
      <c r="F1333" s="15">
        <f>IF(A1333&amp;""="","",ROUND(N(C1333)*N(E1333),2))</f>
        <v/>
      </c>
      <c r="G1333" s="15">
        <f>IF(A1333&amp;""="","",ROUND(N(C1333)*N(D1333),2))</f>
        <v/>
      </c>
      <c r="H1333" s="15">
        <f>IF(A1333&amp;""="","",ROUND(F1333-G1333,2))</f>
        <v/>
      </c>
      <c r="I1333" s="6">
        <f>IF(A1333&amp;""="","",IFERROR(INDEX('أوامر الشغل'!$F$6:$F$1005,MATCH(A1333&amp;"",'أوامر الشغل'!$A$6:$A$1005,0))&amp;"","أمر غير موجود"))</f>
        <v/>
      </c>
    </row>
    <row r="1334">
      <c r="A1334" s="5" t="n"/>
      <c r="B1334" s="5" t="n"/>
      <c r="C1334" s="18" t="n"/>
      <c r="D1334" s="17" t="n"/>
      <c r="E1334" s="17" t="n"/>
      <c r="F1334" s="15">
        <f>IF(A1334&amp;""="","",ROUND(N(C1334)*N(E1334),2))</f>
        <v/>
      </c>
      <c r="G1334" s="15">
        <f>IF(A1334&amp;""="","",ROUND(N(C1334)*N(D1334),2))</f>
        <v/>
      </c>
      <c r="H1334" s="15">
        <f>IF(A1334&amp;""="","",ROUND(F1334-G1334,2))</f>
        <v/>
      </c>
      <c r="I1334" s="6">
        <f>IF(A1334&amp;""="","",IFERROR(INDEX('أوامر الشغل'!$F$6:$F$1005,MATCH(A1334&amp;"",'أوامر الشغل'!$A$6:$A$1005,0))&amp;"","أمر غير موجود"))</f>
        <v/>
      </c>
    </row>
    <row r="1335">
      <c r="A1335" s="5" t="n"/>
      <c r="B1335" s="5" t="n"/>
      <c r="C1335" s="18" t="n"/>
      <c r="D1335" s="17" t="n"/>
      <c r="E1335" s="17" t="n"/>
      <c r="F1335" s="15">
        <f>IF(A1335&amp;""="","",ROUND(N(C1335)*N(E1335),2))</f>
        <v/>
      </c>
      <c r="G1335" s="15">
        <f>IF(A1335&amp;""="","",ROUND(N(C1335)*N(D1335),2))</f>
        <v/>
      </c>
      <c r="H1335" s="15">
        <f>IF(A1335&amp;""="","",ROUND(F1335-G1335,2))</f>
        <v/>
      </c>
      <c r="I1335" s="6">
        <f>IF(A1335&amp;""="","",IFERROR(INDEX('أوامر الشغل'!$F$6:$F$1005,MATCH(A1335&amp;"",'أوامر الشغل'!$A$6:$A$1005,0))&amp;"","أمر غير موجود"))</f>
        <v/>
      </c>
    </row>
    <row r="1336">
      <c r="A1336" s="5" t="n"/>
      <c r="B1336" s="5" t="n"/>
      <c r="C1336" s="18" t="n"/>
      <c r="D1336" s="17" t="n"/>
      <c r="E1336" s="17" t="n"/>
      <c r="F1336" s="15">
        <f>IF(A1336&amp;""="","",ROUND(N(C1336)*N(E1336),2))</f>
        <v/>
      </c>
      <c r="G1336" s="15">
        <f>IF(A1336&amp;""="","",ROUND(N(C1336)*N(D1336),2))</f>
        <v/>
      </c>
      <c r="H1336" s="15">
        <f>IF(A1336&amp;""="","",ROUND(F1336-G1336,2))</f>
        <v/>
      </c>
      <c r="I1336" s="6">
        <f>IF(A1336&amp;""="","",IFERROR(INDEX('أوامر الشغل'!$F$6:$F$1005,MATCH(A1336&amp;"",'أوامر الشغل'!$A$6:$A$1005,0))&amp;"","أمر غير موجود"))</f>
        <v/>
      </c>
    </row>
    <row r="1337">
      <c r="A1337" s="5" t="n"/>
      <c r="B1337" s="5" t="n"/>
      <c r="C1337" s="18" t="n"/>
      <c r="D1337" s="17" t="n"/>
      <c r="E1337" s="17" t="n"/>
      <c r="F1337" s="15">
        <f>IF(A1337&amp;""="","",ROUND(N(C1337)*N(E1337),2))</f>
        <v/>
      </c>
      <c r="G1337" s="15">
        <f>IF(A1337&amp;""="","",ROUND(N(C1337)*N(D1337),2))</f>
        <v/>
      </c>
      <c r="H1337" s="15">
        <f>IF(A1337&amp;""="","",ROUND(F1337-G1337,2))</f>
        <v/>
      </c>
      <c r="I1337" s="6">
        <f>IF(A1337&amp;""="","",IFERROR(INDEX('أوامر الشغل'!$F$6:$F$1005,MATCH(A1337&amp;"",'أوامر الشغل'!$A$6:$A$1005,0))&amp;"","أمر غير موجود"))</f>
        <v/>
      </c>
    </row>
    <row r="1338">
      <c r="A1338" s="5" t="n"/>
      <c r="B1338" s="5" t="n"/>
      <c r="C1338" s="18" t="n"/>
      <c r="D1338" s="17" t="n"/>
      <c r="E1338" s="17" t="n"/>
      <c r="F1338" s="15">
        <f>IF(A1338&amp;""="","",ROUND(N(C1338)*N(E1338),2))</f>
        <v/>
      </c>
      <c r="G1338" s="15">
        <f>IF(A1338&amp;""="","",ROUND(N(C1338)*N(D1338),2))</f>
        <v/>
      </c>
      <c r="H1338" s="15">
        <f>IF(A1338&amp;""="","",ROUND(F1338-G1338,2))</f>
        <v/>
      </c>
      <c r="I1338" s="6">
        <f>IF(A1338&amp;""="","",IFERROR(INDEX('أوامر الشغل'!$F$6:$F$1005,MATCH(A1338&amp;"",'أوامر الشغل'!$A$6:$A$1005,0))&amp;"","أمر غير موجود"))</f>
        <v/>
      </c>
    </row>
    <row r="1339">
      <c r="A1339" s="5" t="n"/>
      <c r="B1339" s="5" t="n"/>
      <c r="C1339" s="18" t="n"/>
      <c r="D1339" s="17" t="n"/>
      <c r="E1339" s="17" t="n"/>
      <c r="F1339" s="15">
        <f>IF(A1339&amp;""="","",ROUND(N(C1339)*N(E1339),2))</f>
        <v/>
      </c>
      <c r="G1339" s="15">
        <f>IF(A1339&amp;""="","",ROUND(N(C1339)*N(D1339),2))</f>
        <v/>
      </c>
      <c r="H1339" s="15">
        <f>IF(A1339&amp;""="","",ROUND(F1339-G1339,2))</f>
        <v/>
      </c>
      <c r="I1339" s="6">
        <f>IF(A1339&amp;""="","",IFERROR(INDEX('أوامر الشغل'!$F$6:$F$1005,MATCH(A1339&amp;"",'أوامر الشغل'!$A$6:$A$1005,0))&amp;"","أمر غير موجود"))</f>
        <v/>
      </c>
    </row>
    <row r="1340">
      <c r="A1340" s="5" t="n"/>
      <c r="B1340" s="5" t="n"/>
      <c r="C1340" s="18" t="n"/>
      <c r="D1340" s="17" t="n"/>
      <c r="E1340" s="17" t="n"/>
      <c r="F1340" s="15">
        <f>IF(A1340&amp;""="","",ROUND(N(C1340)*N(E1340),2))</f>
        <v/>
      </c>
      <c r="G1340" s="15">
        <f>IF(A1340&amp;""="","",ROUND(N(C1340)*N(D1340),2))</f>
        <v/>
      </c>
      <c r="H1340" s="15">
        <f>IF(A1340&amp;""="","",ROUND(F1340-G1340,2))</f>
        <v/>
      </c>
      <c r="I1340" s="6">
        <f>IF(A1340&amp;""="","",IFERROR(INDEX('أوامر الشغل'!$F$6:$F$1005,MATCH(A1340&amp;"",'أوامر الشغل'!$A$6:$A$1005,0))&amp;"","أمر غير موجود"))</f>
        <v/>
      </c>
    </row>
    <row r="1341">
      <c r="A1341" s="5" t="n"/>
      <c r="B1341" s="5" t="n"/>
      <c r="C1341" s="18" t="n"/>
      <c r="D1341" s="17" t="n"/>
      <c r="E1341" s="17" t="n"/>
      <c r="F1341" s="15">
        <f>IF(A1341&amp;""="","",ROUND(N(C1341)*N(E1341),2))</f>
        <v/>
      </c>
      <c r="G1341" s="15">
        <f>IF(A1341&amp;""="","",ROUND(N(C1341)*N(D1341),2))</f>
        <v/>
      </c>
      <c r="H1341" s="15">
        <f>IF(A1341&amp;""="","",ROUND(F1341-G1341,2))</f>
        <v/>
      </c>
      <c r="I1341" s="6">
        <f>IF(A1341&amp;""="","",IFERROR(INDEX('أوامر الشغل'!$F$6:$F$1005,MATCH(A1341&amp;"",'أوامر الشغل'!$A$6:$A$1005,0))&amp;"","أمر غير موجود"))</f>
        <v/>
      </c>
    </row>
    <row r="1342">
      <c r="A1342" s="5" t="n"/>
      <c r="B1342" s="5" t="n"/>
      <c r="C1342" s="18" t="n"/>
      <c r="D1342" s="17" t="n"/>
      <c r="E1342" s="17" t="n"/>
      <c r="F1342" s="15">
        <f>IF(A1342&amp;""="","",ROUND(N(C1342)*N(E1342),2))</f>
        <v/>
      </c>
      <c r="G1342" s="15">
        <f>IF(A1342&amp;""="","",ROUND(N(C1342)*N(D1342),2))</f>
        <v/>
      </c>
      <c r="H1342" s="15">
        <f>IF(A1342&amp;""="","",ROUND(F1342-G1342,2))</f>
        <v/>
      </c>
      <c r="I1342" s="6">
        <f>IF(A1342&amp;""="","",IFERROR(INDEX('أوامر الشغل'!$F$6:$F$1005,MATCH(A1342&amp;"",'أوامر الشغل'!$A$6:$A$1005,0))&amp;"","أمر غير موجود"))</f>
        <v/>
      </c>
    </row>
    <row r="1343">
      <c r="A1343" s="5" t="n"/>
      <c r="B1343" s="5" t="n"/>
      <c r="C1343" s="18" t="n"/>
      <c r="D1343" s="17" t="n"/>
      <c r="E1343" s="17" t="n"/>
      <c r="F1343" s="15">
        <f>IF(A1343&amp;""="","",ROUND(N(C1343)*N(E1343),2))</f>
        <v/>
      </c>
      <c r="G1343" s="15">
        <f>IF(A1343&amp;""="","",ROUND(N(C1343)*N(D1343),2))</f>
        <v/>
      </c>
      <c r="H1343" s="15">
        <f>IF(A1343&amp;""="","",ROUND(F1343-G1343,2))</f>
        <v/>
      </c>
      <c r="I1343" s="6">
        <f>IF(A1343&amp;""="","",IFERROR(INDEX('أوامر الشغل'!$F$6:$F$1005,MATCH(A1343&amp;"",'أوامر الشغل'!$A$6:$A$1005,0))&amp;"","أمر غير موجود"))</f>
        <v/>
      </c>
    </row>
    <row r="1344">
      <c r="A1344" s="5" t="n"/>
      <c r="B1344" s="5" t="n"/>
      <c r="C1344" s="18" t="n"/>
      <c r="D1344" s="17" t="n"/>
      <c r="E1344" s="17" t="n"/>
      <c r="F1344" s="15">
        <f>IF(A1344&amp;""="","",ROUND(N(C1344)*N(E1344),2))</f>
        <v/>
      </c>
      <c r="G1344" s="15">
        <f>IF(A1344&amp;""="","",ROUND(N(C1344)*N(D1344),2))</f>
        <v/>
      </c>
      <c r="H1344" s="15">
        <f>IF(A1344&amp;""="","",ROUND(F1344-G1344,2))</f>
        <v/>
      </c>
      <c r="I1344" s="6">
        <f>IF(A1344&amp;""="","",IFERROR(INDEX('أوامر الشغل'!$F$6:$F$1005,MATCH(A1344&amp;"",'أوامر الشغل'!$A$6:$A$1005,0))&amp;"","أمر غير موجود"))</f>
        <v/>
      </c>
    </row>
    <row r="1345">
      <c r="A1345" s="5" t="n"/>
      <c r="B1345" s="5" t="n"/>
      <c r="C1345" s="18" t="n"/>
      <c r="D1345" s="17" t="n"/>
      <c r="E1345" s="17" t="n"/>
      <c r="F1345" s="15">
        <f>IF(A1345&amp;""="","",ROUND(N(C1345)*N(E1345),2))</f>
        <v/>
      </c>
      <c r="G1345" s="15">
        <f>IF(A1345&amp;""="","",ROUND(N(C1345)*N(D1345),2))</f>
        <v/>
      </c>
      <c r="H1345" s="15">
        <f>IF(A1345&amp;""="","",ROUND(F1345-G1345,2))</f>
        <v/>
      </c>
      <c r="I1345" s="6">
        <f>IF(A1345&amp;""="","",IFERROR(INDEX('أوامر الشغل'!$F$6:$F$1005,MATCH(A1345&amp;"",'أوامر الشغل'!$A$6:$A$1005,0))&amp;"","أمر غير موجود"))</f>
        <v/>
      </c>
    </row>
    <row r="1346">
      <c r="A1346" s="5" t="n"/>
      <c r="B1346" s="5" t="n"/>
      <c r="C1346" s="18" t="n"/>
      <c r="D1346" s="17" t="n"/>
      <c r="E1346" s="17" t="n"/>
      <c r="F1346" s="15">
        <f>IF(A1346&amp;""="","",ROUND(N(C1346)*N(E1346),2))</f>
        <v/>
      </c>
      <c r="G1346" s="15">
        <f>IF(A1346&amp;""="","",ROUND(N(C1346)*N(D1346),2))</f>
        <v/>
      </c>
      <c r="H1346" s="15">
        <f>IF(A1346&amp;""="","",ROUND(F1346-G1346,2))</f>
        <v/>
      </c>
      <c r="I1346" s="6">
        <f>IF(A1346&amp;""="","",IFERROR(INDEX('أوامر الشغل'!$F$6:$F$1005,MATCH(A1346&amp;"",'أوامر الشغل'!$A$6:$A$1005,0))&amp;"","أمر غير موجود"))</f>
        <v/>
      </c>
    </row>
    <row r="1347">
      <c r="A1347" s="5" t="n"/>
      <c r="B1347" s="5" t="n"/>
      <c r="C1347" s="18" t="n"/>
      <c r="D1347" s="17" t="n"/>
      <c r="E1347" s="17" t="n"/>
      <c r="F1347" s="15">
        <f>IF(A1347&amp;""="","",ROUND(N(C1347)*N(E1347),2))</f>
        <v/>
      </c>
      <c r="G1347" s="15">
        <f>IF(A1347&amp;""="","",ROUND(N(C1347)*N(D1347),2))</f>
        <v/>
      </c>
      <c r="H1347" s="15">
        <f>IF(A1347&amp;""="","",ROUND(F1347-G1347,2))</f>
        <v/>
      </c>
      <c r="I1347" s="6">
        <f>IF(A1347&amp;""="","",IFERROR(INDEX('أوامر الشغل'!$F$6:$F$1005,MATCH(A1347&amp;"",'أوامر الشغل'!$A$6:$A$1005,0))&amp;"","أمر غير موجود"))</f>
        <v/>
      </c>
    </row>
    <row r="1348">
      <c r="A1348" s="5" t="n"/>
      <c r="B1348" s="5" t="n"/>
      <c r="C1348" s="18" t="n"/>
      <c r="D1348" s="17" t="n"/>
      <c r="E1348" s="17" t="n"/>
      <c r="F1348" s="15">
        <f>IF(A1348&amp;""="","",ROUND(N(C1348)*N(E1348),2))</f>
        <v/>
      </c>
      <c r="G1348" s="15">
        <f>IF(A1348&amp;""="","",ROUND(N(C1348)*N(D1348),2))</f>
        <v/>
      </c>
      <c r="H1348" s="15">
        <f>IF(A1348&amp;""="","",ROUND(F1348-G1348,2))</f>
        <v/>
      </c>
      <c r="I1348" s="6">
        <f>IF(A1348&amp;""="","",IFERROR(INDEX('أوامر الشغل'!$F$6:$F$1005,MATCH(A1348&amp;"",'أوامر الشغل'!$A$6:$A$1005,0))&amp;"","أمر غير موجود"))</f>
        <v/>
      </c>
    </row>
    <row r="1349">
      <c r="A1349" s="5" t="n"/>
      <c r="B1349" s="5" t="n"/>
      <c r="C1349" s="18" t="n"/>
      <c r="D1349" s="17" t="n"/>
      <c r="E1349" s="17" t="n"/>
      <c r="F1349" s="15">
        <f>IF(A1349&amp;""="","",ROUND(N(C1349)*N(E1349),2))</f>
        <v/>
      </c>
      <c r="G1349" s="15">
        <f>IF(A1349&amp;""="","",ROUND(N(C1349)*N(D1349),2))</f>
        <v/>
      </c>
      <c r="H1349" s="15">
        <f>IF(A1349&amp;""="","",ROUND(F1349-G1349,2))</f>
        <v/>
      </c>
      <c r="I1349" s="6">
        <f>IF(A1349&amp;""="","",IFERROR(INDEX('أوامر الشغل'!$F$6:$F$1005,MATCH(A1349&amp;"",'أوامر الشغل'!$A$6:$A$1005,0))&amp;"","أمر غير موجود"))</f>
        <v/>
      </c>
    </row>
    <row r="1350">
      <c r="A1350" s="5" t="n"/>
      <c r="B1350" s="5" t="n"/>
      <c r="C1350" s="18" t="n"/>
      <c r="D1350" s="17" t="n"/>
      <c r="E1350" s="17" t="n"/>
      <c r="F1350" s="15">
        <f>IF(A1350&amp;""="","",ROUND(N(C1350)*N(E1350),2))</f>
        <v/>
      </c>
      <c r="G1350" s="15">
        <f>IF(A1350&amp;""="","",ROUND(N(C1350)*N(D1350),2))</f>
        <v/>
      </c>
      <c r="H1350" s="15">
        <f>IF(A1350&amp;""="","",ROUND(F1350-G1350,2))</f>
        <v/>
      </c>
      <c r="I1350" s="6">
        <f>IF(A1350&amp;""="","",IFERROR(INDEX('أوامر الشغل'!$F$6:$F$1005,MATCH(A1350&amp;"",'أوامر الشغل'!$A$6:$A$1005,0))&amp;"","أمر غير موجود"))</f>
        <v/>
      </c>
    </row>
    <row r="1351">
      <c r="A1351" s="5" t="n"/>
      <c r="B1351" s="5" t="n"/>
      <c r="C1351" s="18" t="n"/>
      <c r="D1351" s="17" t="n"/>
      <c r="E1351" s="17" t="n"/>
      <c r="F1351" s="15">
        <f>IF(A1351&amp;""="","",ROUND(N(C1351)*N(E1351),2))</f>
        <v/>
      </c>
      <c r="G1351" s="15">
        <f>IF(A1351&amp;""="","",ROUND(N(C1351)*N(D1351),2))</f>
        <v/>
      </c>
      <c r="H1351" s="15">
        <f>IF(A1351&amp;""="","",ROUND(F1351-G1351,2))</f>
        <v/>
      </c>
      <c r="I1351" s="6">
        <f>IF(A1351&amp;""="","",IFERROR(INDEX('أوامر الشغل'!$F$6:$F$1005,MATCH(A1351&amp;"",'أوامر الشغل'!$A$6:$A$1005,0))&amp;"","أمر غير موجود"))</f>
        <v/>
      </c>
    </row>
    <row r="1352">
      <c r="A1352" s="5" t="n"/>
      <c r="B1352" s="5" t="n"/>
      <c r="C1352" s="18" t="n"/>
      <c r="D1352" s="17" t="n"/>
      <c r="E1352" s="17" t="n"/>
      <c r="F1352" s="15">
        <f>IF(A1352&amp;""="","",ROUND(N(C1352)*N(E1352),2))</f>
        <v/>
      </c>
      <c r="G1352" s="15">
        <f>IF(A1352&amp;""="","",ROUND(N(C1352)*N(D1352),2))</f>
        <v/>
      </c>
      <c r="H1352" s="15">
        <f>IF(A1352&amp;""="","",ROUND(F1352-G1352,2))</f>
        <v/>
      </c>
      <c r="I1352" s="6">
        <f>IF(A1352&amp;""="","",IFERROR(INDEX('أوامر الشغل'!$F$6:$F$1005,MATCH(A1352&amp;"",'أوامر الشغل'!$A$6:$A$1005,0))&amp;"","أمر غير موجود"))</f>
        <v/>
      </c>
    </row>
    <row r="1353">
      <c r="A1353" s="5" t="n"/>
      <c r="B1353" s="5" t="n"/>
      <c r="C1353" s="18" t="n"/>
      <c r="D1353" s="17" t="n"/>
      <c r="E1353" s="17" t="n"/>
      <c r="F1353" s="15">
        <f>IF(A1353&amp;""="","",ROUND(N(C1353)*N(E1353),2))</f>
        <v/>
      </c>
      <c r="G1353" s="15">
        <f>IF(A1353&amp;""="","",ROUND(N(C1353)*N(D1353),2))</f>
        <v/>
      </c>
      <c r="H1353" s="15">
        <f>IF(A1353&amp;""="","",ROUND(F1353-G1353,2))</f>
        <v/>
      </c>
      <c r="I1353" s="6">
        <f>IF(A1353&amp;""="","",IFERROR(INDEX('أوامر الشغل'!$F$6:$F$1005,MATCH(A1353&amp;"",'أوامر الشغل'!$A$6:$A$1005,0))&amp;"","أمر غير موجود"))</f>
        <v/>
      </c>
    </row>
    <row r="1354">
      <c r="A1354" s="5" t="n"/>
      <c r="B1354" s="5" t="n"/>
      <c r="C1354" s="18" t="n"/>
      <c r="D1354" s="17" t="n"/>
      <c r="E1354" s="17" t="n"/>
      <c r="F1354" s="15">
        <f>IF(A1354&amp;""="","",ROUND(N(C1354)*N(E1354),2))</f>
        <v/>
      </c>
      <c r="G1354" s="15">
        <f>IF(A1354&amp;""="","",ROUND(N(C1354)*N(D1354),2))</f>
        <v/>
      </c>
      <c r="H1354" s="15">
        <f>IF(A1354&amp;""="","",ROUND(F1354-G1354,2))</f>
        <v/>
      </c>
      <c r="I1354" s="6">
        <f>IF(A1354&amp;""="","",IFERROR(INDEX('أوامر الشغل'!$F$6:$F$1005,MATCH(A1354&amp;"",'أوامر الشغل'!$A$6:$A$1005,0))&amp;"","أمر غير موجود"))</f>
        <v/>
      </c>
    </row>
    <row r="1355">
      <c r="A1355" s="5" t="n"/>
      <c r="B1355" s="5" t="n"/>
      <c r="C1355" s="18" t="n"/>
      <c r="D1355" s="17" t="n"/>
      <c r="E1355" s="17" t="n"/>
      <c r="F1355" s="15">
        <f>IF(A1355&amp;""="","",ROUND(N(C1355)*N(E1355),2))</f>
        <v/>
      </c>
      <c r="G1355" s="15">
        <f>IF(A1355&amp;""="","",ROUND(N(C1355)*N(D1355),2))</f>
        <v/>
      </c>
      <c r="H1355" s="15">
        <f>IF(A1355&amp;""="","",ROUND(F1355-G1355,2))</f>
        <v/>
      </c>
      <c r="I1355" s="6">
        <f>IF(A1355&amp;""="","",IFERROR(INDEX('أوامر الشغل'!$F$6:$F$1005,MATCH(A1355&amp;"",'أوامر الشغل'!$A$6:$A$1005,0))&amp;"","أمر غير موجود"))</f>
        <v/>
      </c>
    </row>
    <row r="1356">
      <c r="A1356" s="5" t="n"/>
      <c r="B1356" s="5" t="n"/>
      <c r="C1356" s="18" t="n"/>
      <c r="D1356" s="17" t="n"/>
      <c r="E1356" s="17" t="n"/>
      <c r="F1356" s="15">
        <f>IF(A1356&amp;""="","",ROUND(N(C1356)*N(E1356),2))</f>
        <v/>
      </c>
      <c r="G1356" s="15">
        <f>IF(A1356&amp;""="","",ROUND(N(C1356)*N(D1356),2))</f>
        <v/>
      </c>
      <c r="H1356" s="15">
        <f>IF(A1356&amp;""="","",ROUND(F1356-G1356,2))</f>
        <v/>
      </c>
      <c r="I1356" s="6">
        <f>IF(A1356&amp;""="","",IFERROR(INDEX('أوامر الشغل'!$F$6:$F$1005,MATCH(A1356&amp;"",'أوامر الشغل'!$A$6:$A$1005,0))&amp;"","أمر غير موجود"))</f>
        <v/>
      </c>
    </row>
    <row r="1357">
      <c r="A1357" s="5" t="n"/>
      <c r="B1357" s="5" t="n"/>
      <c r="C1357" s="18" t="n"/>
      <c r="D1357" s="17" t="n"/>
      <c r="E1357" s="17" t="n"/>
      <c r="F1357" s="15">
        <f>IF(A1357&amp;""="","",ROUND(N(C1357)*N(E1357),2))</f>
        <v/>
      </c>
      <c r="G1357" s="15">
        <f>IF(A1357&amp;""="","",ROUND(N(C1357)*N(D1357),2))</f>
        <v/>
      </c>
      <c r="H1357" s="15">
        <f>IF(A1357&amp;""="","",ROUND(F1357-G1357,2))</f>
        <v/>
      </c>
      <c r="I1357" s="6">
        <f>IF(A1357&amp;""="","",IFERROR(INDEX('أوامر الشغل'!$F$6:$F$1005,MATCH(A1357&amp;"",'أوامر الشغل'!$A$6:$A$1005,0))&amp;"","أمر غير موجود"))</f>
        <v/>
      </c>
    </row>
    <row r="1358">
      <c r="A1358" s="5" t="n"/>
      <c r="B1358" s="5" t="n"/>
      <c r="C1358" s="18" t="n"/>
      <c r="D1358" s="17" t="n"/>
      <c r="E1358" s="17" t="n"/>
      <c r="F1358" s="15">
        <f>IF(A1358&amp;""="","",ROUND(N(C1358)*N(E1358),2))</f>
        <v/>
      </c>
      <c r="G1358" s="15">
        <f>IF(A1358&amp;""="","",ROUND(N(C1358)*N(D1358),2))</f>
        <v/>
      </c>
      <c r="H1358" s="15">
        <f>IF(A1358&amp;""="","",ROUND(F1358-G1358,2))</f>
        <v/>
      </c>
      <c r="I1358" s="6">
        <f>IF(A1358&amp;""="","",IFERROR(INDEX('أوامر الشغل'!$F$6:$F$1005,MATCH(A1358&amp;"",'أوامر الشغل'!$A$6:$A$1005,0))&amp;"","أمر غير موجود"))</f>
        <v/>
      </c>
    </row>
    <row r="1359">
      <c r="A1359" s="5" t="n"/>
      <c r="B1359" s="5" t="n"/>
      <c r="C1359" s="18" t="n"/>
      <c r="D1359" s="17" t="n"/>
      <c r="E1359" s="17" t="n"/>
      <c r="F1359" s="15">
        <f>IF(A1359&amp;""="","",ROUND(N(C1359)*N(E1359),2))</f>
        <v/>
      </c>
      <c r="G1359" s="15">
        <f>IF(A1359&amp;""="","",ROUND(N(C1359)*N(D1359),2))</f>
        <v/>
      </c>
      <c r="H1359" s="15">
        <f>IF(A1359&amp;""="","",ROUND(F1359-G1359,2))</f>
        <v/>
      </c>
      <c r="I1359" s="6">
        <f>IF(A1359&amp;""="","",IFERROR(INDEX('أوامر الشغل'!$F$6:$F$1005,MATCH(A1359&amp;"",'أوامر الشغل'!$A$6:$A$1005,0))&amp;"","أمر غير موجود"))</f>
        <v/>
      </c>
    </row>
    <row r="1360">
      <c r="A1360" s="5" t="n"/>
      <c r="B1360" s="5" t="n"/>
      <c r="C1360" s="18" t="n"/>
      <c r="D1360" s="17" t="n"/>
      <c r="E1360" s="17" t="n"/>
      <c r="F1360" s="15">
        <f>IF(A1360&amp;""="","",ROUND(N(C1360)*N(E1360),2))</f>
        <v/>
      </c>
      <c r="G1360" s="15">
        <f>IF(A1360&amp;""="","",ROUND(N(C1360)*N(D1360),2))</f>
        <v/>
      </c>
      <c r="H1360" s="15">
        <f>IF(A1360&amp;""="","",ROUND(F1360-G1360,2))</f>
        <v/>
      </c>
      <c r="I1360" s="6">
        <f>IF(A1360&amp;""="","",IFERROR(INDEX('أوامر الشغل'!$F$6:$F$1005,MATCH(A1360&amp;"",'أوامر الشغل'!$A$6:$A$1005,0))&amp;"","أمر غير موجود"))</f>
        <v/>
      </c>
    </row>
    <row r="1361">
      <c r="A1361" s="5" t="n"/>
      <c r="B1361" s="5" t="n"/>
      <c r="C1361" s="18" t="n"/>
      <c r="D1361" s="17" t="n"/>
      <c r="E1361" s="17" t="n"/>
      <c r="F1361" s="15">
        <f>IF(A1361&amp;""="","",ROUND(N(C1361)*N(E1361),2))</f>
        <v/>
      </c>
      <c r="G1361" s="15">
        <f>IF(A1361&amp;""="","",ROUND(N(C1361)*N(D1361),2))</f>
        <v/>
      </c>
      <c r="H1361" s="15">
        <f>IF(A1361&amp;""="","",ROUND(F1361-G1361,2))</f>
        <v/>
      </c>
      <c r="I1361" s="6">
        <f>IF(A1361&amp;""="","",IFERROR(INDEX('أوامر الشغل'!$F$6:$F$1005,MATCH(A1361&amp;"",'أوامر الشغل'!$A$6:$A$1005,0))&amp;"","أمر غير موجود"))</f>
        <v/>
      </c>
    </row>
    <row r="1362">
      <c r="A1362" s="5" t="n"/>
      <c r="B1362" s="5" t="n"/>
      <c r="C1362" s="18" t="n"/>
      <c r="D1362" s="17" t="n"/>
      <c r="E1362" s="17" t="n"/>
      <c r="F1362" s="15">
        <f>IF(A1362&amp;""="","",ROUND(N(C1362)*N(E1362),2))</f>
        <v/>
      </c>
      <c r="G1362" s="15">
        <f>IF(A1362&amp;""="","",ROUND(N(C1362)*N(D1362),2))</f>
        <v/>
      </c>
      <c r="H1362" s="15">
        <f>IF(A1362&amp;""="","",ROUND(F1362-G1362,2))</f>
        <v/>
      </c>
      <c r="I1362" s="6">
        <f>IF(A1362&amp;""="","",IFERROR(INDEX('أوامر الشغل'!$F$6:$F$1005,MATCH(A1362&amp;"",'أوامر الشغل'!$A$6:$A$1005,0))&amp;"","أمر غير موجود"))</f>
        <v/>
      </c>
    </row>
    <row r="1363">
      <c r="A1363" s="5" t="n"/>
      <c r="B1363" s="5" t="n"/>
      <c r="C1363" s="18" t="n"/>
      <c r="D1363" s="17" t="n"/>
      <c r="E1363" s="17" t="n"/>
      <c r="F1363" s="15">
        <f>IF(A1363&amp;""="","",ROUND(N(C1363)*N(E1363),2))</f>
        <v/>
      </c>
      <c r="G1363" s="15">
        <f>IF(A1363&amp;""="","",ROUND(N(C1363)*N(D1363),2))</f>
        <v/>
      </c>
      <c r="H1363" s="15">
        <f>IF(A1363&amp;""="","",ROUND(F1363-G1363,2))</f>
        <v/>
      </c>
      <c r="I1363" s="6">
        <f>IF(A1363&amp;""="","",IFERROR(INDEX('أوامر الشغل'!$F$6:$F$1005,MATCH(A1363&amp;"",'أوامر الشغل'!$A$6:$A$1005,0))&amp;"","أمر غير موجود"))</f>
        <v/>
      </c>
    </row>
    <row r="1364">
      <c r="A1364" s="5" t="n"/>
      <c r="B1364" s="5" t="n"/>
      <c r="C1364" s="18" t="n"/>
      <c r="D1364" s="17" t="n"/>
      <c r="E1364" s="17" t="n"/>
      <c r="F1364" s="15">
        <f>IF(A1364&amp;""="","",ROUND(N(C1364)*N(E1364),2))</f>
        <v/>
      </c>
      <c r="G1364" s="15">
        <f>IF(A1364&amp;""="","",ROUND(N(C1364)*N(D1364),2))</f>
        <v/>
      </c>
      <c r="H1364" s="15">
        <f>IF(A1364&amp;""="","",ROUND(F1364-G1364,2))</f>
        <v/>
      </c>
      <c r="I1364" s="6">
        <f>IF(A1364&amp;""="","",IFERROR(INDEX('أوامر الشغل'!$F$6:$F$1005,MATCH(A1364&amp;"",'أوامر الشغل'!$A$6:$A$1005,0))&amp;"","أمر غير موجود"))</f>
        <v/>
      </c>
    </row>
    <row r="1365">
      <c r="A1365" s="5" t="n"/>
      <c r="B1365" s="5" t="n"/>
      <c r="C1365" s="18" t="n"/>
      <c r="D1365" s="17" t="n"/>
      <c r="E1365" s="17" t="n"/>
      <c r="F1365" s="15">
        <f>IF(A1365&amp;""="","",ROUND(N(C1365)*N(E1365),2))</f>
        <v/>
      </c>
      <c r="G1365" s="15">
        <f>IF(A1365&amp;""="","",ROUND(N(C1365)*N(D1365),2))</f>
        <v/>
      </c>
      <c r="H1365" s="15">
        <f>IF(A1365&amp;""="","",ROUND(F1365-G1365,2))</f>
        <v/>
      </c>
      <c r="I1365" s="6">
        <f>IF(A1365&amp;""="","",IFERROR(INDEX('أوامر الشغل'!$F$6:$F$1005,MATCH(A1365&amp;"",'أوامر الشغل'!$A$6:$A$1005,0))&amp;"","أمر غير موجود"))</f>
        <v/>
      </c>
    </row>
    <row r="1366">
      <c r="A1366" s="5" t="n"/>
      <c r="B1366" s="5" t="n"/>
      <c r="C1366" s="18" t="n"/>
      <c r="D1366" s="17" t="n"/>
      <c r="E1366" s="17" t="n"/>
      <c r="F1366" s="15">
        <f>IF(A1366&amp;""="","",ROUND(N(C1366)*N(E1366),2))</f>
        <v/>
      </c>
      <c r="G1366" s="15">
        <f>IF(A1366&amp;""="","",ROUND(N(C1366)*N(D1366),2))</f>
        <v/>
      </c>
      <c r="H1366" s="15">
        <f>IF(A1366&amp;""="","",ROUND(F1366-G1366,2))</f>
        <v/>
      </c>
      <c r="I1366" s="6">
        <f>IF(A1366&amp;""="","",IFERROR(INDEX('أوامر الشغل'!$F$6:$F$1005,MATCH(A1366&amp;"",'أوامر الشغل'!$A$6:$A$1005,0))&amp;"","أمر غير موجود"))</f>
        <v/>
      </c>
    </row>
    <row r="1367">
      <c r="A1367" s="5" t="n"/>
      <c r="B1367" s="5" t="n"/>
      <c r="C1367" s="18" t="n"/>
      <c r="D1367" s="17" t="n"/>
      <c r="E1367" s="17" t="n"/>
      <c r="F1367" s="15">
        <f>IF(A1367&amp;""="","",ROUND(N(C1367)*N(E1367),2))</f>
        <v/>
      </c>
      <c r="G1367" s="15">
        <f>IF(A1367&amp;""="","",ROUND(N(C1367)*N(D1367),2))</f>
        <v/>
      </c>
      <c r="H1367" s="15">
        <f>IF(A1367&amp;""="","",ROUND(F1367-G1367,2))</f>
        <v/>
      </c>
      <c r="I1367" s="6">
        <f>IF(A1367&amp;""="","",IFERROR(INDEX('أوامر الشغل'!$F$6:$F$1005,MATCH(A1367&amp;"",'أوامر الشغل'!$A$6:$A$1005,0))&amp;"","أمر غير موجود"))</f>
        <v/>
      </c>
    </row>
    <row r="1368">
      <c r="A1368" s="5" t="n"/>
      <c r="B1368" s="5" t="n"/>
      <c r="C1368" s="18" t="n"/>
      <c r="D1368" s="17" t="n"/>
      <c r="E1368" s="17" t="n"/>
      <c r="F1368" s="15">
        <f>IF(A1368&amp;""="","",ROUND(N(C1368)*N(E1368),2))</f>
        <v/>
      </c>
      <c r="G1368" s="15">
        <f>IF(A1368&amp;""="","",ROUND(N(C1368)*N(D1368),2))</f>
        <v/>
      </c>
      <c r="H1368" s="15">
        <f>IF(A1368&amp;""="","",ROUND(F1368-G1368,2))</f>
        <v/>
      </c>
      <c r="I1368" s="6">
        <f>IF(A1368&amp;""="","",IFERROR(INDEX('أوامر الشغل'!$F$6:$F$1005,MATCH(A1368&amp;"",'أوامر الشغل'!$A$6:$A$1005,0))&amp;"","أمر غير موجود"))</f>
        <v/>
      </c>
    </row>
    <row r="1369">
      <c r="A1369" s="5" t="n"/>
      <c r="B1369" s="5" t="n"/>
      <c r="C1369" s="18" t="n"/>
      <c r="D1369" s="17" t="n"/>
      <c r="E1369" s="17" t="n"/>
      <c r="F1369" s="15">
        <f>IF(A1369&amp;""="","",ROUND(N(C1369)*N(E1369),2))</f>
        <v/>
      </c>
      <c r="G1369" s="15">
        <f>IF(A1369&amp;""="","",ROUND(N(C1369)*N(D1369),2))</f>
        <v/>
      </c>
      <c r="H1369" s="15">
        <f>IF(A1369&amp;""="","",ROUND(F1369-G1369,2))</f>
        <v/>
      </c>
      <c r="I1369" s="6">
        <f>IF(A1369&amp;""="","",IFERROR(INDEX('أوامر الشغل'!$F$6:$F$1005,MATCH(A1369&amp;"",'أوامر الشغل'!$A$6:$A$1005,0))&amp;"","أمر غير موجود"))</f>
        <v/>
      </c>
    </row>
    <row r="1370">
      <c r="A1370" s="5" t="n"/>
      <c r="B1370" s="5" t="n"/>
      <c r="C1370" s="18" t="n"/>
      <c r="D1370" s="17" t="n"/>
      <c r="E1370" s="17" t="n"/>
      <c r="F1370" s="15">
        <f>IF(A1370&amp;""="","",ROUND(N(C1370)*N(E1370),2))</f>
        <v/>
      </c>
      <c r="G1370" s="15">
        <f>IF(A1370&amp;""="","",ROUND(N(C1370)*N(D1370),2))</f>
        <v/>
      </c>
      <c r="H1370" s="15">
        <f>IF(A1370&amp;""="","",ROUND(F1370-G1370,2))</f>
        <v/>
      </c>
      <c r="I1370" s="6">
        <f>IF(A1370&amp;""="","",IFERROR(INDEX('أوامر الشغل'!$F$6:$F$1005,MATCH(A1370&amp;"",'أوامر الشغل'!$A$6:$A$1005,0))&amp;"","أمر غير موجود"))</f>
        <v/>
      </c>
    </row>
    <row r="1371">
      <c r="A1371" s="5" t="n"/>
      <c r="B1371" s="5" t="n"/>
      <c r="C1371" s="18" t="n"/>
      <c r="D1371" s="17" t="n"/>
      <c r="E1371" s="17" t="n"/>
      <c r="F1371" s="15">
        <f>IF(A1371&amp;""="","",ROUND(N(C1371)*N(E1371),2))</f>
        <v/>
      </c>
      <c r="G1371" s="15">
        <f>IF(A1371&amp;""="","",ROUND(N(C1371)*N(D1371),2))</f>
        <v/>
      </c>
      <c r="H1371" s="15">
        <f>IF(A1371&amp;""="","",ROUND(F1371-G1371,2))</f>
        <v/>
      </c>
      <c r="I1371" s="6">
        <f>IF(A1371&amp;""="","",IFERROR(INDEX('أوامر الشغل'!$F$6:$F$1005,MATCH(A1371&amp;"",'أوامر الشغل'!$A$6:$A$1005,0))&amp;"","أمر غير موجود"))</f>
        <v/>
      </c>
    </row>
    <row r="1372">
      <c r="A1372" s="5" t="n"/>
      <c r="B1372" s="5" t="n"/>
      <c r="C1372" s="18" t="n"/>
      <c r="D1372" s="17" t="n"/>
      <c r="E1372" s="17" t="n"/>
      <c r="F1372" s="15">
        <f>IF(A1372&amp;""="","",ROUND(N(C1372)*N(E1372),2))</f>
        <v/>
      </c>
      <c r="G1372" s="15">
        <f>IF(A1372&amp;""="","",ROUND(N(C1372)*N(D1372),2))</f>
        <v/>
      </c>
      <c r="H1372" s="15">
        <f>IF(A1372&amp;""="","",ROUND(F1372-G1372,2))</f>
        <v/>
      </c>
      <c r="I1372" s="6">
        <f>IF(A1372&amp;""="","",IFERROR(INDEX('أوامر الشغل'!$F$6:$F$1005,MATCH(A1372&amp;"",'أوامر الشغل'!$A$6:$A$1005,0))&amp;"","أمر غير موجود"))</f>
        <v/>
      </c>
    </row>
    <row r="1373">
      <c r="A1373" s="5" t="n"/>
      <c r="B1373" s="5" t="n"/>
      <c r="C1373" s="18" t="n"/>
      <c r="D1373" s="17" t="n"/>
      <c r="E1373" s="17" t="n"/>
      <c r="F1373" s="15">
        <f>IF(A1373&amp;""="","",ROUND(N(C1373)*N(E1373),2))</f>
        <v/>
      </c>
      <c r="G1373" s="15">
        <f>IF(A1373&amp;""="","",ROUND(N(C1373)*N(D1373),2))</f>
        <v/>
      </c>
      <c r="H1373" s="15">
        <f>IF(A1373&amp;""="","",ROUND(F1373-G1373,2))</f>
        <v/>
      </c>
      <c r="I1373" s="6">
        <f>IF(A1373&amp;""="","",IFERROR(INDEX('أوامر الشغل'!$F$6:$F$1005,MATCH(A1373&amp;"",'أوامر الشغل'!$A$6:$A$1005,0))&amp;"","أمر غير موجود"))</f>
        <v/>
      </c>
    </row>
    <row r="1374">
      <c r="A1374" s="5" t="n"/>
      <c r="B1374" s="5" t="n"/>
      <c r="C1374" s="18" t="n"/>
      <c r="D1374" s="17" t="n"/>
      <c r="E1374" s="17" t="n"/>
      <c r="F1374" s="15">
        <f>IF(A1374&amp;""="","",ROUND(N(C1374)*N(E1374),2))</f>
        <v/>
      </c>
      <c r="G1374" s="15">
        <f>IF(A1374&amp;""="","",ROUND(N(C1374)*N(D1374),2))</f>
        <v/>
      </c>
      <c r="H1374" s="15">
        <f>IF(A1374&amp;""="","",ROUND(F1374-G1374,2))</f>
        <v/>
      </c>
      <c r="I1374" s="6">
        <f>IF(A1374&amp;""="","",IFERROR(INDEX('أوامر الشغل'!$F$6:$F$1005,MATCH(A1374&amp;"",'أوامر الشغل'!$A$6:$A$1005,0))&amp;"","أمر غير موجود"))</f>
        <v/>
      </c>
    </row>
    <row r="1375">
      <c r="A1375" s="5" t="n"/>
      <c r="B1375" s="5" t="n"/>
      <c r="C1375" s="18" t="n"/>
      <c r="D1375" s="17" t="n"/>
      <c r="E1375" s="17" t="n"/>
      <c r="F1375" s="15">
        <f>IF(A1375&amp;""="","",ROUND(N(C1375)*N(E1375),2))</f>
        <v/>
      </c>
      <c r="G1375" s="15">
        <f>IF(A1375&amp;""="","",ROUND(N(C1375)*N(D1375),2))</f>
        <v/>
      </c>
      <c r="H1375" s="15">
        <f>IF(A1375&amp;""="","",ROUND(F1375-G1375,2))</f>
        <v/>
      </c>
      <c r="I1375" s="6">
        <f>IF(A1375&amp;""="","",IFERROR(INDEX('أوامر الشغل'!$F$6:$F$1005,MATCH(A1375&amp;"",'أوامر الشغل'!$A$6:$A$1005,0))&amp;"","أمر غير موجود"))</f>
        <v/>
      </c>
    </row>
    <row r="1376">
      <c r="A1376" s="5" t="n"/>
      <c r="B1376" s="5" t="n"/>
      <c r="C1376" s="18" t="n"/>
      <c r="D1376" s="17" t="n"/>
      <c r="E1376" s="17" t="n"/>
      <c r="F1376" s="15">
        <f>IF(A1376&amp;""="","",ROUND(N(C1376)*N(E1376),2))</f>
        <v/>
      </c>
      <c r="G1376" s="15">
        <f>IF(A1376&amp;""="","",ROUND(N(C1376)*N(D1376),2))</f>
        <v/>
      </c>
      <c r="H1376" s="15">
        <f>IF(A1376&amp;""="","",ROUND(F1376-G1376,2))</f>
        <v/>
      </c>
      <c r="I1376" s="6">
        <f>IF(A1376&amp;""="","",IFERROR(INDEX('أوامر الشغل'!$F$6:$F$1005,MATCH(A1376&amp;"",'أوامر الشغل'!$A$6:$A$1005,0))&amp;"","أمر غير موجود"))</f>
        <v/>
      </c>
    </row>
    <row r="1377">
      <c r="A1377" s="5" t="n"/>
      <c r="B1377" s="5" t="n"/>
      <c r="C1377" s="18" t="n"/>
      <c r="D1377" s="17" t="n"/>
      <c r="E1377" s="17" t="n"/>
      <c r="F1377" s="15">
        <f>IF(A1377&amp;""="","",ROUND(N(C1377)*N(E1377),2))</f>
        <v/>
      </c>
      <c r="G1377" s="15">
        <f>IF(A1377&amp;""="","",ROUND(N(C1377)*N(D1377),2))</f>
        <v/>
      </c>
      <c r="H1377" s="15">
        <f>IF(A1377&amp;""="","",ROUND(F1377-G1377,2))</f>
        <v/>
      </c>
      <c r="I1377" s="6">
        <f>IF(A1377&amp;""="","",IFERROR(INDEX('أوامر الشغل'!$F$6:$F$1005,MATCH(A1377&amp;"",'أوامر الشغل'!$A$6:$A$1005,0))&amp;"","أمر غير موجود"))</f>
        <v/>
      </c>
    </row>
    <row r="1378">
      <c r="A1378" s="5" t="n"/>
      <c r="B1378" s="5" t="n"/>
      <c r="C1378" s="18" t="n"/>
      <c r="D1378" s="17" t="n"/>
      <c r="E1378" s="17" t="n"/>
      <c r="F1378" s="15">
        <f>IF(A1378&amp;""="","",ROUND(N(C1378)*N(E1378),2))</f>
        <v/>
      </c>
      <c r="G1378" s="15">
        <f>IF(A1378&amp;""="","",ROUND(N(C1378)*N(D1378),2))</f>
        <v/>
      </c>
      <c r="H1378" s="15">
        <f>IF(A1378&amp;""="","",ROUND(F1378-G1378,2))</f>
        <v/>
      </c>
      <c r="I1378" s="6">
        <f>IF(A1378&amp;""="","",IFERROR(INDEX('أوامر الشغل'!$F$6:$F$1005,MATCH(A1378&amp;"",'أوامر الشغل'!$A$6:$A$1005,0))&amp;"","أمر غير موجود"))</f>
        <v/>
      </c>
    </row>
    <row r="1379">
      <c r="A1379" s="5" t="n"/>
      <c r="B1379" s="5" t="n"/>
      <c r="C1379" s="18" t="n"/>
      <c r="D1379" s="17" t="n"/>
      <c r="E1379" s="17" t="n"/>
      <c r="F1379" s="15">
        <f>IF(A1379&amp;""="","",ROUND(N(C1379)*N(E1379),2))</f>
        <v/>
      </c>
      <c r="G1379" s="15">
        <f>IF(A1379&amp;""="","",ROUND(N(C1379)*N(D1379),2))</f>
        <v/>
      </c>
      <c r="H1379" s="15">
        <f>IF(A1379&amp;""="","",ROUND(F1379-G1379,2))</f>
        <v/>
      </c>
      <c r="I1379" s="6">
        <f>IF(A1379&amp;""="","",IFERROR(INDEX('أوامر الشغل'!$F$6:$F$1005,MATCH(A1379&amp;"",'أوامر الشغل'!$A$6:$A$1005,0))&amp;"","أمر غير موجود"))</f>
        <v/>
      </c>
    </row>
    <row r="1380">
      <c r="A1380" s="5" t="n"/>
      <c r="B1380" s="5" t="n"/>
      <c r="C1380" s="18" t="n"/>
      <c r="D1380" s="17" t="n"/>
      <c r="E1380" s="17" t="n"/>
      <c r="F1380" s="15">
        <f>IF(A1380&amp;""="","",ROUND(N(C1380)*N(E1380),2))</f>
        <v/>
      </c>
      <c r="G1380" s="15">
        <f>IF(A1380&amp;""="","",ROUND(N(C1380)*N(D1380),2))</f>
        <v/>
      </c>
      <c r="H1380" s="15">
        <f>IF(A1380&amp;""="","",ROUND(F1380-G1380,2))</f>
        <v/>
      </c>
      <c r="I1380" s="6">
        <f>IF(A1380&amp;""="","",IFERROR(INDEX('أوامر الشغل'!$F$6:$F$1005,MATCH(A1380&amp;"",'أوامر الشغل'!$A$6:$A$1005,0))&amp;"","أمر غير موجود"))</f>
        <v/>
      </c>
    </row>
    <row r="1381">
      <c r="A1381" s="5" t="n"/>
      <c r="B1381" s="5" t="n"/>
      <c r="C1381" s="18" t="n"/>
      <c r="D1381" s="17" t="n"/>
      <c r="E1381" s="17" t="n"/>
      <c r="F1381" s="15">
        <f>IF(A1381&amp;""="","",ROUND(N(C1381)*N(E1381),2))</f>
        <v/>
      </c>
      <c r="G1381" s="15">
        <f>IF(A1381&amp;""="","",ROUND(N(C1381)*N(D1381),2))</f>
        <v/>
      </c>
      <c r="H1381" s="15">
        <f>IF(A1381&amp;""="","",ROUND(F1381-G1381,2))</f>
        <v/>
      </c>
      <c r="I1381" s="6">
        <f>IF(A1381&amp;""="","",IFERROR(INDEX('أوامر الشغل'!$F$6:$F$1005,MATCH(A1381&amp;"",'أوامر الشغل'!$A$6:$A$1005,0))&amp;"","أمر غير موجود"))</f>
        <v/>
      </c>
    </row>
    <row r="1382">
      <c r="A1382" s="5" t="n"/>
      <c r="B1382" s="5" t="n"/>
      <c r="C1382" s="18" t="n"/>
      <c r="D1382" s="17" t="n"/>
      <c r="E1382" s="17" t="n"/>
      <c r="F1382" s="15">
        <f>IF(A1382&amp;""="","",ROUND(N(C1382)*N(E1382),2))</f>
        <v/>
      </c>
      <c r="G1382" s="15">
        <f>IF(A1382&amp;""="","",ROUND(N(C1382)*N(D1382),2))</f>
        <v/>
      </c>
      <c r="H1382" s="15">
        <f>IF(A1382&amp;""="","",ROUND(F1382-G1382,2))</f>
        <v/>
      </c>
      <c r="I1382" s="6">
        <f>IF(A1382&amp;""="","",IFERROR(INDEX('أوامر الشغل'!$F$6:$F$1005,MATCH(A1382&amp;"",'أوامر الشغل'!$A$6:$A$1005,0))&amp;"","أمر غير موجود"))</f>
        <v/>
      </c>
    </row>
    <row r="1383">
      <c r="A1383" s="5" t="n"/>
      <c r="B1383" s="5" t="n"/>
      <c r="C1383" s="18" t="n"/>
      <c r="D1383" s="17" t="n"/>
      <c r="E1383" s="17" t="n"/>
      <c r="F1383" s="15">
        <f>IF(A1383&amp;""="","",ROUND(N(C1383)*N(E1383),2))</f>
        <v/>
      </c>
      <c r="G1383" s="15">
        <f>IF(A1383&amp;""="","",ROUND(N(C1383)*N(D1383),2))</f>
        <v/>
      </c>
      <c r="H1383" s="15">
        <f>IF(A1383&amp;""="","",ROUND(F1383-G1383,2))</f>
        <v/>
      </c>
      <c r="I1383" s="6">
        <f>IF(A1383&amp;""="","",IFERROR(INDEX('أوامر الشغل'!$F$6:$F$1005,MATCH(A1383&amp;"",'أوامر الشغل'!$A$6:$A$1005,0))&amp;"","أمر غير موجود"))</f>
        <v/>
      </c>
    </row>
    <row r="1384">
      <c r="A1384" s="5" t="n"/>
      <c r="B1384" s="5" t="n"/>
      <c r="C1384" s="18" t="n"/>
      <c r="D1384" s="17" t="n"/>
      <c r="E1384" s="17" t="n"/>
      <c r="F1384" s="15">
        <f>IF(A1384&amp;""="","",ROUND(N(C1384)*N(E1384),2))</f>
        <v/>
      </c>
      <c r="G1384" s="15">
        <f>IF(A1384&amp;""="","",ROUND(N(C1384)*N(D1384),2))</f>
        <v/>
      </c>
      <c r="H1384" s="15">
        <f>IF(A1384&amp;""="","",ROUND(F1384-G1384,2))</f>
        <v/>
      </c>
      <c r="I1384" s="6">
        <f>IF(A1384&amp;""="","",IFERROR(INDEX('أوامر الشغل'!$F$6:$F$1005,MATCH(A1384&amp;"",'أوامر الشغل'!$A$6:$A$1005,0))&amp;"","أمر غير موجود"))</f>
        <v/>
      </c>
    </row>
    <row r="1385">
      <c r="A1385" s="5" t="n"/>
      <c r="B1385" s="5" t="n"/>
      <c r="C1385" s="18" t="n"/>
      <c r="D1385" s="17" t="n"/>
      <c r="E1385" s="17" t="n"/>
      <c r="F1385" s="15">
        <f>IF(A1385&amp;""="","",ROUND(N(C1385)*N(E1385),2))</f>
        <v/>
      </c>
      <c r="G1385" s="15">
        <f>IF(A1385&amp;""="","",ROUND(N(C1385)*N(D1385),2))</f>
        <v/>
      </c>
      <c r="H1385" s="15">
        <f>IF(A1385&amp;""="","",ROUND(F1385-G1385,2))</f>
        <v/>
      </c>
      <c r="I1385" s="6">
        <f>IF(A1385&amp;""="","",IFERROR(INDEX('أوامر الشغل'!$F$6:$F$1005,MATCH(A1385&amp;"",'أوامر الشغل'!$A$6:$A$1005,0))&amp;"","أمر غير موجود"))</f>
        <v/>
      </c>
    </row>
    <row r="1386">
      <c r="A1386" s="5" t="n"/>
      <c r="B1386" s="5" t="n"/>
      <c r="C1386" s="18" t="n"/>
      <c r="D1386" s="17" t="n"/>
      <c r="E1386" s="17" t="n"/>
      <c r="F1386" s="15">
        <f>IF(A1386&amp;""="","",ROUND(N(C1386)*N(E1386),2))</f>
        <v/>
      </c>
      <c r="G1386" s="15">
        <f>IF(A1386&amp;""="","",ROUND(N(C1386)*N(D1386),2))</f>
        <v/>
      </c>
      <c r="H1386" s="15">
        <f>IF(A1386&amp;""="","",ROUND(F1386-G1386,2))</f>
        <v/>
      </c>
      <c r="I1386" s="6">
        <f>IF(A1386&amp;""="","",IFERROR(INDEX('أوامر الشغل'!$F$6:$F$1005,MATCH(A1386&amp;"",'أوامر الشغل'!$A$6:$A$1005,0))&amp;"","أمر غير موجود"))</f>
        <v/>
      </c>
    </row>
    <row r="1387">
      <c r="A1387" s="5" t="n"/>
      <c r="B1387" s="5" t="n"/>
      <c r="C1387" s="18" t="n"/>
      <c r="D1387" s="17" t="n"/>
      <c r="E1387" s="17" t="n"/>
      <c r="F1387" s="15">
        <f>IF(A1387&amp;""="","",ROUND(N(C1387)*N(E1387),2))</f>
        <v/>
      </c>
      <c r="G1387" s="15">
        <f>IF(A1387&amp;""="","",ROUND(N(C1387)*N(D1387),2))</f>
        <v/>
      </c>
      <c r="H1387" s="15">
        <f>IF(A1387&amp;""="","",ROUND(F1387-G1387,2))</f>
        <v/>
      </c>
      <c r="I1387" s="6">
        <f>IF(A1387&amp;""="","",IFERROR(INDEX('أوامر الشغل'!$F$6:$F$1005,MATCH(A1387&amp;"",'أوامر الشغل'!$A$6:$A$1005,0))&amp;"","أمر غير موجود"))</f>
        <v/>
      </c>
    </row>
    <row r="1388">
      <c r="A1388" s="5" t="n"/>
      <c r="B1388" s="5" t="n"/>
      <c r="C1388" s="18" t="n"/>
      <c r="D1388" s="17" t="n"/>
      <c r="E1388" s="17" t="n"/>
      <c r="F1388" s="15">
        <f>IF(A1388&amp;""="","",ROUND(N(C1388)*N(E1388),2))</f>
        <v/>
      </c>
      <c r="G1388" s="15">
        <f>IF(A1388&amp;""="","",ROUND(N(C1388)*N(D1388),2))</f>
        <v/>
      </c>
      <c r="H1388" s="15">
        <f>IF(A1388&amp;""="","",ROUND(F1388-G1388,2))</f>
        <v/>
      </c>
      <c r="I1388" s="6">
        <f>IF(A1388&amp;""="","",IFERROR(INDEX('أوامر الشغل'!$F$6:$F$1005,MATCH(A1388&amp;"",'أوامر الشغل'!$A$6:$A$1005,0))&amp;"","أمر غير موجود"))</f>
        <v/>
      </c>
    </row>
    <row r="1389">
      <c r="A1389" s="5" t="n"/>
      <c r="B1389" s="5" t="n"/>
      <c r="C1389" s="18" t="n"/>
      <c r="D1389" s="17" t="n"/>
      <c r="E1389" s="17" t="n"/>
      <c r="F1389" s="15">
        <f>IF(A1389&amp;""="","",ROUND(N(C1389)*N(E1389),2))</f>
        <v/>
      </c>
      <c r="G1389" s="15">
        <f>IF(A1389&amp;""="","",ROUND(N(C1389)*N(D1389),2))</f>
        <v/>
      </c>
      <c r="H1389" s="15">
        <f>IF(A1389&amp;""="","",ROUND(F1389-G1389,2))</f>
        <v/>
      </c>
      <c r="I1389" s="6">
        <f>IF(A1389&amp;""="","",IFERROR(INDEX('أوامر الشغل'!$F$6:$F$1005,MATCH(A1389&amp;"",'أوامر الشغل'!$A$6:$A$1005,0))&amp;"","أمر غير موجود"))</f>
        <v/>
      </c>
    </row>
    <row r="1390">
      <c r="A1390" s="5" t="n"/>
      <c r="B1390" s="5" t="n"/>
      <c r="C1390" s="18" t="n"/>
      <c r="D1390" s="17" t="n"/>
      <c r="E1390" s="17" t="n"/>
      <c r="F1390" s="15">
        <f>IF(A1390&amp;""="","",ROUND(N(C1390)*N(E1390),2))</f>
        <v/>
      </c>
      <c r="G1390" s="15">
        <f>IF(A1390&amp;""="","",ROUND(N(C1390)*N(D1390),2))</f>
        <v/>
      </c>
      <c r="H1390" s="15">
        <f>IF(A1390&amp;""="","",ROUND(F1390-G1390,2))</f>
        <v/>
      </c>
      <c r="I1390" s="6">
        <f>IF(A1390&amp;""="","",IFERROR(INDEX('أوامر الشغل'!$F$6:$F$1005,MATCH(A1390&amp;"",'أوامر الشغل'!$A$6:$A$1005,0))&amp;"","أمر غير موجود"))</f>
        <v/>
      </c>
    </row>
    <row r="1391">
      <c r="A1391" s="5" t="n"/>
      <c r="B1391" s="5" t="n"/>
      <c r="C1391" s="18" t="n"/>
      <c r="D1391" s="17" t="n"/>
      <c r="E1391" s="17" t="n"/>
      <c r="F1391" s="15">
        <f>IF(A1391&amp;""="","",ROUND(N(C1391)*N(E1391),2))</f>
        <v/>
      </c>
      <c r="G1391" s="15">
        <f>IF(A1391&amp;""="","",ROUND(N(C1391)*N(D1391),2))</f>
        <v/>
      </c>
      <c r="H1391" s="15">
        <f>IF(A1391&amp;""="","",ROUND(F1391-G1391,2))</f>
        <v/>
      </c>
      <c r="I1391" s="6">
        <f>IF(A1391&amp;""="","",IFERROR(INDEX('أوامر الشغل'!$F$6:$F$1005,MATCH(A1391&amp;"",'أوامر الشغل'!$A$6:$A$1005,0))&amp;"","أمر غير موجود"))</f>
        <v/>
      </c>
    </row>
    <row r="1392">
      <c r="A1392" s="5" t="n"/>
      <c r="B1392" s="5" t="n"/>
      <c r="C1392" s="18" t="n"/>
      <c r="D1392" s="17" t="n"/>
      <c r="E1392" s="17" t="n"/>
      <c r="F1392" s="15">
        <f>IF(A1392&amp;""="","",ROUND(N(C1392)*N(E1392),2))</f>
        <v/>
      </c>
      <c r="G1392" s="15">
        <f>IF(A1392&amp;""="","",ROUND(N(C1392)*N(D1392),2))</f>
        <v/>
      </c>
      <c r="H1392" s="15">
        <f>IF(A1392&amp;""="","",ROUND(F1392-G1392,2))</f>
        <v/>
      </c>
      <c r="I1392" s="6">
        <f>IF(A1392&amp;""="","",IFERROR(INDEX('أوامر الشغل'!$F$6:$F$1005,MATCH(A1392&amp;"",'أوامر الشغل'!$A$6:$A$1005,0))&amp;"","أمر غير موجود"))</f>
        <v/>
      </c>
    </row>
    <row r="1393">
      <c r="A1393" s="5" t="n"/>
      <c r="B1393" s="5" t="n"/>
      <c r="C1393" s="18" t="n"/>
      <c r="D1393" s="17" t="n"/>
      <c r="E1393" s="17" t="n"/>
      <c r="F1393" s="15">
        <f>IF(A1393&amp;""="","",ROUND(N(C1393)*N(E1393),2))</f>
        <v/>
      </c>
      <c r="G1393" s="15">
        <f>IF(A1393&amp;""="","",ROUND(N(C1393)*N(D1393),2))</f>
        <v/>
      </c>
      <c r="H1393" s="15">
        <f>IF(A1393&amp;""="","",ROUND(F1393-G1393,2))</f>
        <v/>
      </c>
      <c r="I1393" s="6">
        <f>IF(A1393&amp;""="","",IFERROR(INDEX('أوامر الشغل'!$F$6:$F$1005,MATCH(A1393&amp;"",'أوامر الشغل'!$A$6:$A$1005,0))&amp;"","أمر غير موجود"))</f>
        <v/>
      </c>
    </row>
    <row r="1394">
      <c r="A1394" s="5" t="n"/>
      <c r="B1394" s="5" t="n"/>
      <c r="C1394" s="18" t="n"/>
      <c r="D1394" s="17" t="n"/>
      <c r="E1394" s="17" t="n"/>
      <c r="F1394" s="15">
        <f>IF(A1394&amp;""="","",ROUND(N(C1394)*N(E1394),2))</f>
        <v/>
      </c>
      <c r="G1394" s="15">
        <f>IF(A1394&amp;""="","",ROUND(N(C1394)*N(D1394),2))</f>
        <v/>
      </c>
      <c r="H1394" s="15">
        <f>IF(A1394&amp;""="","",ROUND(F1394-G1394,2))</f>
        <v/>
      </c>
      <c r="I1394" s="6">
        <f>IF(A1394&amp;""="","",IFERROR(INDEX('أوامر الشغل'!$F$6:$F$1005,MATCH(A1394&amp;"",'أوامر الشغل'!$A$6:$A$1005,0))&amp;"","أمر غير موجود"))</f>
        <v/>
      </c>
    </row>
    <row r="1395">
      <c r="A1395" s="5" t="n"/>
      <c r="B1395" s="5" t="n"/>
      <c r="C1395" s="18" t="n"/>
      <c r="D1395" s="17" t="n"/>
      <c r="E1395" s="17" t="n"/>
      <c r="F1395" s="15">
        <f>IF(A1395&amp;""="","",ROUND(N(C1395)*N(E1395),2))</f>
        <v/>
      </c>
      <c r="G1395" s="15">
        <f>IF(A1395&amp;""="","",ROUND(N(C1395)*N(D1395),2))</f>
        <v/>
      </c>
      <c r="H1395" s="15">
        <f>IF(A1395&amp;""="","",ROUND(F1395-G1395,2))</f>
        <v/>
      </c>
      <c r="I1395" s="6">
        <f>IF(A1395&amp;""="","",IFERROR(INDEX('أوامر الشغل'!$F$6:$F$1005,MATCH(A1395&amp;"",'أوامر الشغل'!$A$6:$A$1005,0))&amp;"","أمر غير موجود"))</f>
        <v/>
      </c>
    </row>
    <row r="1396">
      <c r="A1396" s="5" t="n"/>
      <c r="B1396" s="5" t="n"/>
      <c r="C1396" s="18" t="n"/>
      <c r="D1396" s="17" t="n"/>
      <c r="E1396" s="17" t="n"/>
      <c r="F1396" s="15">
        <f>IF(A1396&amp;""="","",ROUND(N(C1396)*N(E1396),2))</f>
        <v/>
      </c>
      <c r="G1396" s="15">
        <f>IF(A1396&amp;""="","",ROUND(N(C1396)*N(D1396),2))</f>
        <v/>
      </c>
      <c r="H1396" s="15">
        <f>IF(A1396&amp;""="","",ROUND(F1396-G1396,2))</f>
        <v/>
      </c>
      <c r="I1396" s="6">
        <f>IF(A1396&amp;""="","",IFERROR(INDEX('أوامر الشغل'!$F$6:$F$1005,MATCH(A1396&amp;"",'أوامر الشغل'!$A$6:$A$1005,0))&amp;"","أمر غير موجود"))</f>
        <v/>
      </c>
    </row>
    <row r="1397">
      <c r="A1397" s="5" t="n"/>
      <c r="B1397" s="5" t="n"/>
      <c r="C1397" s="18" t="n"/>
      <c r="D1397" s="17" t="n"/>
      <c r="E1397" s="17" t="n"/>
      <c r="F1397" s="15">
        <f>IF(A1397&amp;""="","",ROUND(N(C1397)*N(E1397),2))</f>
        <v/>
      </c>
      <c r="G1397" s="15">
        <f>IF(A1397&amp;""="","",ROUND(N(C1397)*N(D1397),2))</f>
        <v/>
      </c>
      <c r="H1397" s="15">
        <f>IF(A1397&amp;""="","",ROUND(F1397-G1397,2))</f>
        <v/>
      </c>
      <c r="I1397" s="6">
        <f>IF(A1397&amp;""="","",IFERROR(INDEX('أوامر الشغل'!$F$6:$F$1005,MATCH(A1397&amp;"",'أوامر الشغل'!$A$6:$A$1005,0))&amp;"","أمر غير موجود"))</f>
        <v/>
      </c>
    </row>
    <row r="1398">
      <c r="A1398" s="5" t="n"/>
      <c r="B1398" s="5" t="n"/>
      <c r="C1398" s="18" t="n"/>
      <c r="D1398" s="17" t="n"/>
      <c r="E1398" s="17" t="n"/>
      <c r="F1398" s="15">
        <f>IF(A1398&amp;""="","",ROUND(N(C1398)*N(E1398),2))</f>
        <v/>
      </c>
      <c r="G1398" s="15">
        <f>IF(A1398&amp;""="","",ROUND(N(C1398)*N(D1398),2))</f>
        <v/>
      </c>
      <c r="H1398" s="15">
        <f>IF(A1398&amp;""="","",ROUND(F1398-G1398,2))</f>
        <v/>
      </c>
      <c r="I1398" s="6">
        <f>IF(A1398&amp;""="","",IFERROR(INDEX('أوامر الشغل'!$F$6:$F$1005,MATCH(A1398&amp;"",'أوامر الشغل'!$A$6:$A$1005,0))&amp;"","أمر غير موجود"))</f>
        <v/>
      </c>
    </row>
    <row r="1399">
      <c r="A1399" s="5" t="n"/>
      <c r="B1399" s="5" t="n"/>
      <c r="C1399" s="18" t="n"/>
      <c r="D1399" s="17" t="n"/>
      <c r="E1399" s="17" t="n"/>
      <c r="F1399" s="15">
        <f>IF(A1399&amp;""="","",ROUND(N(C1399)*N(E1399),2))</f>
        <v/>
      </c>
      <c r="G1399" s="15">
        <f>IF(A1399&amp;""="","",ROUND(N(C1399)*N(D1399),2))</f>
        <v/>
      </c>
      <c r="H1399" s="15">
        <f>IF(A1399&amp;""="","",ROUND(F1399-G1399,2))</f>
        <v/>
      </c>
      <c r="I1399" s="6">
        <f>IF(A1399&amp;""="","",IFERROR(INDEX('أوامر الشغل'!$F$6:$F$1005,MATCH(A1399&amp;"",'أوامر الشغل'!$A$6:$A$1005,0))&amp;"","أمر غير موجود"))</f>
        <v/>
      </c>
    </row>
    <row r="1400">
      <c r="A1400" s="5" t="n"/>
      <c r="B1400" s="5" t="n"/>
      <c r="C1400" s="18" t="n"/>
      <c r="D1400" s="17" t="n"/>
      <c r="E1400" s="17" t="n"/>
      <c r="F1400" s="15">
        <f>IF(A1400&amp;""="","",ROUND(N(C1400)*N(E1400),2))</f>
        <v/>
      </c>
      <c r="G1400" s="15">
        <f>IF(A1400&amp;""="","",ROUND(N(C1400)*N(D1400),2))</f>
        <v/>
      </c>
      <c r="H1400" s="15">
        <f>IF(A1400&amp;""="","",ROUND(F1400-G1400,2))</f>
        <v/>
      </c>
      <c r="I1400" s="6">
        <f>IF(A1400&amp;""="","",IFERROR(INDEX('أوامر الشغل'!$F$6:$F$1005,MATCH(A1400&amp;"",'أوامر الشغل'!$A$6:$A$1005,0))&amp;"","أمر غير موجود"))</f>
        <v/>
      </c>
    </row>
    <row r="1401">
      <c r="A1401" s="5" t="n"/>
      <c r="B1401" s="5" t="n"/>
      <c r="C1401" s="18" t="n"/>
      <c r="D1401" s="17" t="n"/>
      <c r="E1401" s="17" t="n"/>
      <c r="F1401" s="15">
        <f>IF(A1401&amp;""="","",ROUND(N(C1401)*N(E1401),2))</f>
        <v/>
      </c>
      <c r="G1401" s="15">
        <f>IF(A1401&amp;""="","",ROUND(N(C1401)*N(D1401),2))</f>
        <v/>
      </c>
      <c r="H1401" s="15">
        <f>IF(A1401&amp;""="","",ROUND(F1401-G1401,2))</f>
        <v/>
      </c>
      <c r="I1401" s="6">
        <f>IF(A1401&amp;""="","",IFERROR(INDEX('أوامر الشغل'!$F$6:$F$1005,MATCH(A1401&amp;"",'أوامر الشغل'!$A$6:$A$1005,0))&amp;"","أمر غير موجود"))</f>
        <v/>
      </c>
    </row>
    <row r="1402">
      <c r="A1402" s="5" t="n"/>
      <c r="B1402" s="5" t="n"/>
      <c r="C1402" s="18" t="n"/>
      <c r="D1402" s="17" t="n"/>
      <c r="E1402" s="17" t="n"/>
      <c r="F1402" s="15">
        <f>IF(A1402&amp;""="","",ROUND(N(C1402)*N(E1402),2))</f>
        <v/>
      </c>
      <c r="G1402" s="15">
        <f>IF(A1402&amp;""="","",ROUND(N(C1402)*N(D1402),2))</f>
        <v/>
      </c>
      <c r="H1402" s="15">
        <f>IF(A1402&amp;""="","",ROUND(F1402-G1402,2))</f>
        <v/>
      </c>
      <c r="I1402" s="6">
        <f>IF(A1402&amp;""="","",IFERROR(INDEX('أوامر الشغل'!$F$6:$F$1005,MATCH(A1402&amp;"",'أوامر الشغل'!$A$6:$A$1005,0))&amp;"","أمر غير موجود"))</f>
        <v/>
      </c>
    </row>
    <row r="1403">
      <c r="A1403" s="5" t="n"/>
      <c r="B1403" s="5" t="n"/>
      <c r="C1403" s="18" t="n"/>
      <c r="D1403" s="17" t="n"/>
      <c r="E1403" s="17" t="n"/>
      <c r="F1403" s="15">
        <f>IF(A1403&amp;""="","",ROUND(N(C1403)*N(E1403),2))</f>
        <v/>
      </c>
      <c r="G1403" s="15">
        <f>IF(A1403&amp;""="","",ROUND(N(C1403)*N(D1403),2))</f>
        <v/>
      </c>
      <c r="H1403" s="15">
        <f>IF(A1403&amp;""="","",ROUND(F1403-G1403,2))</f>
        <v/>
      </c>
      <c r="I1403" s="6">
        <f>IF(A1403&amp;""="","",IFERROR(INDEX('أوامر الشغل'!$F$6:$F$1005,MATCH(A1403&amp;"",'أوامر الشغل'!$A$6:$A$1005,0))&amp;"","أمر غير موجود"))</f>
        <v/>
      </c>
    </row>
    <row r="1404">
      <c r="A1404" s="5" t="n"/>
      <c r="B1404" s="5" t="n"/>
      <c r="C1404" s="18" t="n"/>
      <c r="D1404" s="17" t="n"/>
      <c r="E1404" s="17" t="n"/>
      <c r="F1404" s="15">
        <f>IF(A1404&amp;""="","",ROUND(N(C1404)*N(E1404),2))</f>
        <v/>
      </c>
      <c r="G1404" s="15">
        <f>IF(A1404&amp;""="","",ROUND(N(C1404)*N(D1404),2))</f>
        <v/>
      </c>
      <c r="H1404" s="15">
        <f>IF(A1404&amp;""="","",ROUND(F1404-G1404,2))</f>
        <v/>
      </c>
      <c r="I1404" s="6">
        <f>IF(A1404&amp;""="","",IFERROR(INDEX('أوامر الشغل'!$F$6:$F$1005,MATCH(A1404&amp;"",'أوامر الشغل'!$A$6:$A$1005,0))&amp;"","أمر غير موجود"))</f>
        <v/>
      </c>
    </row>
    <row r="1405">
      <c r="A1405" s="5" t="n"/>
      <c r="B1405" s="5" t="n"/>
      <c r="C1405" s="18" t="n"/>
      <c r="D1405" s="17" t="n"/>
      <c r="E1405" s="17" t="n"/>
      <c r="F1405" s="15">
        <f>IF(A1405&amp;""="","",ROUND(N(C1405)*N(E1405),2))</f>
        <v/>
      </c>
      <c r="G1405" s="15">
        <f>IF(A1405&amp;""="","",ROUND(N(C1405)*N(D1405),2))</f>
        <v/>
      </c>
      <c r="H1405" s="15">
        <f>IF(A1405&amp;""="","",ROUND(F1405-G1405,2))</f>
        <v/>
      </c>
      <c r="I1405" s="6">
        <f>IF(A1405&amp;""="","",IFERROR(INDEX('أوامر الشغل'!$F$6:$F$1005,MATCH(A1405&amp;"",'أوامر الشغل'!$A$6:$A$1005,0))&amp;"","أمر غير موجود"))</f>
        <v/>
      </c>
    </row>
    <row r="1406">
      <c r="A1406" s="5" t="n"/>
      <c r="B1406" s="5" t="n"/>
      <c r="C1406" s="18" t="n"/>
      <c r="D1406" s="17" t="n"/>
      <c r="E1406" s="17" t="n"/>
      <c r="F1406" s="15">
        <f>IF(A1406&amp;""="","",ROUND(N(C1406)*N(E1406),2))</f>
        <v/>
      </c>
      <c r="G1406" s="15">
        <f>IF(A1406&amp;""="","",ROUND(N(C1406)*N(D1406),2))</f>
        <v/>
      </c>
      <c r="H1406" s="15">
        <f>IF(A1406&amp;""="","",ROUND(F1406-G1406,2))</f>
        <v/>
      </c>
      <c r="I1406" s="6">
        <f>IF(A1406&amp;""="","",IFERROR(INDEX('أوامر الشغل'!$F$6:$F$1005,MATCH(A1406&amp;"",'أوامر الشغل'!$A$6:$A$1005,0))&amp;"","أمر غير موجود"))</f>
        <v/>
      </c>
    </row>
    <row r="1407">
      <c r="A1407" s="5" t="n"/>
      <c r="B1407" s="5" t="n"/>
      <c r="C1407" s="18" t="n"/>
      <c r="D1407" s="17" t="n"/>
      <c r="E1407" s="17" t="n"/>
      <c r="F1407" s="15">
        <f>IF(A1407&amp;""="","",ROUND(N(C1407)*N(E1407),2))</f>
        <v/>
      </c>
      <c r="G1407" s="15">
        <f>IF(A1407&amp;""="","",ROUND(N(C1407)*N(D1407),2))</f>
        <v/>
      </c>
      <c r="H1407" s="15">
        <f>IF(A1407&amp;""="","",ROUND(F1407-G1407,2))</f>
        <v/>
      </c>
      <c r="I1407" s="6">
        <f>IF(A1407&amp;""="","",IFERROR(INDEX('أوامر الشغل'!$F$6:$F$1005,MATCH(A1407&amp;"",'أوامر الشغل'!$A$6:$A$1005,0))&amp;"","أمر غير موجود"))</f>
        <v/>
      </c>
    </row>
    <row r="1408">
      <c r="A1408" s="5" t="n"/>
      <c r="B1408" s="5" t="n"/>
      <c r="C1408" s="18" t="n"/>
      <c r="D1408" s="17" t="n"/>
      <c r="E1408" s="17" t="n"/>
      <c r="F1408" s="15">
        <f>IF(A1408&amp;""="","",ROUND(N(C1408)*N(E1408),2))</f>
        <v/>
      </c>
      <c r="G1408" s="15">
        <f>IF(A1408&amp;""="","",ROUND(N(C1408)*N(D1408),2))</f>
        <v/>
      </c>
      <c r="H1408" s="15">
        <f>IF(A1408&amp;""="","",ROUND(F1408-G1408,2))</f>
        <v/>
      </c>
      <c r="I1408" s="6">
        <f>IF(A1408&amp;""="","",IFERROR(INDEX('أوامر الشغل'!$F$6:$F$1005,MATCH(A1408&amp;"",'أوامر الشغل'!$A$6:$A$1005,0))&amp;"","أمر غير موجود"))</f>
        <v/>
      </c>
    </row>
    <row r="1409">
      <c r="A1409" s="5" t="n"/>
      <c r="B1409" s="5" t="n"/>
      <c r="C1409" s="18" t="n"/>
      <c r="D1409" s="17" t="n"/>
      <c r="E1409" s="17" t="n"/>
      <c r="F1409" s="15">
        <f>IF(A1409&amp;""="","",ROUND(N(C1409)*N(E1409),2))</f>
        <v/>
      </c>
      <c r="G1409" s="15">
        <f>IF(A1409&amp;""="","",ROUND(N(C1409)*N(D1409),2))</f>
        <v/>
      </c>
      <c r="H1409" s="15">
        <f>IF(A1409&amp;""="","",ROUND(F1409-G1409,2))</f>
        <v/>
      </c>
      <c r="I1409" s="6">
        <f>IF(A1409&amp;""="","",IFERROR(INDEX('أوامر الشغل'!$F$6:$F$1005,MATCH(A1409&amp;"",'أوامر الشغل'!$A$6:$A$1005,0))&amp;"","أمر غير موجود"))</f>
        <v/>
      </c>
    </row>
    <row r="1410">
      <c r="A1410" s="5" t="n"/>
      <c r="B1410" s="5" t="n"/>
      <c r="C1410" s="18" t="n"/>
      <c r="D1410" s="17" t="n"/>
      <c r="E1410" s="17" t="n"/>
      <c r="F1410" s="15">
        <f>IF(A1410&amp;""="","",ROUND(N(C1410)*N(E1410),2))</f>
        <v/>
      </c>
      <c r="G1410" s="15">
        <f>IF(A1410&amp;""="","",ROUND(N(C1410)*N(D1410),2))</f>
        <v/>
      </c>
      <c r="H1410" s="15">
        <f>IF(A1410&amp;""="","",ROUND(F1410-G1410,2))</f>
        <v/>
      </c>
      <c r="I1410" s="6">
        <f>IF(A1410&amp;""="","",IFERROR(INDEX('أوامر الشغل'!$F$6:$F$1005,MATCH(A1410&amp;"",'أوامر الشغل'!$A$6:$A$1005,0))&amp;"","أمر غير موجود"))</f>
        <v/>
      </c>
    </row>
    <row r="1411">
      <c r="A1411" s="5" t="n"/>
      <c r="B1411" s="5" t="n"/>
      <c r="C1411" s="18" t="n"/>
      <c r="D1411" s="17" t="n"/>
      <c r="E1411" s="17" t="n"/>
      <c r="F1411" s="15">
        <f>IF(A1411&amp;""="","",ROUND(N(C1411)*N(E1411),2))</f>
        <v/>
      </c>
      <c r="G1411" s="15">
        <f>IF(A1411&amp;""="","",ROUND(N(C1411)*N(D1411),2))</f>
        <v/>
      </c>
      <c r="H1411" s="15">
        <f>IF(A1411&amp;""="","",ROUND(F1411-G1411,2))</f>
        <v/>
      </c>
      <c r="I1411" s="6">
        <f>IF(A1411&amp;""="","",IFERROR(INDEX('أوامر الشغل'!$F$6:$F$1005,MATCH(A1411&amp;"",'أوامر الشغل'!$A$6:$A$1005,0))&amp;"","أمر غير موجود"))</f>
        <v/>
      </c>
    </row>
    <row r="1412">
      <c r="A1412" s="5" t="n"/>
      <c r="B1412" s="5" t="n"/>
      <c r="C1412" s="18" t="n"/>
      <c r="D1412" s="17" t="n"/>
      <c r="E1412" s="17" t="n"/>
      <c r="F1412" s="15">
        <f>IF(A1412&amp;""="","",ROUND(N(C1412)*N(E1412),2))</f>
        <v/>
      </c>
      <c r="G1412" s="15">
        <f>IF(A1412&amp;""="","",ROUND(N(C1412)*N(D1412),2))</f>
        <v/>
      </c>
      <c r="H1412" s="15">
        <f>IF(A1412&amp;""="","",ROUND(F1412-G1412,2))</f>
        <v/>
      </c>
      <c r="I1412" s="6">
        <f>IF(A1412&amp;""="","",IFERROR(INDEX('أوامر الشغل'!$F$6:$F$1005,MATCH(A1412&amp;"",'أوامر الشغل'!$A$6:$A$1005,0))&amp;"","أمر غير موجود"))</f>
        <v/>
      </c>
    </row>
    <row r="1413">
      <c r="A1413" s="5" t="n"/>
      <c r="B1413" s="5" t="n"/>
      <c r="C1413" s="18" t="n"/>
      <c r="D1413" s="17" t="n"/>
      <c r="E1413" s="17" t="n"/>
      <c r="F1413" s="15">
        <f>IF(A1413&amp;""="","",ROUND(N(C1413)*N(E1413),2))</f>
        <v/>
      </c>
      <c r="G1413" s="15">
        <f>IF(A1413&amp;""="","",ROUND(N(C1413)*N(D1413),2))</f>
        <v/>
      </c>
      <c r="H1413" s="15">
        <f>IF(A1413&amp;""="","",ROUND(F1413-G1413,2))</f>
        <v/>
      </c>
      <c r="I1413" s="6">
        <f>IF(A1413&amp;""="","",IFERROR(INDEX('أوامر الشغل'!$F$6:$F$1005,MATCH(A1413&amp;"",'أوامر الشغل'!$A$6:$A$1005,0))&amp;"","أمر غير موجود"))</f>
        <v/>
      </c>
    </row>
    <row r="1414">
      <c r="A1414" s="5" t="n"/>
      <c r="B1414" s="5" t="n"/>
      <c r="C1414" s="18" t="n"/>
      <c r="D1414" s="17" t="n"/>
      <c r="E1414" s="17" t="n"/>
      <c r="F1414" s="15">
        <f>IF(A1414&amp;""="","",ROUND(N(C1414)*N(E1414),2))</f>
        <v/>
      </c>
      <c r="G1414" s="15">
        <f>IF(A1414&amp;""="","",ROUND(N(C1414)*N(D1414),2))</f>
        <v/>
      </c>
      <c r="H1414" s="15">
        <f>IF(A1414&amp;""="","",ROUND(F1414-G1414,2))</f>
        <v/>
      </c>
      <c r="I1414" s="6">
        <f>IF(A1414&amp;""="","",IFERROR(INDEX('أوامر الشغل'!$F$6:$F$1005,MATCH(A1414&amp;"",'أوامر الشغل'!$A$6:$A$1005,0))&amp;"","أمر غير موجود"))</f>
        <v/>
      </c>
    </row>
    <row r="1415">
      <c r="A1415" s="5" t="n"/>
      <c r="B1415" s="5" t="n"/>
      <c r="C1415" s="18" t="n"/>
      <c r="D1415" s="17" t="n"/>
      <c r="E1415" s="17" t="n"/>
      <c r="F1415" s="15">
        <f>IF(A1415&amp;""="","",ROUND(N(C1415)*N(E1415),2))</f>
        <v/>
      </c>
      <c r="G1415" s="15">
        <f>IF(A1415&amp;""="","",ROUND(N(C1415)*N(D1415),2))</f>
        <v/>
      </c>
      <c r="H1415" s="15">
        <f>IF(A1415&amp;""="","",ROUND(F1415-G1415,2))</f>
        <v/>
      </c>
      <c r="I1415" s="6">
        <f>IF(A1415&amp;""="","",IFERROR(INDEX('أوامر الشغل'!$F$6:$F$1005,MATCH(A1415&amp;"",'أوامر الشغل'!$A$6:$A$1005,0))&amp;"","أمر غير موجود"))</f>
        <v/>
      </c>
    </row>
    <row r="1416">
      <c r="A1416" s="5" t="n"/>
      <c r="B1416" s="5" t="n"/>
      <c r="C1416" s="18" t="n"/>
      <c r="D1416" s="17" t="n"/>
      <c r="E1416" s="17" t="n"/>
      <c r="F1416" s="15">
        <f>IF(A1416&amp;""="","",ROUND(N(C1416)*N(E1416),2))</f>
        <v/>
      </c>
      <c r="G1416" s="15">
        <f>IF(A1416&amp;""="","",ROUND(N(C1416)*N(D1416),2))</f>
        <v/>
      </c>
      <c r="H1416" s="15">
        <f>IF(A1416&amp;""="","",ROUND(F1416-G1416,2))</f>
        <v/>
      </c>
      <c r="I1416" s="6">
        <f>IF(A1416&amp;""="","",IFERROR(INDEX('أوامر الشغل'!$F$6:$F$1005,MATCH(A1416&amp;"",'أوامر الشغل'!$A$6:$A$1005,0))&amp;"","أمر غير موجود"))</f>
        <v/>
      </c>
    </row>
    <row r="1417">
      <c r="A1417" s="5" t="n"/>
      <c r="B1417" s="5" t="n"/>
      <c r="C1417" s="18" t="n"/>
      <c r="D1417" s="17" t="n"/>
      <c r="E1417" s="17" t="n"/>
      <c r="F1417" s="15">
        <f>IF(A1417&amp;""="","",ROUND(N(C1417)*N(E1417),2))</f>
        <v/>
      </c>
      <c r="G1417" s="15">
        <f>IF(A1417&amp;""="","",ROUND(N(C1417)*N(D1417),2))</f>
        <v/>
      </c>
      <c r="H1417" s="15">
        <f>IF(A1417&amp;""="","",ROUND(F1417-G1417,2))</f>
        <v/>
      </c>
      <c r="I1417" s="6">
        <f>IF(A1417&amp;""="","",IFERROR(INDEX('أوامر الشغل'!$F$6:$F$1005,MATCH(A1417&amp;"",'أوامر الشغل'!$A$6:$A$1005,0))&amp;"","أمر غير موجود"))</f>
        <v/>
      </c>
    </row>
    <row r="1418">
      <c r="A1418" s="5" t="n"/>
      <c r="B1418" s="5" t="n"/>
      <c r="C1418" s="18" t="n"/>
      <c r="D1418" s="17" t="n"/>
      <c r="E1418" s="17" t="n"/>
      <c r="F1418" s="15">
        <f>IF(A1418&amp;""="","",ROUND(N(C1418)*N(E1418),2))</f>
        <v/>
      </c>
      <c r="G1418" s="15">
        <f>IF(A1418&amp;""="","",ROUND(N(C1418)*N(D1418),2))</f>
        <v/>
      </c>
      <c r="H1418" s="15">
        <f>IF(A1418&amp;""="","",ROUND(F1418-G1418,2))</f>
        <v/>
      </c>
      <c r="I1418" s="6">
        <f>IF(A1418&amp;""="","",IFERROR(INDEX('أوامر الشغل'!$F$6:$F$1005,MATCH(A1418&amp;"",'أوامر الشغل'!$A$6:$A$1005,0))&amp;"","أمر غير موجود"))</f>
        <v/>
      </c>
    </row>
    <row r="1419">
      <c r="A1419" s="5" t="n"/>
      <c r="B1419" s="5" t="n"/>
      <c r="C1419" s="18" t="n"/>
      <c r="D1419" s="17" t="n"/>
      <c r="E1419" s="17" t="n"/>
      <c r="F1419" s="15">
        <f>IF(A1419&amp;""="","",ROUND(N(C1419)*N(E1419),2))</f>
        <v/>
      </c>
      <c r="G1419" s="15">
        <f>IF(A1419&amp;""="","",ROUND(N(C1419)*N(D1419),2))</f>
        <v/>
      </c>
      <c r="H1419" s="15">
        <f>IF(A1419&amp;""="","",ROUND(F1419-G1419,2))</f>
        <v/>
      </c>
      <c r="I1419" s="6">
        <f>IF(A1419&amp;""="","",IFERROR(INDEX('أوامر الشغل'!$F$6:$F$1005,MATCH(A1419&amp;"",'أوامر الشغل'!$A$6:$A$1005,0))&amp;"","أمر غير موجود"))</f>
        <v/>
      </c>
    </row>
    <row r="1420">
      <c r="A1420" s="5" t="n"/>
      <c r="B1420" s="5" t="n"/>
      <c r="C1420" s="18" t="n"/>
      <c r="D1420" s="17" t="n"/>
      <c r="E1420" s="17" t="n"/>
      <c r="F1420" s="15">
        <f>IF(A1420&amp;""="","",ROUND(N(C1420)*N(E1420),2))</f>
        <v/>
      </c>
      <c r="G1420" s="15">
        <f>IF(A1420&amp;""="","",ROUND(N(C1420)*N(D1420),2))</f>
        <v/>
      </c>
      <c r="H1420" s="15">
        <f>IF(A1420&amp;""="","",ROUND(F1420-G1420,2))</f>
        <v/>
      </c>
      <c r="I1420" s="6">
        <f>IF(A1420&amp;""="","",IFERROR(INDEX('أوامر الشغل'!$F$6:$F$1005,MATCH(A1420&amp;"",'أوامر الشغل'!$A$6:$A$1005,0))&amp;"","أمر غير موجود"))</f>
        <v/>
      </c>
    </row>
    <row r="1421">
      <c r="A1421" s="5" t="n"/>
      <c r="B1421" s="5" t="n"/>
      <c r="C1421" s="18" t="n"/>
      <c r="D1421" s="17" t="n"/>
      <c r="E1421" s="17" t="n"/>
      <c r="F1421" s="15">
        <f>IF(A1421&amp;""="","",ROUND(N(C1421)*N(E1421),2))</f>
        <v/>
      </c>
      <c r="G1421" s="15">
        <f>IF(A1421&amp;""="","",ROUND(N(C1421)*N(D1421),2))</f>
        <v/>
      </c>
      <c r="H1421" s="15">
        <f>IF(A1421&amp;""="","",ROUND(F1421-G1421,2))</f>
        <v/>
      </c>
      <c r="I1421" s="6">
        <f>IF(A1421&amp;""="","",IFERROR(INDEX('أوامر الشغل'!$F$6:$F$1005,MATCH(A1421&amp;"",'أوامر الشغل'!$A$6:$A$1005,0))&amp;"","أمر غير موجود"))</f>
        <v/>
      </c>
    </row>
    <row r="1422">
      <c r="A1422" s="5" t="n"/>
      <c r="B1422" s="5" t="n"/>
      <c r="C1422" s="18" t="n"/>
      <c r="D1422" s="17" t="n"/>
      <c r="E1422" s="17" t="n"/>
      <c r="F1422" s="15">
        <f>IF(A1422&amp;""="","",ROUND(N(C1422)*N(E1422),2))</f>
        <v/>
      </c>
      <c r="G1422" s="15">
        <f>IF(A1422&amp;""="","",ROUND(N(C1422)*N(D1422),2))</f>
        <v/>
      </c>
      <c r="H1422" s="15">
        <f>IF(A1422&amp;""="","",ROUND(F1422-G1422,2))</f>
        <v/>
      </c>
      <c r="I1422" s="6">
        <f>IF(A1422&amp;""="","",IFERROR(INDEX('أوامر الشغل'!$F$6:$F$1005,MATCH(A1422&amp;"",'أوامر الشغل'!$A$6:$A$1005,0))&amp;"","أمر غير موجود"))</f>
        <v/>
      </c>
    </row>
    <row r="1423">
      <c r="A1423" s="5" t="n"/>
      <c r="B1423" s="5" t="n"/>
      <c r="C1423" s="18" t="n"/>
      <c r="D1423" s="17" t="n"/>
      <c r="E1423" s="17" t="n"/>
      <c r="F1423" s="15">
        <f>IF(A1423&amp;""="","",ROUND(N(C1423)*N(E1423),2))</f>
        <v/>
      </c>
      <c r="G1423" s="15">
        <f>IF(A1423&amp;""="","",ROUND(N(C1423)*N(D1423),2))</f>
        <v/>
      </c>
      <c r="H1423" s="15">
        <f>IF(A1423&amp;""="","",ROUND(F1423-G1423,2))</f>
        <v/>
      </c>
      <c r="I1423" s="6">
        <f>IF(A1423&amp;""="","",IFERROR(INDEX('أوامر الشغل'!$F$6:$F$1005,MATCH(A1423&amp;"",'أوامر الشغل'!$A$6:$A$1005,0))&amp;"","أمر غير موجود"))</f>
        <v/>
      </c>
    </row>
    <row r="1424">
      <c r="A1424" s="5" t="n"/>
      <c r="B1424" s="5" t="n"/>
      <c r="C1424" s="18" t="n"/>
      <c r="D1424" s="17" t="n"/>
      <c r="E1424" s="17" t="n"/>
      <c r="F1424" s="15">
        <f>IF(A1424&amp;""="","",ROUND(N(C1424)*N(E1424),2))</f>
        <v/>
      </c>
      <c r="G1424" s="15">
        <f>IF(A1424&amp;""="","",ROUND(N(C1424)*N(D1424),2))</f>
        <v/>
      </c>
      <c r="H1424" s="15">
        <f>IF(A1424&amp;""="","",ROUND(F1424-G1424,2))</f>
        <v/>
      </c>
      <c r="I1424" s="6">
        <f>IF(A1424&amp;""="","",IFERROR(INDEX('أوامر الشغل'!$F$6:$F$1005,MATCH(A1424&amp;"",'أوامر الشغل'!$A$6:$A$1005,0))&amp;"","أمر غير موجود"))</f>
        <v/>
      </c>
    </row>
    <row r="1425">
      <c r="A1425" s="5" t="n"/>
      <c r="B1425" s="5" t="n"/>
      <c r="C1425" s="18" t="n"/>
      <c r="D1425" s="17" t="n"/>
      <c r="E1425" s="17" t="n"/>
      <c r="F1425" s="15">
        <f>IF(A1425&amp;""="","",ROUND(N(C1425)*N(E1425),2))</f>
        <v/>
      </c>
      <c r="G1425" s="15">
        <f>IF(A1425&amp;""="","",ROUND(N(C1425)*N(D1425),2))</f>
        <v/>
      </c>
      <c r="H1425" s="15">
        <f>IF(A1425&amp;""="","",ROUND(F1425-G1425,2))</f>
        <v/>
      </c>
      <c r="I1425" s="6">
        <f>IF(A1425&amp;""="","",IFERROR(INDEX('أوامر الشغل'!$F$6:$F$1005,MATCH(A1425&amp;"",'أوامر الشغل'!$A$6:$A$1005,0))&amp;"","أمر غير موجود"))</f>
        <v/>
      </c>
    </row>
    <row r="1426">
      <c r="A1426" s="5" t="n"/>
      <c r="B1426" s="5" t="n"/>
      <c r="C1426" s="18" t="n"/>
      <c r="D1426" s="17" t="n"/>
      <c r="E1426" s="17" t="n"/>
      <c r="F1426" s="15">
        <f>IF(A1426&amp;""="","",ROUND(N(C1426)*N(E1426),2))</f>
        <v/>
      </c>
      <c r="G1426" s="15">
        <f>IF(A1426&amp;""="","",ROUND(N(C1426)*N(D1426),2))</f>
        <v/>
      </c>
      <c r="H1426" s="15">
        <f>IF(A1426&amp;""="","",ROUND(F1426-G1426,2))</f>
        <v/>
      </c>
      <c r="I1426" s="6">
        <f>IF(A1426&amp;""="","",IFERROR(INDEX('أوامر الشغل'!$F$6:$F$1005,MATCH(A1426&amp;"",'أوامر الشغل'!$A$6:$A$1005,0))&amp;"","أمر غير موجود"))</f>
        <v/>
      </c>
    </row>
    <row r="1427">
      <c r="A1427" s="5" t="n"/>
      <c r="B1427" s="5" t="n"/>
      <c r="C1427" s="18" t="n"/>
      <c r="D1427" s="17" t="n"/>
      <c r="E1427" s="17" t="n"/>
      <c r="F1427" s="15">
        <f>IF(A1427&amp;""="","",ROUND(N(C1427)*N(E1427),2))</f>
        <v/>
      </c>
      <c r="G1427" s="15">
        <f>IF(A1427&amp;""="","",ROUND(N(C1427)*N(D1427),2))</f>
        <v/>
      </c>
      <c r="H1427" s="15">
        <f>IF(A1427&amp;""="","",ROUND(F1427-G1427,2))</f>
        <v/>
      </c>
      <c r="I1427" s="6">
        <f>IF(A1427&amp;""="","",IFERROR(INDEX('أوامر الشغل'!$F$6:$F$1005,MATCH(A1427&amp;"",'أوامر الشغل'!$A$6:$A$1005,0))&amp;"","أمر غير موجود"))</f>
        <v/>
      </c>
    </row>
    <row r="1428">
      <c r="A1428" s="5" t="n"/>
      <c r="B1428" s="5" t="n"/>
      <c r="C1428" s="18" t="n"/>
      <c r="D1428" s="17" t="n"/>
      <c r="E1428" s="17" t="n"/>
      <c r="F1428" s="15">
        <f>IF(A1428&amp;""="","",ROUND(N(C1428)*N(E1428),2))</f>
        <v/>
      </c>
      <c r="G1428" s="15">
        <f>IF(A1428&amp;""="","",ROUND(N(C1428)*N(D1428),2))</f>
        <v/>
      </c>
      <c r="H1428" s="15">
        <f>IF(A1428&amp;""="","",ROUND(F1428-G1428,2))</f>
        <v/>
      </c>
      <c r="I1428" s="6">
        <f>IF(A1428&amp;""="","",IFERROR(INDEX('أوامر الشغل'!$F$6:$F$1005,MATCH(A1428&amp;"",'أوامر الشغل'!$A$6:$A$1005,0))&amp;"","أمر غير موجود"))</f>
        <v/>
      </c>
    </row>
    <row r="1429">
      <c r="A1429" s="5" t="n"/>
      <c r="B1429" s="5" t="n"/>
      <c r="C1429" s="18" t="n"/>
      <c r="D1429" s="17" t="n"/>
      <c r="E1429" s="17" t="n"/>
      <c r="F1429" s="15">
        <f>IF(A1429&amp;""="","",ROUND(N(C1429)*N(E1429),2))</f>
        <v/>
      </c>
      <c r="G1429" s="15">
        <f>IF(A1429&amp;""="","",ROUND(N(C1429)*N(D1429),2))</f>
        <v/>
      </c>
      <c r="H1429" s="15">
        <f>IF(A1429&amp;""="","",ROUND(F1429-G1429,2))</f>
        <v/>
      </c>
      <c r="I1429" s="6">
        <f>IF(A1429&amp;""="","",IFERROR(INDEX('أوامر الشغل'!$F$6:$F$1005,MATCH(A1429&amp;"",'أوامر الشغل'!$A$6:$A$1005,0))&amp;"","أمر غير موجود"))</f>
        <v/>
      </c>
    </row>
    <row r="1430">
      <c r="A1430" s="5" t="n"/>
      <c r="B1430" s="5" t="n"/>
      <c r="C1430" s="18" t="n"/>
      <c r="D1430" s="17" t="n"/>
      <c r="E1430" s="17" t="n"/>
      <c r="F1430" s="15">
        <f>IF(A1430&amp;""="","",ROUND(N(C1430)*N(E1430),2))</f>
        <v/>
      </c>
      <c r="G1430" s="15">
        <f>IF(A1430&amp;""="","",ROUND(N(C1430)*N(D1430),2))</f>
        <v/>
      </c>
      <c r="H1430" s="15">
        <f>IF(A1430&amp;""="","",ROUND(F1430-G1430,2))</f>
        <v/>
      </c>
      <c r="I1430" s="6">
        <f>IF(A1430&amp;""="","",IFERROR(INDEX('أوامر الشغل'!$F$6:$F$1005,MATCH(A1430&amp;"",'أوامر الشغل'!$A$6:$A$1005,0))&amp;"","أمر غير موجود"))</f>
        <v/>
      </c>
    </row>
    <row r="1431">
      <c r="A1431" s="5" t="n"/>
      <c r="B1431" s="5" t="n"/>
      <c r="C1431" s="18" t="n"/>
      <c r="D1431" s="17" t="n"/>
      <c r="E1431" s="17" t="n"/>
      <c r="F1431" s="15">
        <f>IF(A1431&amp;""="","",ROUND(N(C1431)*N(E1431),2))</f>
        <v/>
      </c>
      <c r="G1431" s="15">
        <f>IF(A1431&amp;""="","",ROUND(N(C1431)*N(D1431),2))</f>
        <v/>
      </c>
      <c r="H1431" s="15">
        <f>IF(A1431&amp;""="","",ROUND(F1431-G1431,2))</f>
        <v/>
      </c>
      <c r="I1431" s="6">
        <f>IF(A1431&amp;""="","",IFERROR(INDEX('أوامر الشغل'!$F$6:$F$1005,MATCH(A1431&amp;"",'أوامر الشغل'!$A$6:$A$1005,0))&amp;"","أمر غير موجود"))</f>
        <v/>
      </c>
    </row>
    <row r="1432">
      <c r="A1432" s="5" t="n"/>
      <c r="B1432" s="5" t="n"/>
      <c r="C1432" s="18" t="n"/>
      <c r="D1432" s="17" t="n"/>
      <c r="E1432" s="17" t="n"/>
      <c r="F1432" s="15">
        <f>IF(A1432&amp;""="","",ROUND(N(C1432)*N(E1432),2))</f>
        <v/>
      </c>
      <c r="G1432" s="15">
        <f>IF(A1432&amp;""="","",ROUND(N(C1432)*N(D1432),2))</f>
        <v/>
      </c>
      <c r="H1432" s="15">
        <f>IF(A1432&amp;""="","",ROUND(F1432-G1432,2))</f>
        <v/>
      </c>
      <c r="I1432" s="6">
        <f>IF(A1432&amp;""="","",IFERROR(INDEX('أوامر الشغل'!$F$6:$F$1005,MATCH(A1432&amp;"",'أوامر الشغل'!$A$6:$A$1005,0))&amp;"","أمر غير موجود"))</f>
        <v/>
      </c>
    </row>
    <row r="1433">
      <c r="A1433" s="5" t="n"/>
      <c r="B1433" s="5" t="n"/>
      <c r="C1433" s="18" t="n"/>
      <c r="D1433" s="17" t="n"/>
      <c r="E1433" s="17" t="n"/>
      <c r="F1433" s="15">
        <f>IF(A1433&amp;""="","",ROUND(N(C1433)*N(E1433),2))</f>
        <v/>
      </c>
      <c r="G1433" s="15">
        <f>IF(A1433&amp;""="","",ROUND(N(C1433)*N(D1433),2))</f>
        <v/>
      </c>
      <c r="H1433" s="15">
        <f>IF(A1433&amp;""="","",ROUND(F1433-G1433,2))</f>
        <v/>
      </c>
      <c r="I1433" s="6">
        <f>IF(A1433&amp;""="","",IFERROR(INDEX('أوامر الشغل'!$F$6:$F$1005,MATCH(A1433&amp;"",'أوامر الشغل'!$A$6:$A$1005,0))&amp;"","أمر غير موجود"))</f>
        <v/>
      </c>
    </row>
    <row r="1434">
      <c r="A1434" s="5" t="n"/>
      <c r="B1434" s="5" t="n"/>
      <c r="C1434" s="18" t="n"/>
      <c r="D1434" s="17" t="n"/>
      <c r="E1434" s="17" t="n"/>
      <c r="F1434" s="15">
        <f>IF(A1434&amp;""="","",ROUND(N(C1434)*N(E1434),2))</f>
        <v/>
      </c>
      <c r="G1434" s="15">
        <f>IF(A1434&amp;""="","",ROUND(N(C1434)*N(D1434),2))</f>
        <v/>
      </c>
      <c r="H1434" s="15">
        <f>IF(A1434&amp;""="","",ROUND(F1434-G1434,2))</f>
        <v/>
      </c>
      <c r="I1434" s="6">
        <f>IF(A1434&amp;""="","",IFERROR(INDEX('أوامر الشغل'!$F$6:$F$1005,MATCH(A1434&amp;"",'أوامر الشغل'!$A$6:$A$1005,0))&amp;"","أمر غير موجود"))</f>
        <v/>
      </c>
    </row>
    <row r="1435">
      <c r="A1435" s="5" t="n"/>
      <c r="B1435" s="5" t="n"/>
      <c r="C1435" s="18" t="n"/>
      <c r="D1435" s="17" t="n"/>
      <c r="E1435" s="17" t="n"/>
      <c r="F1435" s="15">
        <f>IF(A1435&amp;""="","",ROUND(N(C1435)*N(E1435),2))</f>
        <v/>
      </c>
      <c r="G1435" s="15">
        <f>IF(A1435&amp;""="","",ROUND(N(C1435)*N(D1435),2))</f>
        <v/>
      </c>
      <c r="H1435" s="15">
        <f>IF(A1435&amp;""="","",ROUND(F1435-G1435,2))</f>
        <v/>
      </c>
      <c r="I1435" s="6">
        <f>IF(A1435&amp;""="","",IFERROR(INDEX('أوامر الشغل'!$F$6:$F$1005,MATCH(A1435&amp;"",'أوامر الشغل'!$A$6:$A$1005,0))&amp;"","أمر غير موجود"))</f>
        <v/>
      </c>
    </row>
    <row r="1436">
      <c r="A1436" s="5" t="n"/>
      <c r="B1436" s="5" t="n"/>
      <c r="C1436" s="18" t="n"/>
      <c r="D1436" s="17" t="n"/>
      <c r="E1436" s="17" t="n"/>
      <c r="F1436" s="15">
        <f>IF(A1436&amp;""="","",ROUND(N(C1436)*N(E1436),2))</f>
        <v/>
      </c>
      <c r="G1436" s="15">
        <f>IF(A1436&amp;""="","",ROUND(N(C1436)*N(D1436),2))</f>
        <v/>
      </c>
      <c r="H1436" s="15">
        <f>IF(A1436&amp;""="","",ROUND(F1436-G1436,2))</f>
        <v/>
      </c>
      <c r="I1436" s="6">
        <f>IF(A1436&amp;""="","",IFERROR(INDEX('أوامر الشغل'!$F$6:$F$1005,MATCH(A1436&amp;"",'أوامر الشغل'!$A$6:$A$1005,0))&amp;"","أمر غير موجود"))</f>
        <v/>
      </c>
    </row>
    <row r="1437">
      <c r="A1437" s="5" t="n"/>
      <c r="B1437" s="5" t="n"/>
      <c r="C1437" s="18" t="n"/>
      <c r="D1437" s="17" t="n"/>
      <c r="E1437" s="17" t="n"/>
      <c r="F1437" s="15">
        <f>IF(A1437&amp;""="","",ROUND(N(C1437)*N(E1437),2))</f>
        <v/>
      </c>
      <c r="G1437" s="15">
        <f>IF(A1437&amp;""="","",ROUND(N(C1437)*N(D1437),2))</f>
        <v/>
      </c>
      <c r="H1437" s="15">
        <f>IF(A1437&amp;""="","",ROUND(F1437-G1437,2))</f>
        <v/>
      </c>
      <c r="I1437" s="6">
        <f>IF(A1437&amp;""="","",IFERROR(INDEX('أوامر الشغل'!$F$6:$F$1005,MATCH(A1437&amp;"",'أوامر الشغل'!$A$6:$A$1005,0))&amp;"","أمر غير موجود"))</f>
        <v/>
      </c>
    </row>
    <row r="1438">
      <c r="A1438" s="5" t="n"/>
      <c r="B1438" s="5" t="n"/>
      <c r="C1438" s="18" t="n"/>
      <c r="D1438" s="17" t="n"/>
      <c r="E1438" s="17" t="n"/>
      <c r="F1438" s="15">
        <f>IF(A1438&amp;""="","",ROUND(N(C1438)*N(E1438),2))</f>
        <v/>
      </c>
      <c r="G1438" s="15">
        <f>IF(A1438&amp;""="","",ROUND(N(C1438)*N(D1438),2))</f>
        <v/>
      </c>
      <c r="H1438" s="15">
        <f>IF(A1438&amp;""="","",ROUND(F1438-G1438,2))</f>
        <v/>
      </c>
      <c r="I1438" s="6">
        <f>IF(A1438&amp;""="","",IFERROR(INDEX('أوامر الشغل'!$F$6:$F$1005,MATCH(A1438&amp;"",'أوامر الشغل'!$A$6:$A$1005,0))&amp;"","أمر غير موجود"))</f>
        <v/>
      </c>
    </row>
    <row r="1439">
      <c r="A1439" s="5" t="n"/>
      <c r="B1439" s="5" t="n"/>
      <c r="C1439" s="18" t="n"/>
      <c r="D1439" s="17" t="n"/>
      <c r="E1439" s="17" t="n"/>
      <c r="F1439" s="15">
        <f>IF(A1439&amp;""="","",ROUND(N(C1439)*N(E1439),2))</f>
        <v/>
      </c>
      <c r="G1439" s="15">
        <f>IF(A1439&amp;""="","",ROUND(N(C1439)*N(D1439),2))</f>
        <v/>
      </c>
      <c r="H1439" s="15">
        <f>IF(A1439&amp;""="","",ROUND(F1439-G1439,2))</f>
        <v/>
      </c>
      <c r="I1439" s="6">
        <f>IF(A1439&amp;""="","",IFERROR(INDEX('أوامر الشغل'!$F$6:$F$1005,MATCH(A1439&amp;"",'أوامر الشغل'!$A$6:$A$1005,0))&amp;"","أمر غير موجود"))</f>
        <v/>
      </c>
    </row>
    <row r="1440">
      <c r="A1440" s="5" t="n"/>
      <c r="B1440" s="5" t="n"/>
      <c r="C1440" s="18" t="n"/>
      <c r="D1440" s="17" t="n"/>
      <c r="E1440" s="17" t="n"/>
      <c r="F1440" s="15">
        <f>IF(A1440&amp;""="","",ROUND(N(C1440)*N(E1440),2))</f>
        <v/>
      </c>
      <c r="G1440" s="15">
        <f>IF(A1440&amp;""="","",ROUND(N(C1440)*N(D1440),2))</f>
        <v/>
      </c>
      <c r="H1440" s="15">
        <f>IF(A1440&amp;""="","",ROUND(F1440-G1440,2))</f>
        <v/>
      </c>
      <c r="I1440" s="6">
        <f>IF(A1440&amp;""="","",IFERROR(INDEX('أوامر الشغل'!$F$6:$F$1005,MATCH(A1440&amp;"",'أوامر الشغل'!$A$6:$A$1005,0))&amp;"","أمر غير موجود"))</f>
        <v/>
      </c>
    </row>
    <row r="1441">
      <c r="A1441" s="5" t="n"/>
      <c r="B1441" s="5" t="n"/>
      <c r="C1441" s="18" t="n"/>
      <c r="D1441" s="17" t="n"/>
      <c r="E1441" s="17" t="n"/>
      <c r="F1441" s="15">
        <f>IF(A1441&amp;""="","",ROUND(N(C1441)*N(E1441),2))</f>
        <v/>
      </c>
      <c r="G1441" s="15">
        <f>IF(A1441&amp;""="","",ROUND(N(C1441)*N(D1441),2))</f>
        <v/>
      </c>
      <c r="H1441" s="15">
        <f>IF(A1441&amp;""="","",ROUND(F1441-G1441,2))</f>
        <v/>
      </c>
      <c r="I1441" s="6">
        <f>IF(A1441&amp;""="","",IFERROR(INDEX('أوامر الشغل'!$F$6:$F$1005,MATCH(A1441&amp;"",'أوامر الشغل'!$A$6:$A$1005,0))&amp;"","أمر غير موجود"))</f>
        <v/>
      </c>
    </row>
    <row r="1442">
      <c r="A1442" s="5" t="n"/>
      <c r="B1442" s="5" t="n"/>
      <c r="C1442" s="18" t="n"/>
      <c r="D1442" s="17" t="n"/>
      <c r="E1442" s="17" t="n"/>
      <c r="F1442" s="15">
        <f>IF(A1442&amp;""="","",ROUND(N(C1442)*N(E1442),2))</f>
        <v/>
      </c>
      <c r="G1442" s="15">
        <f>IF(A1442&amp;""="","",ROUND(N(C1442)*N(D1442),2))</f>
        <v/>
      </c>
      <c r="H1442" s="15">
        <f>IF(A1442&amp;""="","",ROUND(F1442-G1442,2))</f>
        <v/>
      </c>
      <c r="I1442" s="6">
        <f>IF(A1442&amp;""="","",IFERROR(INDEX('أوامر الشغل'!$F$6:$F$1005,MATCH(A1442&amp;"",'أوامر الشغل'!$A$6:$A$1005,0))&amp;"","أمر غير موجود"))</f>
        <v/>
      </c>
    </row>
    <row r="1443">
      <c r="A1443" s="5" t="n"/>
      <c r="B1443" s="5" t="n"/>
      <c r="C1443" s="18" t="n"/>
      <c r="D1443" s="17" t="n"/>
      <c r="E1443" s="17" t="n"/>
      <c r="F1443" s="15">
        <f>IF(A1443&amp;""="","",ROUND(N(C1443)*N(E1443),2))</f>
        <v/>
      </c>
      <c r="G1443" s="15">
        <f>IF(A1443&amp;""="","",ROUND(N(C1443)*N(D1443),2))</f>
        <v/>
      </c>
      <c r="H1443" s="15">
        <f>IF(A1443&amp;""="","",ROUND(F1443-G1443,2))</f>
        <v/>
      </c>
      <c r="I1443" s="6">
        <f>IF(A1443&amp;""="","",IFERROR(INDEX('أوامر الشغل'!$F$6:$F$1005,MATCH(A1443&amp;"",'أوامر الشغل'!$A$6:$A$1005,0))&amp;"","أمر غير موجود"))</f>
        <v/>
      </c>
    </row>
    <row r="1444">
      <c r="A1444" s="5" t="n"/>
      <c r="B1444" s="5" t="n"/>
      <c r="C1444" s="18" t="n"/>
      <c r="D1444" s="17" t="n"/>
      <c r="E1444" s="17" t="n"/>
      <c r="F1444" s="15">
        <f>IF(A1444&amp;""="","",ROUND(N(C1444)*N(E1444),2))</f>
        <v/>
      </c>
      <c r="G1444" s="15">
        <f>IF(A1444&amp;""="","",ROUND(N(C1444)*N(D1444),2))</f>
        <v/>
      </c>
      <c r="H1444" s="15">
        <f>IF(A1444&amp;""="","",ROUND(F1444-G1444,2))</f>
        <v/>
      </c>
      <c r="I1444" s="6">
        <f>IF(A1444&amp;""="","",IFERROR(INDEX('أوامر الشغل'!$F$6:$F$1005,MATCH(A1444&amp;"",'أوامر الشغل'!$A$6:$A$1005,0))&amp;"","أمر غير موجود"))</f>
        <v/>
      </c>
    </row>
    <row r="1445">
      <c r="A1445" s="5" t="n"/>
      <c r="B1445" s="5" t="n"/>
      <c r="C1445" s="18" t="n"/>
      <c r="D1445" s="17" t="n"/>
      <c r="E1445" s="17" t="n"/>
      <c r="F1445" s="15">
        <f>IF(A1445&amp;""="","",ROUND(N(C1445)*N(E1445),2))</f>
        <v/>
      </c>
      <c r="G1445" s="15">
        <f>IF(A1445&amp;""="","",ROUND(N(C1445)*N(D1445),2))</f>
        <v/>
      </c>
      <c r="H1445" s="15">
        <f>IF(A1445&amp;""="","",ROUND(F1445-G1445,2))</f>
        <v/>
      </c>
      <c r="I1445" s="6">
        <f>IF(A1445&amp;""="","",IFERROR(INDEX('أوامر الشغل'!$F$6:$F$1005,MATCH(A1445&amp;"",'أوامر الشغل'!$A$6:$A$1005,0))&amp;"","أمر غير موجود"))</f>
        <v/>
      </c>
    </row>
    <row r="1446">
      <c r="A1446" s="5" t="n"/>
      <c r="B1446" s="5" t="n"/>
      <c r="C1446" s="18" t="n"/>
      <c r="D1446" s="17" t="n"/>
      <c r="E1446" s="17" t="n"/>
      <c r="F1446" s="15">
        <f>IF(A1446&amp;""="","",ROUND(N(C1446)*N(E1446),2))</f>
        <v/>
      </c>
      <c r="G1446" s="15">
        <f>IF(A1446&amp;""="","",ROUND(N(C1446)*N(D1446),2))</f>
        <v/>
      </c>
      <c r="H1446" s="15">
        <f>IF(A1446&amp;""="","",ROUND(F1446-G1446,2))</f>
        <v/>
      </c>
      <c r="I1446" s="6">
        <f>IF(A1446&amp;""="","",IFERROR(INDEX('أوامر الشغل'!$F$6:$F$1005,MATCH(A1446&amp;"",'أوامر الشغل'!$A$6:$A$1005,0))&amp;"","أمر غير موجود"))</f>
        <v/>
      </c>
    </row>
    <row r="1447">
      <c r="A1447" s="5" t="n"/>
      <c r="B1447" s="5" t="n"/>
      <c r="C1447" s="18" t="n"/>
      <c r="D1447" s="17" t="n"/>
      <c r="E1447" s="17" t="n"/>
      <c r="F1447" s="15">
        <f>IF(A1447&amp;""="","",ROUND(N(C1447)*N(E1447),2))</f>
        <v/>
      </c>
      <c r="G1447" s="15">
        <f>IF(A1447&amp;""="","",ROUND(N(C1447)*N(D1447),2))</f>
        <v/>
      </c>
      <c r="H1447" s="15">
        <f>IF(A1447&amp;""="","",ROUND(F1447-G1447,2))</f>
        <v/>
      </c>
      <c r="I1447" s="6">
        <f>IF(A1447&amp;""="","",IFERROR(INDEX('أوامر الشغل'!$F$6:$F$1005,MATCH(A1447&amp;"",'أوامر الشغل'!$A$6:$A$1005,0))&amp;"","أمر غير موجود"))</f>
        <v/>
      </c>
    </row>
    <row r="1448">
      <c r="A1448" s="5" t="n"/>
      <c r="B1448" s="5" t="n"/>
      <c r="C1448" s="18" t="n"/>
      <c r="D1448" s="17" t="n"/>
      <c r="E1448" s="17" t="n"/>
      <c r="F1448" s="15">
        <f>IF(A1448&amp;""="","",ROUND(N(C1448)*N(E1448),2))</f>
        <v/>
      </c>
      <c r="G1448" s="15">
        <f>IF(A1448&amp;""="","",ROUND(N(C1448)*N(D1448),2))</f>
        <v/>
      </c>
      <c r="H1448" s="15">
        <f>IF(A1448&amp;""="","",ROUND(F1448-G1448,2))</f>
        <v/>
      </c>
      <c r="I1448" s="6">
        <f>IF(A1448&amp;""="","",IFERROR(INDEX('أوامر الشغل'!$F$6:$F$1005,MATCH(A1448&amp;"",'أوامر الشغل'!$A$6:$A$1005,0))&amp;"","أمر غير موجود"))</f>
        <v/>
      </c>
    </row>
    <row r="1449">
      <c r="A1449" s="5" t="n"/>
      <c r="B1449" s="5" t="n"/>
      <c r="C1449" s="18" t="n"/>
      <c r="D1449" s="17" t="n"/>
      <c r="E1449" s="17" t="n"/>
      <c r="F1449" s="15">
        <f>IF(A1449&amp;""="","",ROUND(N(C1449)*N(E1449),2))</f>
        <v/>
      </c>
      <c r="G1449" s="15">
        <f>IF(A1449&amp;""="","",ROUND(N(C1449)*N(D1449),2))</f>
        <v/>
      </c>
      <c r="H1449" s="15">
        <f>IF(A1449&amp;""="","",ROUND(F1449-G1449,2))</f>
        <v/>
      </c>
      <c r="I1449" s="6">
        <f>IF(A1449&amp;""="","",IFERROR(INDEX('أوامر الشغل'!$F$6:$F$1005,MATCH(A1449&amp;"",'أوامر الشغل'!$A$6:$A$1005,0))&amp;"","أمر غير موجود"))</f>
        <v/>
      </c>
    </row>
    <row r="1450">
      <c r="A1450" s="5" t="n"/>
      <c r="B1450" s="5" t="n"/>
      <c r="C1450" s="18" t="n"/>
      <c r="D1450" s="17" t="n"/>
      <c r="E1450" s="17" t="n"/>
      <c r="F1450" s="15">
        <f>IF(A1450&amp;""="","",ROUND(N(C1450)*N(E1450),2))</f>
        <v/>
      </c>
      <c r="G1450" s="15">
        <f>IF(A1450&amp;""="","",ROUND(N(C1450)*N(D1450),2))</f>
        <v/>
      </c>
      <c r="H1450" s="15">
        <f>IF(A1450&amp;""="","",ROUND(F1450-G1450,2))</f>
        <v/>
      </c>
      <c r="I1450" s="6">
        <f>IF(A1450&amp;""="","",IFERROR(INDEX('أوامر الشغل'!$F$6:$F$1005,MATCH(A1450&amp;"",'أوامر الشغل'!$A$6:$A$1005,0))&amp;"","أمر غير موجود"))</f>
        <v/>
      </c>
    </row>
    <row r="1451">
      <c r="A1451" s="5" t="n"/>
      <c r="B1451" s="5" t="n"/>
      <c r="C1451" s="18" t="n"/>
      <c r="D1451" s="17" t="n"/>
      <c r="E1451" s="17" t="n"/>
      <c r="F1451" s="15">
        <f>IF(A1451&amp;""="","",ROUND(N(C1451)*N(E1451),2))</f>
        <v/>
      </c>
      <c r="G1451" s="15">
        <f>IF(A1451&amp;""="","",ROUND(N(C1451)*N(D1451),2))</f>
        <v/>
      </c>
      <c r="H1451" s="15">
        <f>IF(A1451&amp;""="","",ROUND(F1451-G1451,2))</f>
        <v/>
      </c>
      <c r="I1451" s="6">
        <f>IF(A1451&amp;""="","",IFERROR(INDEX('أوامر الشغل'!$F$6:$F$1005,MATCH(A1451&amp;"",'أوامر الشغل'!$A$6:$A$1005,0))&amp;"","أمر غير موجود"))</f>
        <v/>
      </c>
    </row>
    <row r="1452">
      <c r="A1452" s="5" t="n"/>
      <c r="B1452" s="5" t="n"/>
      <c r="C1452" s="18" t="n"/>
      <c r="D1452" s="17" t="n"/>
      <c r="E1452" s="17" t="n"/>
      <c r="F1452" s="15">
        <f>IF(A1452&amp;""="","",ROUND(N(C1452)*N(E1452),2))</f>
        <v/>
      </c>
      <c r="G1452" s="15">
        <f>IF(A1452&amp;""="","",ROUND(N(C1452)*N(D1452),2))</f>
        <v/>
      </c>
      <c r="H1452" s="15">
        <f>IF(A1452&amp;""="","",ROUND(F1452-G1452,2))</f>
        <v/>
      </c>
      <c r="I1452" s="6">
        <f>IF(A1452&amp;""="","",IFERROR(INDEX('أوامر الشغل'!$F$6:$F$1005,MATCH(A1452&amp;"",'أوامر الشغل'!$A$6:$A$1005,0))&amp;"","أمر غير موجود"))</f>
        <v/>
      </c>
    </row>
    <row r="1453">
      <c r="A1453" s="5" t="n"/>
      <c r="B1453" s="5" t="n"/>
      <c r="C1453" s="18" t="n"/>
      <c r="D1453" s="17" t="n"/>
      <c r="E1453" s="17" t="n"/>
      <c r="F1453" s="15">
        <f>IF(A1453&amp;""="","",ROUND(N(C1453)*N(E1453),2))</f>
        <v/>
      </c>
      <c r="G1453" s="15">
        <f>IF(A1453&amp;""="","",ROUND(N(C1453)*N(D1453),2))</f>
        <v/>
      </c>
      <c r="H1453" s="15">
        <f>IF(A1453&amp;""="","",ROUND(F1453-G1453,2))</f>
        <v/>
      </c>
      <c r="I1453" s="6">
        <f>IF(A1453&amp;""="","",IFERROR(INDEX('أوامر الشغل'!$F$6:$F$1005,MATCH(A1453&amp;"",'أوامر الشغل'!$A$6:$A$1005,0))&amp;"","أمر غير موجود"))</f>
        <v/>
      </c>
    </row>
    <row r="1454">
      <c r="A1454" s="5" t="n"/>
      <c r="B1454" s="5" t="n"/>
      <c r="C1454" s="18" t="n"/>
      <c r="D1454" s="17" t="n"/>
      <c r="E1454" s="17" t="n"/>
      <c r="F1454" s="15">
        <f>IF(A1454&amp;""="","",ROUND(N(C1454)*N(E1454),2))</f>
        <v/>
      </c>
      <c r="G1454" s="15">
        <f>IF(A1454&amp;""="","",ROUND(N(C1454)*N(D1454),2))</f>
        <v/>
      </c>
      <c r="H1454" s="15">
        <f>IF(A1454&amp;""="","",ROUND(F1454-G1454,2))</f>
        <v/>
      </c>
      <c r="I1454" s="6">
        <f>IF(A1454&amp;""="","",IFERROR(INDEX('أوامر الشغل'!$F$6:$F$1005,MATCH(A1454&amp;"",'أوامر الشغل'!$A$6:$A$1005,0))&amp;"","أمر غير موجود"))</f>
        <v/>
      </c>
    </row>
    <row r="1455">
      <c r="A1455" s="5" t="n"/>
      <c r="B1455" s="5" t="n"/>
      <c r="C1455" s="18" t="n"/>
      <c r="D1455" s="17" t="n"/>
      <c r="E1455" s="17" t="n"/>
      <c r="F1455" s="15">
        <f>IF(A1455&amp;""="","",ROUND(N(C1455)*N(E1455),2))</f>
        <v/>
      </c>
      <c r="G1455" s="15">
        <f>IF(A1455&amp;""="","",ROUND(N(C1455)*N(D1455),2))</f>
        <v/>
      </c>
      <c r="H1455" s="15">
        <f>IF(A1455&amp;""="","",ROUND(F1455-G1455,2))</f>
        <v/>
      </c>
      <c r="I1455" s="6">
        <f>IF(A1455&amp;""="","",IFERROR(INDEX('أوامر الشغل'!$F$6:$F$1005,MATCH(A1455&amp;"",'أوامر الشغل'!$A$6:$A$1005,0))&amp;"","أمر غير موجود"))</f>
        <v/>
      </c>
    </row>
    <row r="1456">
      <c r="A1456" s="5" t="n"/>
      <c r="B1456" s="5" t="n"/>
      <c r="C1456" s="18" t="n"/>
      <c r="D1456" s="17" t="n"/>
      <c r="E1456" s="17" t="n"/>
      <c r="F1456" s="15">
        <f>IF(A1456&amp;""="","",ROUND(N(C1456)*N(E1456),2))</f>
        <v/>
      </c>
      <c r="G1456" s="15">
        <f>IF(A1456&amp;""="","",ROUND(N(C1456)*N(D1456),2))</f>
        <v/>
      </c>
      <c r="H1456" s="15">
        <f>IF(A1456&amp;""="","",ROUND(F1456-G1456,2))</f>
        <v/>
      </c>
      <c r="I1456" s="6">
        <f>IF(A1456&amp;""="","",IFERROR(INDEX('أوامر الشغل'!$F$6:$F$1005,MATCH(A1456&amp;"",'أوامر الشغل'!$A$6:$A$1005,0))&amp;"","أمر غير موجود"))</f>
        <v/>
      </c>
    </row>
    <row r="1457">
      <c r="A1457" s="5" t="n"/>
      <c r="B1457" s="5" t="n"/>
      <c r="C1457" s="18" t="n"/>
      <c r="D1457" s="17" t="n"/>
      <c r="E1457" s="17" t="n"/>
      <c r="F1457" s="15">
        <f>IF(A1457&amp;""="","",ROUND(N(C1457)*N(E1457),2))</f>
        <v/>
      </c>
      <c r="G1457" s="15">
        <f>IF(A1457&amp;""="","",ROUND(N(C1457)*N(D1457),2))</f>
        <v/>
      </c>
      <c r="H1457" s="15">
        <f>IF(A1457&amp;""="","",ROUND(F1457-G1457,2))</f>
        <v/>
      </c>
      <c r="I1457" s="6">
        <f>IF(A1457&amp;""="","",IFERROR(INDEX('أوامر الشغل'!$F$6:$F$1005,MATCH(A1457&amp;"",'أوامر الشغل'!$A$6:$A$1005,0))&amp;"","أمر غير موجود"))</f>
        <v/>
      </c>
    </row>
    <row r="1458">
      <c r="A1458" s="5" t="n"/>
      <c r="B1458" s="5" t="n"/>
      <c r="C1458" s="18" t="n"/>
      <c r="D1458" s="17" t="n"/>
      <c r="E1458" s="17" t="n"/>
      <c r="F1458" s="15">
        <f>IF(A1458&amp;""="","",ROUND(N(C1458)*N(E1458),2))</f>
        <v/>
      </c>
      <c r="G1458" s="15">
        <f>IF(A1458&amp;""="","",ROUND(N(C1458)*N(D1458),2))</f>
        <v/>
      </c>
      <c r="H1458" s="15">
        <f>IF(A1458&amp;""="","",ROUND(F1458-G1458,2))</f>
        <v/>
      </c>
      <c r="I1458" s="6">
        <f>IF(A1458&amp;""="","",IFERROR(INDEX('أوامر الشغل'!$F$6:$F$1005,MATCH(A1458&amp;"",'أوامر الشغل'!$A$6:$A$1005,0))&amp;"","أمر غير موجود"))</f>
        <v/>
      </c>
    </row>
    <row r="1459">
      <c r="A1459" s="5" t="n"/>
      <c r="B1459" s="5" t="n"/>
      <c r="C1459" s="18" t="n"/>
      <c r="D1459" s="17" t="n"/>
      <c r="E1459" s="17" t="n"/>
      <c r="F1459" s="15">
        <f>IF(A1459&amp;""="","",ROUND(N(C1459)*N(E1459),2))</f>
        <v/>
      </c>
      <c r="G1459" s="15">
        <f>IF(A1459&amp;""="","",ROUND(N(C1459)*N(D1459),2))</f>
        <v/>
      </c>
      <c r="H1459" s="15">
        <f>IF(A1459&amp;""="","",ROUND(F1459-G1459,2))</f>
        <v/>
      </c>
      <c r="I1459" s="6">
        <f>IF(A1459&amp;""="","",IFERROR(INDEX('أوامر الشغل'!$F$6:$F$1005,MATCH(A1459&amp;"",'أوامر الشغل'!$A$6:$A$1005,0))&amp;"","أمر غير موجود"))</f>
        <v/>
      </c>
    </row>
    <row r="1460">
      <c r="A1460" s="5" t="n"/>
      <c r="B1460" s="5" t="n"/>
      <c r="C1460" s="18" t="n"/>
      <c r="D1460" s="17" t="n"/>
      <c r="E1460" s="17" t="n"/>
      <c r="F1460" s="15">
        <f>IF(A1460&amp;""="","",ROUND(N(C1460)*N(E1460),2))</f>
        <v/>
      </c>
      <c r="G1460" s="15">
        <f>IF(A1460&amp;""="","",ROUND(N(C1460)*N(D1460),2))</f>
        <v/>
      </c>
      <c r="H1460" s="15">
        <f>IF(A1460&amp;""="","",ROUND(F1460-G1460,2))</f>
        <v/>
      </c>
      <c r="I1460" s="6">
        <f>IF(A1460&amp;""="","",IFERROR(INDEX('أوامر الشغل'!$F$6:$F$1005,MATCH(A1460&amp;"",'أوامر الشغل'!$A$6:$A$1005,0))&amp;"","أمر غير موجود"))</f>
        <v/>
      </c>
    </row>
    <row r="1461">
      <c r="A1461" s="5" t="n"/>
      <c r="B1461" s="5" t="n"/>
      <c r="C1461" s="18" t="n"/>
      <c r="D1461" s="17" t="n"/>
      <c r="E1461" s="17" t="n"/>
      <c r="F1461" s="15">
        <f>IF(A1461&amp;""="","",ROUND(N(C1461)*N(E1461),2))</f>
        <v/>
      </c>
      <c r="G1461" s="15">
        <f>IF(A1461&amp;""="","",ROUND(N(C1461)*N(D1461),2))</f>
        <v/>
      </c>
      <c r="H1461" s="15">
        <f>IF(A1461&amp;""="","",ROUND(F1461-G1461,2))</f>
        <v/>
      </c>
      <c r="I1461" s="6">
        <f>IF(A1461&amp;""="","",IFERROR(INDEX('أوامر الشغل'!$F$6:$F$1005,MATCH(A1461&amp;"",'أوامر الشغل'!$A$6:$A$1005,0))&amp;"","أمر غير موجود"))</f>
        <v/>
      </c>
    </row>
    <row r="1462">
      <c r="A1462" s="5" t="n"/>
      <c r="B1462" s="5" t="n"/>
      <c r="C1462" s="18" t="n"/>
      <c r="D1462" s="17" t="n"/>
      <c r="E1462" s="17" t="n"/>
      <c r="F1462" s="15">
        <f>IF(A1462&amp;""="","",ROUND(N(C1462)*N(E1462),2))</f>
        <v/>
      </c>
      <c r="G1462" s="15">
        <f>IF(A1462&amp;""="","",ROUND(N(C1462)*N(D1462),2))</f>
        <v/>
      </c>
      <c r="H1462" s="15">
        <f>IF(A1462&amp;""="","",ROUND(F1462-G1462,2))</f>
        <v/>
      </c>
      <c r="I1462" s="6">
        <f>IF(A1462&amp;""="","",IFERROR(INDEX('أوامر الشغل'!$F$6:$F$1005,MATCH(A1462&amp;"",'أوامر الشغل'!$A$6:$A$1005,0))&amp;"","أمر غير موجود"))</f>
        <v/>
      </c>
    </row>
    <row r="1463">
      <c r="A1463" s="5" t="n"/>
      <c r="B1463" s="5" t="n"/>
      <c r="C1463" s="18" t="n"/>
      <c r="D1463" s="17" t="n"/>
      <c r="E1463" s="17" t="n"/>
      <c r="F1463" s="15">
        <f>IF(A1463&amp;""="","",ROUND(N(C1463)*N(E1463),2))</f>
        <v/>
      </c>
      <c r="G1463" s="15">
        <f>IF(A1463&amp;""="","",ROUND(N(C1463)*N(D1463),2))</f>
        <v/>
      </c>
      <c r="H1463" s="15">
        <f>IF(A1463&amp;""="","",ROUND(F1463-G1463,2))</f>
        <v/>
      </c>
      <c r="I1463" s="6">
        <f>IF(A1463&amp;""="","",IFERROR(INDEX('أوامر الشغل'!$F$6:$F$1005,MATCH(A1463&amp;"",'أوامر الشغل'!$A$6:$A$1005,0))&amp;"","أمر غير موجود"))</f>
        <v/>
      </c>
    </row>
    <row r="1464">
      <c r="A1464" s="5" t="n"/>
      <c r="B1464" s="5" t="n"/>
      <c r="C1464" s="18" t="n"/>
      <c r="D1464" s="17" t="n"/>
      <c r="E1464" s="17" t="n"/>
      <c r="F1464" s="15">
        <f>IF(A1464&amp;""="","",ROUND(N(C1464)*N(E1464),2))</f>
        <v/>
      </c>
      <c r="G1464" s="15">
        <f>IF(A1464&amp;""="","",ROUND(N(C1464)*N(D1464),2))</f>
        <v/>
      </c>
      <c r="H1464" s="15">
        <f>IF(A1464&amp;""="","",ROUND(F1464-G1464,2))</f>
        <v/>
      </c>
      <c r="I1464" s="6">
        <f>IF(A1464&amp;""="","",IFERROR(INDEX('أوامر الشغل'!$F$6:$F$1005,MATCH(A1464&amp;"",'أوامر الشغل'!$A$6:$A$1005,0))&amp;"","أمر غير موجود"))</f>
        <v/>
      </c>
    </row>
    <row r="1465">
      <c r="A1465" s="5" t="n"/>
      <c r="B1465" s="5" t="n"/>
      <c r="C1465" s="18" t="n"/>
      <c r="D1465" s="17" t="n"/>
      <c r="E1465" s="17" t="n"/>
      <c r="F1465" s="15">
        <f>IF(A1465&amp;""="","",ROUND(N(C1465)*N(E1465),2))</f>
        <v/>
      </c>
      <c r="G1465" s="15">
        <f>IF(A1465&amp;""="","",ROUND(N(C1465)*N(D1465),2))</f>
        <v/>
      </c>
      <c r="H1465" s="15">
        <f>IF(A1465&amp;""="","",ROUND(F1465-G1465,2))</f>
        <v/>
      </c>
      <c r="I1465" s="6">
        <f>IF(A1465&amp;""="","",IFERROR(INDEX('أوامر الشغل'!$F$6:$F$1005,MATCH(A1465&amp;"",'أوامر الشغل'!$A$6:$A$1005,0))&amp;"","أمر غير موجود"))</f>
        <v/>
      </c>
    </row>
    <row r="1466">
      <c r="A1466" s="5" t="n"/>
      <c r="B1466" s="5" t="n"/>
      <c r="C1466" s="18" t="n"/>
      <c r="D1466" s="17" t="n"/>
      <c r="E1466" s="17" t="n"/>
      <c r="F1466" s="15">
        <f>IF(A1466&amp;""="","",ROUND(N(C1466)*N(E1466),2))</f>
        <v/>
      </c>
      <c r="G1466" s="15">
        <f>IF(A1466&amp;""="","",ROUND(N(C1466)*N(D1466),2))</f>
        <v/>
      </c>
      <c r="H1466" s="15">
        <f>IF(A1466&amp;""="","",ROUND(F1466-G1466,2))</f>
        <v/>
      </c>
      <c r="I1466" s="6">
        <f>IF(A1466&amp;""="","",IFERROR(INDEX('أوامر الشغل'!$F$6:$F$1005,MATCH(A1466&amp;"",'أوامر الشغل'!$A$6:$A$1005,0))&amp;"","أمر غير موجود"))</f>
        <v/>
      </c>
    </row>
    <row r="1467">
      <c r="A1467" s="5" t="n"/>
      <c r="B1467" s="5" t="n"/>
      <c r="C1467" s="18" t="n"/>
      <c r="D1467" s="17" t="n"/>
      <c r="E1467" s="17" t="n"/>
      <c r="F1467" s="15">
        <f>IF(A1467&amp;""="","",ROUND(N(C1467)*N(E1467),2))</f>
        <v/>
      </c>
      <c r="G1467" s="15">
        <f>IF(A1467&amp;""="","",ROUND(N(C1467)*N(D1467),2))</f>
        <v/>
      </c>
      <c r="H1467" s="15">
        <f>IF(A1467&amp;""="","",ROUND(F1467-G1467,2))</f>
        <v/>
      </c>
      <c r="I1467" s="6">
        <f>IF(A1467&amp;""="","",IFERROR(INDEX('أوامر الشغل'!$F$6:$F$1005,MATCH(A1467&amp;"",'أوامر الشغل'!$A$6:$A$1005,0))&amp;"","أمر غير موجود"))</f>
        <v/>
      </c>
    </row>
    <row r="1468">
      <c r="A1468" s="5" t="n"/>
      <c r="B1468" s="5" t="n"/>
      <c r="C1468" s="18" t="n"/>
      <c r="D1468" s="17" t="n"/>
      <c r="E1468" s="17" t="n"/>
      <c r="F1468" s="15">
        <f>IF(A1468&amp;""="","",ROUND(N(C1468)*N(E1468),2))</f>
        <v/>
      </c>
      <c r="G1468" s="15">
        <f>IF(A1468&amp;""="","",ROUND(N(C1468)*N(D1468),2))</f>
        <v/>
      </c>
      <c r="H1468" s="15">
        <f>IF(A1468&amp;""="","",ROUND(F1468-G1468,2))</f>
        <v/>
      </c>
      <c r="I1468" s="6">
        <f>IF(A1468&amp;""="","",IFERROR(INDEX('أوامر الشغل'!$F$6:$F$1005,MATCH(A1468&amp;"",'أوامر الشغل'!$A$6:$A$1005,0))&amp;"","أمر غير موجود"))</f>
        <v/>
      </c>
    </row>
    <row r="1469">
      <c r="A1469" s="5" t="n"/>
      <c r="B1469" s="5" t="n"/>
      <c r="C1469" s="18" t="n"/>
      <c r="D1469" s="17" t="n"/>
      <c r="E1469" s="17" t="n"/>
      <c r="F1469" s="15">
        <f>IF(A1469&amp;""="","",ROUND(N(C1469)*N(E1469),2))</f>
        <v/>
      </c>
      <c r="G1469" s="15">
        <f>IF(A1469&amp;""="","",ROUND(N(C1469)*N(D1469),2))</f>
        <v/>
      </c>
      <c r="H1469" s="15">
        <f>IF(A1469&amp;""="","",ROUND(F1469-G1469,2))</f>
        <v/>
      </c>
      <c r="I1469" s="6">
        <f>IF(A1469&amp;""="","",IFERROR(INDEX('أوامر الشغل'!$F$6:$F$1005,MATCH(A1469&amp;"",'أوامر الشغل'!$A$6:$A$1005,0))&amp;"","أمر غير موجود"))</f>
        <v/>
      </c>
    </row>
    <row r="1470">
      <c r="A1470" s="5" t="n"/>
      <c r="B1470" s="5" t="n"/>
      <c r="C1470" s="18" t="n"/>
      <c r="D1470" s="17" t="n"/>
      <c r="E1470" s="17" t="n"/>
      <c r="F1470" s="15">
        <f>IF(A1470&amp;""="","",ROUND(N(C1470)*N(E1470),2))</f>
        <v/>
      </c>
      <c r="G1470" s="15">
        <f>IF(A1470&amp;""="","",ROUND(N(C1470)*N(D1470),2))</f>
        <v/>
      </c>
      <c r="H1470" s="15">
        <f>IF(A1470&amp;""="","",ROUND(F1470-G1470,2))</f>
        <v/>
      </c>
      <c r="I1470" s="6">
        <f>IF(A1470&amp;""="","",IFERROR(INDEX('أوامر الشغل'!$F$6:$F$1005,MATCH(A1470&amp;"",'أوامر الشغل'!$A$6:$A$1005,0))&amp;"","أمر غير موجود"))</f>
        <v/>
      </c>
    </row>
    <row r="1471">
      <c r="A1471" s="5" t="n"/>
      <c r="B1471" s="5" t="n"/>
      <c r="C1471" s="18" t="n"/>
      <c r="D1471" s="17" t="n"/>
      <c r="E1471" s="17" t="n"/>
      <c r="F1471" s="15">
        <f>IF(A1471&amp;""="","",ROUND(N(C1471)*N(E1471),2))</f>
        <v/>
      </c>
      <c r="G1471" s="15">
        <f>IF(A1471&amp;""="","",ROUND(N(C1471)*N(D1471),2))</f>
        <v/>
      </c>
      <c r="H1471" s="15">
        <f>IF(A1471&amp;""="","",ROUND(F1471-G1471,2))</f>
        <v/>
      </c>
      <c r="I1471" s="6">
        <f>IF(A1471&amp;""="","",IFERROR(INDEX('أوامر الشغل'!$F$6:$F$1005,MATCH(A1471&amp;"",'أوامر الشغل'!$A$6:$A$1005,0))&amp;"","أمر غير موجود"))</f>
        <v/>
      </c>
    </row>
    <row r="1472">
      <c r="A1472" s="5" t="n"/>
      <c r="B1472" s="5" t="n"/>
      <c r="C1472" s="18" t="n"/>
      <c r="D1472" s="17" t="n"/>
      <c r="E1472" s="17" t="n"/>
      <c r="F1472" s="15">
        <f>IF(A1472&amp;""="","",ROUND(N(C1472)*N(E1472),2))</f>
        <v/>
      </c>
      <c r="G1472" s="15">
        <f>IF(A1472&amp;""="","",ROUND(N(C1472)*N(D1472),2))</f>
        <v/>
      </c>
      <c r="H1472" s="15">
        <f>IF(A1472&amp;""="","",ROUND(F1472-G1472,2))</f>
        <v/>
      </c>
      <c r="I1472" s="6">
        <f>IF(A1472&amp;""="","",IFERROR(INDEX('أوامر الشغل'!$F$6:$F$1005,MATCH(A1472&amp;"",'أوامر الشغل'!$A$6:$A$1005,0))&amp;"","أمر غير موجود"))</f>
        <v/>
      </c>
    </row>
    <row r="1473">
      <c r="A1473" s="5" t="n"/>
      <c r="B1473" s="5" t="n"/>
      <c r="C1473" s="18" t="n"/>
      <c r="D1473" s="17" t="n"/>
      <c r="E1473" s="17" t="n"/>
      <c r="F1473" s="15">
        <f>IF(A1473&amp;""="","",ROUND(N(C1473)*N(E1473),2))</f>
        <v/>
      </c>
      <c r="G1473" s="15">
        <f>IF(A1473&amp;""="","",ROUND(N(C1473)*N(D1473),2))</f>
        <v/>
      </c>
      <c r="H1473" s="15">
        <f>IF(A1473&amp;""="","",ROUND(F1473-G1473,2))</f>
        <v/>
      </c>
      <c r="I1473" s="6">
        <f>IF(A1473&amp;""="","",IFERROR(INDEX('أوامر الشغل'!$F$6:$F$1005,MATCH(A1473&amp;"",'أوامر الشغل'!$A$6:$A$1005,0))&amp;"","أمر غير موجود"))</f>
        <v/>
      </c>
    </row>
    <row r="1474">
      <c r="A1474" s="5" t="n"/>
      <c r="B1474" s="5" t="n"/>
      <c r="C1474" s="18" t="n"/>
      <c r="D1474" s="17" t="n"/>
      <c r="E1474" s="17" t="n"/>
      <c r="F1474" s="15">
        <f>IF(A1474&amp;""="","",ROUND(N(C1474)*N(E1474),2))</f>
        <v/>
      </c>
      <c r="G1474" s="15">
        <f>IF(A1474&amp;""="","",ROUND(N(C1474)*N(D1474),2))</f>
        <v/>
      </c>
      <c r="H1474" s="15">
        <f>IF(A1474&amp;""="","",ROUND(F1474-G1474,2))</f>
        <v/>
      </c>
      <c r="I1474" s="6">
        <f>IF(A1474&amp;""="","",IFERROR(INDEX('أوامر الشغل'!$F$6:$F$1005,MATCH(A1474&amp;"",'أوامر الشغل'!$A$6:$A$1005,0))&amp;"","أمر غير موجود"))</f>
        <v/>
      </c>
    </row>
    <row r="1475">
      <c r="A1475" s="5" t="n"/>
      <c r="B1475" s="5" t="n"/>
      <c r="C1475" s="18" t="n"/>
      <c r="D1475" s="17" t="n"/>
      <c r="E1475" s="17" t="n"/>
      <c r="F1475" s="15">
        <f>IF(A1475&amp;""="","",ROUND(N(C1475)*N(E1475),2))</f>
        <v/>
      </c>
      <c r="G1475" s="15">
        <f>IF(A1475&amp;""="","",ROUND(N(C1475)*N(D1475),2))</f>
        <v/>
      </c>
      <c r="H1475" s="15">
        <f>IF(A1475&amp;""="","",ROUND(F1475-G1475,2))</f>
        <v/>
      </c>
      <c r="I1475" s="6">
        <f>IF(A1475&amp;""="","",IFERROR(INDEX('أوامر الشغل'!$F$6:$F$1005,MATCH(A1475&amp;"",'أوامر الشغل'!$A$6:$A$1005,0))&amp;"","أمر غير موجود"))</f>
        <v/>
      </c>
    </row>
    <row r="1476">
      <c r="A1476" s="5" t="n"/>
      <c r="B1476" s="5" t="n"/>
      <c r="C1476" s="18" t="n"/>
      <c r="D1476" s="17" t="n"/>
      <c r="E1476" s="17" t="n"/>
      <c r="F1476" s="15">
        <f>IF(A1476&amp;""="","",ROUND(N(C1476)*N(E1476),2))</f>
        <v/>
      </c>
      <c r="G1476" s="15">
        <f>IF(A1476&amp;""="","",ROUND(N(C1476)*N(D1476),2))</f>
        <v/>
      </c>
      <c r="H1476" s="15">
        <f>IF(A1476&amp;""="","",ROUND(F1476-G1476,2))</f>
        <v/>
      </c>
      <c r="I1476" s="6">
        <f>IF(A1476&amp;""="","",IFERROR(INDEX('أوامر الشغل'!$F$6:$F$1005,MATCH(A1476&amp;"",'أوامر الشغل'!$A$6:$A$1005,0))&amp;"","أمر غير موجود"))</f>
        <v/>
      </c>
    </row>
    <row r="1477">
      <c r="A1477" s="5" t="n"/>
      <c r="B1477" s="5" t="n"/>
      <c r="C1477" s="18" t="n"/>
      <c r="D1477" s="17" t="n"/>
      <c r="E1477" s="17" t="n"/>
      <c r="F1477" s="15">
        <f>IF(A1477&amp;""="","",ROUND(N(C1477)*N(E1477),2))</f>
        <v/>
      </c>
      <c r="G1477" s="15">
        <f>IF(A1477&amp;""="","",ROUND(N(C1477)*N(D1477),2))</f>
        <v/>
      </c>
      <c r="H1477" s="15">
        <f>IF(A1477&amp;""="","",ROUND(F1477-G1477,2))</f>
        <v/>
      </c>
      <c r="I1477" s="6">
        <f>IF(A1477&amp;""="","",IFERROR(INDEX('أوامر الشغل'!$F$6:$F$1005,MATCH(A1477&amp;"",'أوامر الشغل'!$A$6:$A$1005,0))&amp;"","أمر غير موجود"))</f>
        <v/>
      </c>
    </row>
    <row r="1478">
      <c r="A1478" s="5" t="n"/>
      <c r="B1478" s="5" t="n"/>
      <c r="C1478" s="18" t="n"/>
      <c r="D1478" s="17" t="n"/>
      <c r="E1478" s="17" t="n"/>
      <c r="F1478" s="15">
        <f>IF(A1478&amp;""="","",ROUND(N(C1478)*N(E1478),2))</f>
        <v/>
      </c>
      <c r="G1478" s="15">
        <f>IF(A1478&amp;""="","",ROUND(N(C1478)*N(D1478),2))</f>
        <v/>
      </c>
      <c r="H1478" s="15">
        <f>IF(A1478&amp;""="","",ROUND(F1478-G1478,2))</f>
        <v/>
      </c>
      <c r="I1478" s="6">
        <f>IF(A1478&amp;""="","",IFERROR(INDEX('أوامر الشغل'!$F$6:$F$1005,MATCH(A1478&amp;"",'أوامر الشغل'!$A$6:$A$1005,0))&amp;"","أمر غير موجود"))</f>
        <v/>
      </c>
    </row>
    <row r="1479">
      <c r="A1479" s="5" t="n"/>
      <c r="B1479" s="5" t="n"/>
      <c r="C1479" s="18" t="n"/>
      <c r="D1479" s="17" t="n"/>
      <c r="E1479" s="17" t="n"/>
      <c r="F1479" s="15">
        <f>IF(A1479&amp;""="","",ROUND(N(C1479)*N(E1479),2))</f>
        <v/>
      </c>
      <c r="G1479" s="15">
        <f>IF(A1479&amp;""="","",ROUND(N(C1479)*N(D1479),2))</f>
        <v/>
      </c>
      <c r="H1479" s="15">
        <f>IF(A1479&amp;""="","",ROUND(F1479-G1479,2))</f>
        <v/>
      </c>
      <c r="I1479" s="6">
        <f>IF(A1479&amp;""="","",IFERROR(INDEX('أوامر الشغل'!$F$6:$F$1005,MATCH(A1479&amp;"",'أوامر الشغل'!$A$6:$A$1005,0))&amp;"","أمر غير موجود"))</f>
        <v/>
      </c>
    </row>
    <row r="1480">
      <c r="A1480" s="5" t="n"/>
      <c r="B1480" s="5" t="n"/>
      <c r="C1480" s="18" t="n"/>
      <c r="D1480" s="17" t="n"/>
      <c r="E1480" s="17" t="n"/>
      <c r="F1480" s="15">
        <f>IF(A1480&amp;""="","",ROUND(N(C1480)*N(E1480),2))</f>
        <v/>
      </c>
      <c r="G1480" s="15">
        <f>IF(A1480&amp;""="","",ROUND(N(C1480)*N(D1480),2))</f>
        <v/>
      </c>
      <c r="H1480" s="15">
        <f>IF(A1480&amp;""="","",ROUND(F1480-G1480,2))</f>
        <v/>
      </c>
      <c r="I1480" s="6">
        <f>IF(A1480&amp;""="","",IFERROR(INDEX('أوامر الشغل'!$F$6:$F$1005,MATCH(A1480&amp;"",'أوامر الشغل'!$A$6:$A$1005,0))&amp;"","أمر غير موجود"))</f>
        <v/>
      </c>
    </row>
    <row r="1481">
      <c r="A1481" s="5" t="n"/>
      <c r="B1481" s="5" t="n"/>
      <c r="C1481" s="18" t="n"/>
      <c r="D1481" s="17" t="n"/>
      <c r="E1481" s="17" t="n"/>
      <c r="F1481" s="15">
        <f>IF(A1481&amp;""="","",ROUND(N(C1481)*N(E1481),2))</f>
        <v/>
      </c>
      <c r="G1481" s="15">
        <f>IF(A1481&amp;""="","",ROUND(N(C1481)*N(D1481),2))</f>
        <v/>
      </c>
      <c r="H1481" s="15">
        <f>IF(A1481&amp;""="","",ROUND(F1481-G1481,2))</f>
        <v/>
      </c>
      <c r="I1481" s="6">
        <f>IF(A1481&amp;""="","",IFERROR(INDEX('أوامر الشغل'!$F$6:$F$1005,MATCH(A1481&amp;"",'أوامر الشغل'!$A$6:$A$1005,0))&amp;"","أمر غير موجود"))</f>
        <v/>
      </c>
    </row>
    <row r="1482">
      <c r="A1482" s="5" t="n"/>
      <c r="B1482" s="5" t="n"/>
      <c r="C1482" s="18" t="n"/>
      <c r="D1482" s="17" t="n"/>
      <c r="E1482" s="17" t="n"/>
      <c r="F1482" s="15">
        <f>IF(A1482&amp;""="","",ROUND(N(C1482)*N(E1482),2))</f>
        <v/>
      </c>
      <c r="G1482" s="15">
        <f>IF(A1482&amp;""="","",ROUND(N(C1482)*N(D1482),2))</f>
        <v/>
      </c>
      <c r="H1482" s="15">
        <f>IF(A1482&amp;""="","",ROUND(F1482-G1482,2))</f>
        <v/>
      </c>
      <c r="I1482" s="6">
        <f>IF(A1482&amp;""="","",IFERROR(INDEX('أوامر الشغل'!$F$6:$F$1005,MATCH(A1482&amp;"",'أوامر الشغل'!$A$6:$A$1005,0))&amp;"","أمر غير موجود"))</f>
        <v/>
      </c>
    </row>
    <row r="1483">
      <c r="A1483" s="5" t="n"/>
      <c r="B1483" s="5" t="n"/>
      <c r="C1483" s="18" t="n"/>
      <c r="D1483" s="17" t="n"/>
      <c r="E1483" s="17" t="n"/>
      <c r="F1483" s="15">
        <f>IF(A1483&amp;""="","",ROUND(N(C1483)*N(E1483),2))</f>
        <v/>
      </c>
      <c r="G1483" s="15">
        <f>IF(A1483&amp;""="","",ROUND(N(C1483)*N(D1483),2))</f>
        <v/>
      </c>
      <c r="H1483" s="15">
        <f>IF(A1483&amp;""="","",ROUND(F1483-G1483,2))</f>
        <v/>
      </c>
      <c r="I1483" s="6">
        <f>IF(A1483&amp;""="","",IFERROR(INDEX('أوامر الشغل'!$F$6:$F$1005,MATCH(A1483&amp;"",'أوامر الشغل'!$A$6:$A$1005,0))&amp;"","أمر غير موجود"))</f>
        <v/>
      </c>
    </row>
    <row r="1484">
      <c r="A1484" s="5" t="n"/>
      <c r="B1484" s="5" t="n"/>
      <c r="C1484" s="18" t="n"/>
      <c r="D1484" s="17" t="n"/>
      <c r="E1484" s="17" t="n"/>
      <c r="F1484" s="15">
        <f>IF(A1484&amp;""="","",ROUND(N(C1484)*N(E1484),2))</f>
        <v/>
      </c>
      <c r="G1484" s="15">
        <f>IF(A1484&amp;""="","",ROUND(N(C1484)*N(D1484),2))</f>
        <v/>
      </c>
      <c r="H1484" s="15">
        <f>IF(A1484&amp;""="","",ROUND(F1484-G1484,2))</f>
        <v/>
      </c>
      <c r="I1484" s="6">
        <f>IF(A1484&amp;""="","",IFERROR(INDEX('أوامر الشغل'!$F$6:$F$1005,MATCH(A1484&amp;"",'أوامر الشغل'!$A$6:$A$1005,0))&amp;"","أمر غير موجود"))</f>
        <v/>
      </c>
    </row>
    <row r="1485">
      <c r="A1485" s="5" t="n"/>
      <c r="B1485" s="5" t="n"/>
      <c r="C1485" s="18" t="n"/>
      <c r="D1485" s="17" t="n"/>
      <c r="E1485" s="17" t="n"/>
      <c r="F1485" s="15">
        <f>IF(A1485&amp;""="","",ROUND(N(C1485)*N(E1485),2))</f>
        <v/>
      </c>
      <c r="G1485" s="15">
        <f>IF(A1485&amp;""="","",ROUND(N(C1485)*N(D1485),2))</f>
        <v/>
      </c>
      <c r="H1485" s="15">
        <f>IF(A1485&amp;""="","",ROUND(F1485-G1485,2))</f>
        <v/>
      </c>
      <c r="I1485" s="6">
        <f>IF(A1485&amp;""="","",IFERROR(INDEX('أوامر الشغل'!$F$6:$F$1005,MATCH(A1485&amp;"",'أوامر الشغل'!$A$6:$A$1005,0))&amp;"","أمر غير موجود"))</f>
        <v/>
      </c>
    </row>
    <row r="1486">
      <c r="A1486" s="5" t="n"/>
      <c r="B1486" s="5" t="n"/>
      <c r="C1486" s="18" t="n"/>
      <c r="D1486" s="17" t="n"/>
      <c r="E1486" s="17" t="n"/>
      <c r="F1486" s="15">
        <f>IF(A1486&amp;""="","",ROUND(N(C1486)*N(E1486),2))</f>
        <v/>
      </c>
      <c r="G1486" s="15">
        <f>IF(A1486&amp;""="","",ROUND(N(C1486)*N(D1486),2))</f>
        <v/>
      </c>
      <c r="H1486" s="15">
        <f>IF(A1486&amp;""="","",ROUND(F1486-G1486,2))</f>
        <v/>
      </c>
      <c r="I1486" s="6">
        <f>IF(A1486&amp;""="","",IFERROR(INDEX('أوامر الشغل'!$F$6:$F$1005,MATCH(A1486&amp;"",'أوامر الشغل'!$A$6:$A$1005,0))&amp;"","أمر غير موجود"))</f>
        <v/>
      </c>
    </row>
    <row r="1487">
      <c r="A1487" s="5" t="n"/>
      <c r="B1487" s="5" t="n"/>
      <c r="C1487" s="18" t="n"/>
      <c r="D1487" s="17" t="n"/>
      <c r="E1487" s="17" t="n"/>
      <c r="F1487" s="15">
        <f>IF(A1487&amp;""="","",ROUND(N(C1487)*N(E1487),2))</f>
        <v/>
      </c>
      <c r="G1487" s="15">
        <f>IF(A1487&amp;""="","",ROUND(N(C1487)*N(D1487),2))</f>
        <v/>
      </c>
      <c r="H1487" s="15">
        <f>IF(A1487&amp;""="","",ROUND(F1487-G1487,2))</f>
        <v/>
      </c>
      <c r="I1487" s="6">
        <f>IF(A1487&amp;""="","",IFERROR(INDEX('أوامر الشغل'!$F$6:$F$1005,MATCH(A1487&amp;"",'أوامر الشغل'!$A$6:$A$1005,0))&amp;"","أمر غير موجود"))</f>
        <v/>
      </c>
    </row>
    <row r="1488">
      <c r="A1488" s="5" t="n"/>
      <c r="B1488" s="5" t="n"/>
      <c r="C1488" s="18" t="n"/>
      <c r="D1488" s="17" t="n"/>
      <c r="E1488" s="17" t="n"/>
      <c r="F1488" s="15">
        <f>IF(A1488&amp;""="","",ROUND(N(C1488)*N(E1488),2))</f>
        <v/>
      </c>
      <c r="G1488" s="15">
        <f>IF(A1488&amp;""="","",ROUND(N(C1488)*N(D1488),2))</f>
        <v/>
      </c>
      <c r="H1488" s="15">
        <f>IF(A1488&amp;""="","",ROUND(F1488-G1488,2))</f>
        <v/>
      </c>
      <c r="I1488" s="6">
        <f>IF(A1488&amp;""="","",IFERROR(INDEX('أوامر الشغل'!$F$6:$F$1005,MATCH(A1488&amp;"",'أوامر الشغل'!$A$6:$A$1005,0))&amp;"","أمر غير موجود"))</f>
        <v/>
      </c>
    </row>
    <row r="1489">
      <c r="A1489" s="5" t="n"/>
      <c r="B1489" s="5" t="n"/>
      <c r="C1489" s="18" t="n"/>
      <c r="D1489" s="17" t="n"/>
      <c r="E1489" s="17" t="n"/>
      <c r="F1489" s="15">
        <f>IF(A1489&amp;""="","",ROUND(N(C1489)*N(E1489),2))</f>
        <v/>
      </c>
      <c r="G1489" s="15">
        <f>IF(A1489&amp;""="","",ROUND(N(C1489)*N(D1489),2))</f>
        <v/>
      </c>
      <c r="H1489" s="15">
        <f>IF(A1489&amp;""="","",ROUND(F1489-G1489,2))</f>
        <v/>
      </c>
      <c r="I1489" s="6">
        <f>IF(A1489&amp;""="","",IFERROR(INDEX('أوامر الشغل'!$F$6:$F$1005,MATCH(A1489&amp;"",'أوامر الشغل'!$A$6:$A$1005,0))&amp;"","أمر غير موجود"))</f>
        <v/>
      </c>
    </row>
    <row r="1490">
      <c r="A1490" s="5" t="n"/>
      <c r="B1490" s="5" t="n"/>
      <c r="C1490" s="18" t="n"/>
      <c r="D1490" s="17" t="n"/>
      <c r="E1490" s="17" t="n"/>
      <c r="F1490" s="15">
        <f>IF(A1490&amp;""="","",ROUND(N(C1490)*N(E1490),2))</f>
        <v/>
      </c>
      <c r="G1490" s="15">
        <f>IF(A1490&amp;""="","",ROUND(N(C1490)*N(D1490),2))</f>
        <v/>
      </c>
      <c r="H1490" s="15">
        <f>IF(A1490&amp;""="","",ROUND(F1490-G1490,2))</f>
        <v/>
      </c>
      <c r="I1490" s="6">
        <f>IF(A1490&amp;""="","",IFERROR(INDEX('أوامر الشغل'!$F$6:$F$1005,MATCH(A1490&amp;"",'أوامر الشغل'!$A$6:$A$1005,0))&amp;"","أمر غير موجود"))</f>
        <v/>
      </c>
    </row>
    <row r="1491">
      <c r="A1491" s="5" t="n"/>
      <c r="B1491" s="5" t="n"/>
      <c r="C1491" s="18" t="n"/>
      <c r="D1491" s="17" t="n"/>
      <c r="E1491" s="17" t="n"/>
      <c r="F1491" s="15">
        <f>IF(A1491&amp;""="","",ROUND(N(C1491)*N(E1491),2))</f>
        <v/>
      </c>
      <c r="G1491" s="15">
        <f>IF(A1491&amp;""="","",ROUND(N(C1491)*N(D1491),2))</f>
        <v/>
      </c>
      <c r="H1491" s="15">
        <f>IF(A1491&amp;""="","",ROUND(F1491-G1491,2))</f>
        <v/>
      </c>
      <c r="I1491" s="6">
        <f>IF(A1491&amp;""="","",IFERROR(INDEX('أوامر الشغل'!$F$6:$F$1005,MATCH(A1491&amp;"",'أوامر الشغل'!$A$6:$A$1005,0))&amp;"","أمر غير موجود"))</f>
        <v/>
      </c>
    </row>
    <row r="1492">
      <c r="A1492" s="5" t="n"/>
      <c r="B1492" s="5" t="n"/>
      <c r="C1492" s="18" t="n"/>
      <c r="D1492" s="17" t="n"/>
      <c r="E1492" s="17" t="n"/>
      <c r="F1492" s="15">
        <f>IF(A1492&amp;""="","",ROUND(N(C1492)*N(E1492),2))</f>
        <v/>
      </c>
      <c r="G1492" s="15">
        <f>IF(A1492&amp;""="","",ROUND(N(C1492)*N(D1492),2))</f>
        <v/>
      </c>
      <c r="H1492" s="15">
        <f>IF(A1492&amp;""="","",ROUND(F1492-G1492,2))</f>
        <v/>
      </c>
      <c r="I1492" s="6">
        <f>IF(A1492&amp;""="","",IFERROR(INDEX('أوامر الشغل'!$F$6:$F$1005,MATCH(A1492&amp;"",'أوامر الشغل'!$A$6:$A$1005,0))&amp;"","أمر غير موجود"))</f>
        <v/>
      </c>
    </row>
    <row r="1493">
      <c r="A1493" s="5" t="n"/>
      <c r="B1493" s="5" t="n"/>
      <c r="C1493" s="18" t="n"/>
      <c r="D1493" s="17" t="n"/>
      <c r="E1493" s="17" t="n"/>
      <c r="F1493" s="15">
        <f>IF(A1493&amp;""="","",ROUND(N(C1493)*N(E1493),2))</f>
        <v/>
      </c>
      <c r="G1493" s="15">
        <f>IF(A1493&amp;""="","",ROUND(N(C1493)*N(D1493),2))</f>
        <v/>
      </c>
      <c r="H1493" s="15">
        <f>IF(A1493&amp;""="","",ROUND(F1493-G1493,2))</f>
        <v/>
      </c>
      <c r="I1493" s="6">
        <f>IF(A1493&amp;""="","",IFERROR(INDEX('أوامر الشغل'!$F$6:$F$1005,MATCH(A1493&amp;"",'أوامر الشغل'!$A$6:$A$1005,0))&amp;"","أمر غير موجود"))</f>
        <v/>
      </c>
    </row>
    <row r="1494">
      <c r="A1494" s="5" t="n"/>
      <c r="B1494" s="5" t="n"/>
      <c r="C1494" s="18" t="n"/>
      <c r="D1494" s="17" t="n"/>
      <c r="E1494" s="17" t="n"/>
      <c r="F1494" s="15">
        <f>IF(A1494&amp;""="","",ROUND(N(C1494)*N(E1494),2))</f>
        <v/>
      </c>
      <c r="G1494" s="15">
        <f>IF(A1494&amp;""="","",ROUND(N(C1494)*N(D1494),2))</f>
        <v/>
      </c>
      <c r="H1494" s="15">
        <f>IF(A1494&amp;""="","",ROUND(F1494-G1494,2))</f>
        <v/>
      </c>
      <c r="I1494" s="6">
        <f>IF(A1494&amp;""="","",IFERROR(INDEX('أوامر الشغل'!$F$6:$F$1005,MATCH(A1494&amp;"",'أوامر الشغل'!$A$6:$A$1005,0))&amp;"","أمر غير موجود"))</f>
        <v/>
      </c>
    </row>
    <row r="1495">
      <c r="A1495" s="5" t="n"/>
      <c r="B1495" s="5" t="n"/>
      <c r="C1495" s="18" t="n"/>
      <c r="D1495" s="17" t="n"/>
      <c r="E1495" s="17" t="n"/>
      <c r="F1495" s="15">
        <f>IF(A1495&amp;""="","",ROUND(N(C1495)*N(E1495),2))</f>
        <v/>
      </c>
      <c r="G1495" s="15">
        <f>IF(A1495&amp;""="","",ROUND(N(C1495)*N(D1495),2))</f>
        <v/>
      </c>
      <c r="H1495" s="15">
        <f>IF(A1495&amp;""="","",ROUND(F1495-G1495,2))</f>
        <v/>
      </c>
      <c r="I1495" s="6">
        <f>IF(A1495&amp;""="","",IFERROR(INDEX('أوامر الشغل'!$F$6:$F$1005,MATCH(A1495&amp;"",'أوامر الشغل'!$A$6:$A$1005,0))&amp;"","أمر غير موجود"))</f>
        <v/>
      </c>
    </row>
    <row r="1496">
      <c r="A1496" s="5" t="n"/>
      <c r="B1496" s="5" t="n"/>
      <c r="C1496" s="18" t="n"/>
      <c r="D1496" s="17" t="n"/>
      <c r="E1496" s="17" t="n"/>
      <c r="F1496" s="15">
        <f>IF(A1496&amp;""="","",ROUND(N(C1496)*N(E1496),2))</f>
        <v/>
      </c>
      <c r="G1496" s="15">
        <f>IF(A1496&amp;""="","",ROUND(N(C1496)*N(D1496),2))</f>
        <v/>
      </c>
      <c r="H1496" s="15">
        <f>IF(A1496&amp;""="","",ROUND(F1496-G1496,2))</f>
        <v/>
      </c>
      <c r="I1496" s="6">
        <f>IF(A1496&amp;""="","",IFERROR(INDEX('أوامر الشغل'!$F$6:$F$1005,MATCH(A1496&amp;"",'أوامر الشغل'!$A$6:$A$1005,0))&amp;"","أمر غير موجود"))</f>
        <v/>
      </c>
    </row>
    <row r="1497">
      <c r="A1497" s="5" t="n"/>
      <c r="B1497" s="5" t="n"/>
      <c r="C1497" s="18" t="n"/>
      <c r="D1497" s="17" t="n"/>
      <c r="E1497" s="17" t="n"/>
      <c r="F1497" s="15">
        <f>IF(A1497&amp;""="","",ROUND(N(C1497)*N(E1497),2))</f>
        <v/>
      </c>
      <c r="G1497" s="15">
        <f>IF(A1497&amp;""="","",ROUND(N(C1497)*N(D1497),2))</f>
        <v/>
      </c>
      <c r="H1497" s="15">
        <f>IF(A1497&amp;""="","",ROUND(F1497-G1497,2))</f>
        <v/>
      </c>
      <c r="I1497" s="6">
        <f>IF(A1497&amp;""="","",IFERROR(INDEX('أوامر الشغل'!$F$6:$F$1005,MATCH(A1497&amp;"",'أوامر الشغل'!$A$6:$A$1005,0))&amp;"","أمر غير موجود"))</f>
        <v/>
      </c>
    </row>
    <row r="1498">
      <c r="A1498" s="5" t="n"/>
      <c r="B1498" s="5" t="n"/>
      <c r="C1498" s="18" t="n"/>
      <c r="D1498" s="17" t="n"/>
      <c r="E1498" s="17" t="n"/>
      <c r="F1498" s="15">
        <f>IF(A1498&amp;""="","",ROUND(N(C1498)*N(E1498),2))</f>
        <v/>
      </c>
      <c r="G1498" s="15">
        <f>IF(A1498&amp;""="","",ROUND(N(C1498)*N(D1498),2))</f>
        <v/>
      </c>
      <c r="H1498" s="15">
        <f>IF(A1498&amp;""="","",ROUND(F1498-G1498,2))</f>
        <v/>
      </c>
      <c r="I1498" s="6">
        <f>IF(A1498&amp;""="","",IFERROR(INDEX('أوامر الشغل'!$F$6:$F$1005,MATCH(A1498&amp;"",'أوامر الشغل'!$A$6:$A$1005,0))&amp;"","أمر غير موجود"))</f>
        <v/>
      </c>
    </row>
    <row r="1499">
      <c r="A1499" s="5" t="n"/>
      <c r="B1499" s="5" t="n"/>
      <c r="C1499" s="18" t="n"/>
      <c r="D1499" s="17" t="n"/>
      <c r="E1499" s="17" t="n"/>
      <c r="F1499" s="15">
        <f>IF(A1499&amp;""="","",ROUND(N(C1499)*N(E1499),2))</f>
        <v/>
      </c>
      <c r="G1499" s="15">
        <f>IF(A1499&amp;""="","",ROUND(N(C1499)*N(D1499),2))</f>
        <v/>
      </c>
      <c r="H1499" s="15">
        <f>IF(A1499&amp;""="","",ROUND(F1499-G1499,2))</f>
        <v/>
      </c>
      <c r="I1499" s="6">
        <f>IF(A1499&amp;""="","",IFERROR(INDEX('أوامر الشغل'!$F$6:$F$1005,MATCH(A1499&amp;"",'أوامر الشغل'!$A$6:$A$1005,0))&amp;"","أمر غير موجود"))</f>
        <v/>
      </c>
    </row>
    <row r="1500">
      <c r="A1500" s="5" t="n"/>
      <c r="B1500" s="5" t="n"/>
      <c r="C1500" s="18" t="n"/>
      <c r="D1500" s="17" t="n"/>
      <c r="E1500" s="17" t="n"/>
      <c r="F1500" s="15">
        <f>IF(A1500&amp;""="","",ROUND(N(C1500)*N(E1500),2))</f>
        <v/>
      </c>
      <c r="G1500" s="15">
        <f>IF(A1500&amp;""="","",ROUND(N(C1500)*N(D1500),2))</f>
        <v/>
      </c>
      <c r="H1500" s="15">
        <f>IF(A1500&amp;""="","",ROUND(F1500-G1500,2))</f>
        <v/>
      </c>
      <c r="I1500" s="6">
        <f>IF(A1500&amp;""="","",IFERROR(INDEX('أوامر الشغل'!$F$6:$F$1005,MATCH(A1500&amp;"",'أوامر الشغل'!$A$6:$A$1005,0))&amp;"","أمر غير موجود"))</f>
        <v/>
      </c>
    </row>
    <row r="1501">
      <c r="A1501" s="5" t="n"/>
      <c r="B1501" s="5" t="n"/>
      <c r="C1501" s="18" t="n"/>
      <c r="D1501" s="17" t="n"/>
      <c r="E1501" s="17" t="n"/>
      <c r="F1501" s="15">
        <f>IF(A1501&amp;""="","",ROUND(N(C1501)*N(E1501),2))</f>
        <v/>
      </c>
      <c r="G1501" s="15">
        <f>IF(A1501&amp;""="","",ROUND(N(C1501)*N(D1501),2))</f>
        <v/>
      </c>
      <c r="H1501" s="15">
        <f>IF(A1501&amp;""="","",ROUND(F1501-G1501,2))</f>
        <v/>
      </c>
      <c r="I1501" s="6">
        <f>IF(A1501&amp;""="","",IFERROR(INDEX('أوامر الشغل'!$F$6:$F$1005,MATCH(A1501&amp;"",'أوامر الشغل'!$A$6:$A$1005,0))&amp;"","أمر غير موجود"))</f>
        <v/>
      </c>
    </row>
    <row r="1502">
      <c r="A1502" s="5" t="n"/>
      <c r="B1502" s="5" t="n"/>
      <c r="C1502" s="18" t="n"/>
      <c r="D1502" s="17" t="n"/>
      <c r="E1502" s="17" t="n"/>
      <c r="F1502" s="15">
        <f>IF(A1502&amp;""="","",ROUND(N(C1502)*N(E1502),2))</f>
        <v/>
      </c>
      <c r="G1502" s="15">
        <f>IF(A1502&amp;""="","",ROUND(N(C1502)*N(D1502),2))</f>
        <v/>
      </c>
      <c r="H1502" s="15">
        <f>IF(A1502&amp;""="","",ROUND(F1502-G1502,2))</f>
        <v/>
      </c>
      <c r="I1502" s="6">
        <f>IF(A1502&amp;""="","",IFERROR(INDEX('أوامر الشغل'!$F$6:$F$1005,MATCH(A1502&amp;"",'أوامر الشغل'!$A$6:$A$1005,0))&amp;"","أمر غير موجود"))</f>
        <v/>
      </c>
    </row>
    <row r="1503">
      <c r="A1503" s="5" t="n"/>
      <c r="B1503" s="5" t="n"/>
      <c r="C1503" s="18" t="n"/>
      <c r="D1503" s="17" t="n"/>
      <c r="E1503" s="17" t="n"/>
      <c r="F1503" s="15">
        <f>IF(A1503&amp;""="","",ROUND(N(C1503)*N(E1503),2))</f>
        <v/>
      </c>
      <c r="G1503" s="15">
        <f>IF(A1503&amp;""="","",ROUND(N(C1503)*N(D1503),2))</f>
        <v/>
      </c>
      <c r="H1503" s="15">
        <f>IF(A1503&amp;""="","",ROUND(F1503-G1503,2))</f>
        <v/>
      </c>
      <c r="I1503" s="6">
        <f>IF(A1503&amp;""="","",IFERROR(INDEX('أوامر الشغل'!$F$6:$F$1005,MATCH(A1503&amp;"",'أوامر الشغل'!$A$6:$A$1005,0))&amp;"","أمر غير موجود"))</f>
        <v/>
      </c>
    </row>
    <row r="1504">
      <c r="A1504" s="5" t="n"/>
      <c r="B1504" s="5" t="n"/>
      <c r="C1504" s="18" t="n"/>
      <c r="D1504" s="17" t="n"/>
      <c r="E1504" s="17" t="n"/>
      <c r="F1504" s="15">
        <f>IF(A1504&amp;""="","",ROUND(N(C1504)*N(E1504),2))</f>
        <v/>
      </c>
      <c r="G1504" s="15">
        <f>IF(A1504&amp;""="","",ROUND(N(C1504)*N(D1504),2))</f>
        <v/>
      </c>
      <c r="H1504" s="15">
        <f>IF(A1504&amp;""="","",ROUND(F1504-G1504,2))</f>
        <v/>
      </c>
      <c r="I1504" s="6">
        <f>IF(A1504&amp;""="","",IFERROR(INDEX('أوامر الشغل'!$F$6:$F$1005,MATCH(A1504&amp;"",'أوامر الشغل'!$A$6:$A$1005,0))&amp;"","أمر غير موجود"))</f>
        <v/>
      </c>
    </row>
    <row r="1505">
      <c r="A1505" s="5" t="n"/>
      <c r="B1505" s="5" t="n"/>
      <c r="C1505" s="18" t="n"/>
      <c r="D1505" s="17" t="n"/>
      <c r="E1505" s="17" t="n"/>
      <c r="F1505" s="15">
        <f>IF(A1505&amp;""="","",ROUND(N(C1505)*N(E1505),2))</f>
        <v/>
      </c>
      <c r="G1505" s="15">
        <f>IF(A1505&amp;""="","",ROUND(N(C1505)*N(D1505),2))</f>
        <v/>
      </c>
      <c r="H1505" s="15">
        <f>IF(A1505&amp;""="","",ROUND(F1505-G1505,2))</f>
        <v/>
      </c>
      <c r="I1505" s="6">
        <f>IF(A1505&amp;""="","",IFERROR(INDEX('أوامر الشغل'!$F$6:$F$1005,MATCH(A1505&amp;"",'أوامر الشغل'!$A$6:$A$1005,0))&amp;"","أمر غير موجود"))</f>
        <v/>
      </c>
    </row>
    <row r="1506">
      <c r="A1506" s="5" t="n"/>
      <c r="B1506" s="5" t="n"/>
      <c r="C1506" s="18" t="n"/>
      <c r="D1506" s="17" t="n"/>
      <c r="E1506" s="17" t="n"/>
      <c r="F1506" s="15">
        <f>IF(A1506&amp;""="","",ROUND(N(C1506)*N(E1506),2))</f>
        <v/>
      </c>
      <c r="G1506" s="15">
        <f>IF(A1506&amp;""="","",ROUND(N(C1506)*N(D1506),2))</f>
        <v/>
      </c>
      <c r="H1506" s="15">
        <f>IF(A1506&amp;""="","",ROUND(F1506-G1506,2))</f>
        <v/>
      </c>
      <c r="I1506" s="6">
        <f>IF(A1506&amp;""="","",IFERROR(INDEX('أوامر الشغل'!$F$6:$F$1005,MATCH(A1506&amp;"",'أوامر الشغل'!$A$6:$A$1005,0))&amp;"","أمر غير موجود"))</f>
        <v/>
      </c>
    </row>
    <row r="1507">
      <c r="A1507" s="5" t="n"/>
      <c r="B1507" s="5" t="n"/>
      <c r="C1507" s="18" t="n"/>
      <c r="D1507" s="17" t="n"/>
      <c r="E1507" s="17" t="n"/>
      <c r="F1507" s="15">
        <f>IF(A1507&amp;""="","",ROUND(N(C1507)*N(E1507),2))</f>
        <v/>
      </c>
      <c r="G1507" s="15">
        <f>IF(A1507&amp;""="","",ROUND(N(C1507)*N(D1507),2))</f>
        <v/>
      </c>
      <c r="H1507" s="15">
        <f>IF(A1507&amp;""="","",ROUND(F1507-G1507,2))</f>
        <v/>
      </c>
      <c r="I1507" s="6">
        <f>IF(A1507&amp;""="","",IFERROR(INDEX('أوامر الشغل'!$F$6:$F$1005,MATCH(A1507&amp;"",'أوامر الشغل'!$A$6:$A$1005,0))&amp;"","أمر غير موجود"))</f>
        <v/>
      </c>
    </row>
    <row r="1508">
      <c r="A1508" s="5" t="n"/>
      <c r="B1508" s="5" t="n"/>
      <c r="C1508" s="18" t="n"/>
      <c r="D1508" s="17" t="n"/>
      <c r="E1508" s="17" t="n"/>
      <c r="F1508" s="15">
        <f>IF(A1508&amp;""="","",ROUND(N(C1508)*N(E1508),2))</f>
        <v/>
      </c>
      <c r="G1508" s="15">
        <f>IF(A1508&amp;""="","",ROUND(N(C1508)*N(D1508),2))</f>
        <v/>
      </c>
      <c r="H1508" s="15">
        <f>IF(A1508&amp;""="","",ROUND(F1508-G1508,2))</f>
        <v/>
      </c>
      <c r="I1508" s="6">
        <f>IF(A1508&amp;""="","",IFERROR(INDEX('أوامر الشغل'!$F$6:$F$1005,MATCH(A1508&amp;"",'أوامر الشغل'!$A$6:$A$1005,0))&amp;"","أمر غير موجود"))</f>
        <v/>
      </c>
    </row>
    <row r="1509">
      <c r="A1509" s="5" t="n"/>
      <c r="B1509" s="5" t="n"/>
      <c r="C1509" s="18" t="n"/>
      <c r="D1509" s="17" t="n"/>
      <c r="E1509" s="17" t="n"/>
      <c r="F1509" s="15">
        <f>IF(A1509&amp;""="","",ROUND(N(C1509)*N(E1509),2))</f>
        <v/>
      </c>
      <c r="G1509" s="15">
        <f>IF(A1509&amp;""="","",ROUND(N(C1509)*N(D1509),2))</f>
        <v/>
      </c>
      <c r="H1509" s="15">
        <f>IF(A1509&amp;""="","",ROUND(F1509-G1509,2))</f>
        <v/>
      </c>
      <c r="I1509" s="6">
        <f>IF(A1509&amp;""="","",IFERROR(INDEX('أوامر الشغل'!$F$6:$F$1005,MATCH(A1509&amp;"",'أوامر الشغل'!$A$6:$A$1005,0))&amp;"","أمر غير موجود"))</f>
        <v/>
      </c>
    </row>
    <row r="1510">
      <c r="A1510" s="5" t="n"/>
      <c r="B1510" s="5" t="n"/>
      <c r="C1510" s="18" t="n"/>
      <c r="D1510" s="17" t="n"/>
      <c r="E1510" s="17" t="n"/>
      <c r="F1510" s="15">
        <f>IF(A1510&amp;""="","",ROUND(N(C1510)*N(E1510),2))</f>
        <v/>
      </c>
      <c r="G1510" s="15">
        <f>IF(A1510&amp;""="","",ROUND(N(C1510)*N(D1510),2))</f>
        <v/>
      </c>
      <c r="H1510" s="15">
        <f>IF(A1510&amp;""="","",ROUND(F1510-G1510,2))</f>
        <v/>
      </c>
      <c r="I1510" s="6">
        <f>IF(A1510&amp;""="","",IFERROR(INDEX('أوامر الشغل'!$F$6:$F$1005,MATCH(A1510&amp;"",'أوامر الشغل'!$A$6:$A$1005,0))&amp;"","أمر غير موجود"))</f>
        <v/>
      </c>
    </row>
    <row r="1511">
      <c r="A1511" s="5" t="n"/>
      <c r="B1511" s="5" t="n"/>
      <c r="C1511" s="18" t="n"/>
      <c r="D1511" s="17" t="n"/>
      <c r="E1511" s="17" t="n"/>
      <c r="F1511" s="15">
        <f>IF(A1511&amp;""="","",ROUND(N(C1511)*N(E1511),2))</f>
        <v/>
      </c>
      <c r="G1511" s="15">
        <f>IF(A1511&amp;""="","",ROUND(N(C1511)*N(D1511),2))</f>
        <v/>
      </c>
      <c r="H1511" s="15">
        <f>IF(A1511&amp;""="","",ROUND(F1511-G1511,2))</f>
        <v/>
      </c>
      <c r="I1511" s="6">
        <f>IF(A1511&amp;""="","",IFERROR(INDEX('أوامر الشغل'!$F$6:$F$1005,MATCH(A1511&amp;"",'أوامر الشغل'!$A$6:$A$1005,0))&amp;"","أمر غير موجود"))</f>
        <v/>
      </c>
    </row>
    <row r="1512">
      <c r="A1512" s="5" t="n"/>
      <c r="B1512" s="5" t="n"/>
      <c r="C1512" s="18" t="n"/>
      <c r="D1512" s="17" t="n"/>
      <c r="E1512" s="17" t="n"/>
      <c r="F1512" s="15">
        <f>IF(A1512&amp;""="","",ROUND(N(C1512)*N(E1512),2))</f>
        <v/>
      </c>
      <c r="G1512" s="15">
        <f>IF(A1512&amp;""="","",ROUND(N(C1512)*N(D1512),2))</f>
        <v/>
      </c>
      <c r="H1512" s="15">
        <f>IF(A1512&amp;""="","",ROUND(F1512-G1512,2))</f>
        <v/>
      </c>
      <c r="I1512" s="6">
        <f>IF(A1512&amp;""="","",IFERROR(INDEX('أوامر الشغل'!$F$6:$F$1005,MATCH(A1512&amp;"",'أوامر الشغل'!$A$6:$A$1005,0))&amp;"","أمر غير موجود"))</f>
        <v/>
      </c>
    </row>
    <row r="1513">
      <c r="A1513" s="5" t="n"/>
      <c r="B1513" s="5" t="n"/>
      <c r="C1513" s="18" t="n"/>
      <c r="D1513" s="17" t="n"/>
      <c r="E1513" s="17" t="n"/>
      <c r="F1513" s="15">
        <f>IF(A1513&amp;""="","",ROUND(N(C1513)*N(E1513),2))</f>
        <v/>
      </c>
      <c r="G1513" s="15">
        <f>IF(A1513&amp;""="","",ROUND(N(C1513)*N(D1513),2))</f>
        <v/>
      </c>
      <c r="H1513" s="15">
        <f>IF(A1513&amp;""="","",ROUND(F1513-G1513,2))</f>
        <v/>
      </c>
      <c r="I1513" s="6">
        <f>IF(A1513&amp;""="","",IFERROR(INDEX('أوامر الشغل'!$F$6:$F$1005,MATCH(A1513&amp;"",'أوامر الشغل'!$A$6:$A$1005,0))&amp;"","أمر غير موجود"))</f>
        <v/>
      </c>
    </row>
    <row r="1514">
      <c r="A1514" s="5" t="n"/>
      <c r="B1514" s="5" t="n"/>
      <c r="C1514" s="18" t="n"/>
      <c r="D1514" s="17" t="n"/>
      <c r="E1514" s="17" t="n"/>
      <c r="F1514" s="15">
        <f>IF(A1514&amp;""="","",ROUND(N(C1514)*N(E1514),2))</f>
        <v/>
      </c>
      <c r="G1514" s="15">
        <f>IF(A1514&amp;""="","",ROUND(N(C1514)*N(D1514),2))</f>
        <v/>
      </c>
      <c r="H1514" s="15">
        <f>IF(A1514&amp;""="","",ROUND(F1514-G1514,2))</f>
        <v/>
      </c>
      <c r="I1514" s="6">
        <f>IF(A1514&amp;""="","",IFERROR(INDEX('أوامر الشغل'!$F$6:$F$1005,MATCH(A1514&amp;"",'أوامر الشغل'!$A$6:$A$1005,0))&amp;"","أمر غير موجود"))</f>
        <v/>
      </c>
    </row>
    <row r="1515">
      <c r="A1515" s="5" t="n"/>
      <c r="B1515" s="5" t="n"/>
      <c r="C1515" s="18" t="n"/>
      <c r="D1515" s="17" t="n"/>
      <c r="E1515" s="17" t="n"/>
      <c r="F1515" s="15">
        <f>IF(A1515&amp;""="","",ROUND(N(C1515)*N(E1515),2))</f>
        <v/>
      </c>
      <c r="G1515" s="15">
        <f>IF(A1515&amp;""="","",ROUND(N(C1515)*N(D1515),2))</f>
        <v/>
      </c>
      <c r="H1515" s="15">
        <f>IF(A1515&amp;""="","",ROUND(F1515-G1515,2))</f>
        <v/>
      </c>
      <c r="I1515" s="6">
        <f>IF(A1515&amp;""="","",IFERROR(INDEX('أوامر الشغل'!$F$6:$F$1005,MATCH(A1515&amp;"",'أوامر الشغل'!$A$6:$A$1005,0))&amp;"","أمر غير موجود"))</f>
        <v/>
      </c>
    </row>
    <row r="1516">
      <c r="A1516" s="5" t="n"/>
      <c r="B1516" s="5" t="n"/>
      <c r="C1516" s="18" t="n"/>
      <c r="D1516" s="17" t="n"/>
      <c r="E1516" s="17" t="n"/>
      <c r="F1516" s="15">
        <f>IF(A1516&amp;""="","",ROUND(N(C1516)*N(E1516),2))</f>
        <v/>
      </c>
      <c r="G1516" s="15">
        <f>IF(A1516&amp;""="","",ROUND(N(C1516)*N(D1516),2))</f>
        <v/>
      </c>
      <c r="H1516" s="15">
        <f>IF(A1516&amp;""="","",ROUND(F1516-G1516,2))</f>
        <v/>
      </c>
      <c r="I1516" s="6">
        <f>IF(A1516&amp;""="","",IFERROR(INDEX('أوامر الشغل'!$F$6:$F$1005,MATCH(A1516&amp;"",'أوامر الشغل'!$A$6:$A$1005,0))&amp;"","أمر غير موجود"))</f>
        <v/>
      </c>
    </row>
    <row r="1517">
      <c r="A1517" s="5" t="n"/>
      <c r="B1517" s="5" t="n"/>
      <c r="C1517" s="18" t="n"/>
      <c r="D1517" s="17" t="n"/>
      <c r="E1517" s="17" t="n"/>
      <c r="F1517" s="15">
        <f>IF(A1517&amp;""="","",ROUND(N(C1517)*N(E1517),2))</f>
        <v/>
      </c>
      <c r="G1517" s="15">
        <f>IF(A1517&amp;""="","",ROUND(N(C1517)*N(D1517),2))</f>
        <v/>
      </c>
      <c r="H1517" s="15">
        <f>IF(A1517&amp;""="","",ROUND(F1517-G1517,2))</f>
        <v/>
      </c>
      <c r="I1517" s="6">
        <f>IF(A1517&amp;""="","",IFERROR(INDEX('أوامر الشغل'!$F$6:$F$1005,MATCH(A1517&amp;"",'أوامر الشغل'!$A$6:$A$1005,0))&amp;"","أمر غير موجود"))</f>
        <v/>
      </c>
    </row>
    <row r="1518">
      <c r="A1518" s="5" t="n"/>
      <c r="B1518" s="5" t="n"/>
      <c r="C1518" s="18" t="n"/>
      <c r="D1518" s="17" t="n"/>
      <c r="E1518" s="17" t="n"/>
      <c r="F1518" s="15">
        <f>IF(A1518&amp;""="","",ROUND(N(C1518)*N(E1518),2))</f>
        <v/>
      </c>
      <c r="G1518" s="15">
        <f>IF(A1518&amp;""="","",ROUND(N(C1518)*N(D1518),2))</f>
        <v/>
      </c>
      <c r="H1518" s="15">
        <f>IF(A1518&amp;""="","",ROUND(F1518-G1518,2))</f>
        <v/>
      </c>
      <c r="I1518" s="6">
        <f>IF(A1518&amp;""="","",IFERROR(INDEX('أوامر الشغل'!$F$6:$F$1005,MATCH(A1518&amp;"",'أوامر الشغل'!$A$6:$A$1005,0))&amp;"","أمر غير موجود"))</f>
        <v/>
      </c>
    </row>
    <row r="1519">
      <c r="A1519" s="5" t="n"/>
      <c r="B1519" s="5" t="n"/>
      <c r="C1519" s="18" t="n"/>
      <c r="D1519" s="17" t="n"/>
      <c r="E1519" s="17" t="n"/>
      <c r="F1519" s="15">
        <f>IF(A1519&amp;""="","",ROUND(N(C1519)*N(E1519),2))</f>
        <v/>
      </c>
      <c r="G1519" s="15">
        <f>IF(A1519&amp;""="","",ROUND(N(C1519)*N(D1519),2))</f>
        <v/>
      </c>
      <c r="H1519" s="15">
        <f>IF(A1519&amp;""="","",ROUND(F1519-G1519,2))</f>
        <v/>
      </c>
      <c r="I1519" s="6">
        <f>IF(A1519&amp;""="","",IFERROR(INDEX('أوامر الشغل'!$F$6:$F$1005,MATCH(A1519&amp;"",'أوامر الشغل'!$A$6:$A$1005,0))&amp;"","أمر غير موجود"))</f>
        <v/>
      </c>
    </row>
    <row r="1520">
      <c r="A1520" s="5" t="n"/>
      <c r="B1520" s="5" t="n"/>
      <c r="C1520" s="18" t="n"/>
      <c r="D1520" s="17" t="n"/>
      <c r="E1520" s="17" t="n"/>
      <c r="F1520" s="15">
        <f>IF(A1520&amp;""="","",ROUND(N(C1520)*N(E1520),2))</f>
        <v/>
      </c>
      <c r="G1520" s="15">
        <f>IF(A1520&amp;""="","",ROUND(N(C1520)*N(D1520),2))</f>
        <v/>
      </c>
      <c r="H1520" s="15">
        <f>IF(A1520&amp;""="","",ROUND(F1520-G1520,2))</f>
        <v/>
      </c>
      <c r="I1520" s="6">
        <f>IF(A1520&amp;""="","",IFERROR(INDEX('أوامر الشغل'!$F$6:$F$1005,MATCH(A1520&amp;"",'أوامر الشغل'!$A$6:$A$1005,0))&amp;"","أمر غير موجود"))</f>
        <v/>
      </c>
    </row>
    <row r="1521">
      <c r="A1521" s="5" t="n"/>
      <c r="B1521" s="5" t="n"/>
      <c r="C1521" s="18" t="n"/>
      <c r="D1521" s="17" t="n"/>
      <c r="E1521" s="17" t="n"/>
      <c r="F1521" s="15">
        <f>IF(A1521&amp;""="","",ROUND(N(C1521)*N(E1521),2))</f>
        <v/>
      </c>
      <c r="G1521" s="15">
        <f>IF(A1521&amp;""="","",ROUND(N(C1521)*N(D1521),2))</f>
        <v/>
      </c>
      <c r="H1521" s="15">
        <f>IF(A1521&amp;""="","",ROUND(F1521-G1521,2))</f>
        <v/>
      </c>
      <c r="I1521" s="6">
        <f>IF(A1521&amp;""="","",IFERROR(INDEX('أوامر الشغل'!$F$6:$F$1005,MATCH(A1521&amp;"",'أوامر الشغل'!$A$6:$A$1005,0))&amp;"","أمر غير موجود"))</f>
        <v/>
      </c>
    </row>
    <row r="1522">
      <c r="A1522" s="5" t="n"/>
      <c r="B1522" s="5" t="n"/>
      <c r="C1522" s="18" t="n"/>
      <c r="D1522" s="17" t="n"/>
      <c r="E1522" s="17" t="n"/>
      <c r="F1522" s="15">
        <f>IF(A1522&amp;""="","",ROUND(N(C1522)*N(E1522),2))</f>
        <v/>
      </c>
      <c r="G1522" s="15">
        <f>IF(A1522&amp;""="","",ROUND(N(C1522)*N(D1522),2))</f>
        <v/>
      </c>
      <c r="H1522" s="15">
        <f>IF(A1522&amp;""="","",ROUND(F1522-G1522,2))</f>
        <v/>
      </c>
      <c r="I1522" s="6">
        <f>IF(A1522&amp;""="","",IFERROR(INDEX('أوامر الشغل'!$F$6:$F$1005,MATCH(A1522&amp;"",'أوامر الشغل'!$A$6:$A$1005,0))&amp;"","أمر غير موجود"))</f>
        <v/>
      </c>
    </row>
    <row r="1523">
      <c r="A1523" s="5" t="n"/>
      <c r="B1523" s="5" t="n"/>
      <c r="C1523" s="18" t="n"/>
      <c r="D1523" s="17" t="n"/>
      <c r="E1523" s="17" t="n"/>
      <c r="F1523" s="15">
        <f>IF(A1523&amp;""="","",ROUND(N(C1523)*N(E1523),2))</f>
        <v/>
      </c>
      <c r="G1523" s="15">
        <f>IF(A1523&amp;""="","",ROUND(N(C1523)*N(D1523),2))</f>
        <v/>
      </c>
      <c r="H1523" s="15">
        <f>IF(A1523&amp;""="","",ROUND(F1523-G1523,2))</f>
        <v/>
      </c>
      <c r="I1523" s="6">
        <f>IF(A1523&amp;""="","",IFERROR(INDEX('أوامر الشغل'!$F$6:$F$1005,MATCH(A1523&amp;"",'أوامر الشغل'!$A$6:$A$1005,0))&amp;"","أمر غير موجود"))</f>
        <v/>
      </c>
    </row>
    <row r="1524">
      <c r="A1524" s="5" t="n"/>
      <c r="B1524" s="5" t="n"/>
      <c r="C1524" s="18" t="n"/>
      <c r="D1524" s="17" t="n"/>
      <c r="E1524" s="17" t="n"/>
      <c r="F1524" s="15">
        <f>IF(A1524&amp;""="","",ROUND(N(C1524)*N(E1524),2))</f>
        <v/>
      </c>
      <c r="G1524" s="15">
        <f>IF(A1524&amp;""="","",ROUND(N(C1524)*N(D1524),2))</f>
        <v/>
      </c>
      <c r="H1524" s="15">
        <f>IF(A1524&amp;""="","",ROUND(F1524-G1524,2))</f>
        <v/>
      </c>
      <c r="I1524" s="6">
        <f>IF(A1524&amp;""="","",IFERROR(INDEX('أوامر الشغل'!$F$6:$F$1005,MATCH(A1524&amp;"",'أوامر الشغل'!$A$6:$A$1005,0))&amp;"","أمر غير موجود"))</f>
        <v/>
      </c>
    </row>
    <row r="1525">
      <c r="A1525" s="5" t="n"/>
      <c r="B1525" s="5" t="n"/>
      <c r="C1525" s="18" t="n"/>
      <c r="D1525" s="17" t="n"/>
      <c r="E1525" s="17" t="n"/>
      <c r="F1525" s="15">
        <f>IF(A1525&amp;""="","",ROUND(N(C1525)*N(E1525),2))</f>
        <v/>
      </c>
      <c r="G1525" s="15">
        <f>IF(A1525&amp;""="","",ROUND(N(C1525)*N(D1525),2))</f>
        <v/>
      </c>
      <c r="H1525" s="15">
        <f>IF(A1525&amp;""="","",ROUND(F1525-G1525,2))</f>
        <v/>
      </c>
      <c r="I1525" s="6">
        <f>IF(A1525&amp;""="","",IFERROR(INDEX('أوامر الشغل'!$F$6:$F$1005,MATCH(A1525&amp;"",'أوامر الشغل'!$A$6:$A$1005,0))&amp;"","أمر غير موجود"))</f>
        <v/>
      </c>
    </row>
    <row r="1526">
      <c r="A1526" s="5" t="n"/>
      <c r="B1526" s="5" t="n"/>
      <c r="C1526" s="18" t="n"/>
      <c r="D1526" s="17" t="n"/>
      <c r="E1526" s="17" t="n"/>
      <c r="F1526" s="15">
        <f>IF(A1526&amp;""="","",ROUND(N(C1526)*N(E1526),2))</f>
        <v/>
      </c>
      <c r="G1526" s="15">
        <f>IF(A1526&amp;""="","",ROUND(N(C1526)*N(D1526),2))</f>
        <v/>
      </c>
      <c r="H1526" s="15">
        <f>IF(A1526&amp;""="","",ROUND(F1526-G1526,2))</f>
        <v/>
      </c>
      <c r="I1526" s="6">
        <f>IF(A1526&amp;""="","",IFERROR(INDEX('أوامر الشغل'!$F$6:$F$1005,MATCH(A1526&amp;"",'أوامر الشغل'!$A$6:$A$1005,0))&amp;"","أمر غير موجود"))</f>
        <v/>
      </c>
    </row>
    <row r="1527">
      <c r="A1527" s="5" t="n"/>
      <c r="B1527" s="5" t="n"/>
      <c r="C1527" s="18" t="n"/>
      <c r="D1527" s="17" t="n"/>
      <c r="E1527" s="17" t="n"/>
      <c r="F1527" s="15">
        <f>IF(A1527&amp;""="","",ROUND(N(C1527)*N(E1527),2))</f>
        <v/>
      </c>
      <c r="G1527" s="15">
        <f>IF(A1527&amp;""="","",ROUND(N(C1527)*N(D1527),2))</f>
        <v/>
      </c>
      <c r="H1527" s="15">
        <f>IF(A1527&amp;""="","",ROUND(F1527-G1527,2))</f>
        <v/>
      </c>
      <c r="I1527" s="6">
        <f>IF(A1527&amp;""="","",IFERROR(INDEX('أوامر الشغل'!$F$6:$F$1005,MATCH(A1527&amp;"",'أوامر الشغل'!$A$6:$A$1005,0))&amp;"","أمر غير موجود"))</f>
        <v/>
      </c>
    </row>
    <row r="1528">
      <c r="A1528" s="5" t="n"/>
      <c r="B1528" s="5" t="n"/>
      <c r="C1528" s="18" t="n"/>
      <c r="D1528" s="17" t="n"/>
      <c r="E1528" s="17" t="n"/>
      <c r="F1528" s="15">
        <f>IF(A1528&amp;""="","",ROUND(N(C1528)*N(E1528),2))</f>
        <v/>
      </c>
      <c r="G1528" s="15">
        <f>IF(A1528&amp;""="","",ROUND(N(C1528)*N(D1528),2))</f>
        <v/>
      </c>
      <c r="H1528" s="15">
        <f>IF(A1528&amp;""="","",ROUND(F1528-G1528,2))</f>
        <v/>
      </c>
      <c r="I1528" s="6">
        <f>IF(A1528&amp;""="","",IFERROR(INDEX('أوامر الشغل'!$F$6:$F$1005,MATCH(A1528&amp;"",'أوامر الشغل'!$A$6:$A$1005,0))&amp;"","أمر غير موجود"))</f>
        <v/>
      </c>
    </row>
    <row r="1529">
      <c r="A1529" s="5" t="n"/>
      <c r="B1529" s="5" t="n"/>
      <c r="C1529" s="18" t="n"/>
      <c r="D1529" s="17" t="n"/>
      <c r="E1529" s="17" t="n"/>
      <c r="F1529" s="15">
        <f>IF(A1529&amp;""="","",ROUND(N(C1529)*N(E1529),2))</f>
        <v/>
      </c>
      <c r="G1529" s="15">
        <f>IF(A1529&amp;""="","",ROUND(N(C1529)*N(D1529),2))</f>
        <v/>
      </c>
      <c r="H1529" s="15">
        <f>IF(A1529&amp;""="","",ROUND(F1529-G1529,2))</f>
        <v/>
      </c>
      <c r="I1529" s="6">
        <f>IF(A1529&amp;""="","",IFERROR(INDEX('أوامر الشغل'!$F$6:$F$1005,MATCH(A1529&amp;"",'أوامر الشغل'!$A$6:$A$1005,0))&amp;"","أمر غير موجود"))</f>
        <v/>
      </c>
    </row>
    <row r="1530">
      <c r="A1530" s="5" t="n"/>
      <c r="B1530" s="5" t="n"/>
      <c r="C1530" s="18" t="n"/>
      <c r="D1530" s="17" t="n"/>
      <c r="E1530" s="17" t="n"/>
      <c r="F1530" s="15">
        <f>IF(A1530&amp;""="","",ROUND(N(C1530)*N(E1530),2))</f>
        <v/>
      </c>
      <c r="G1530" s="15">
        <f>IF(A1530&amp;""="","",ROUND(N(C1530)*N(D1530),2))</f>
        <v/>
      </c>
      <c r="H1530" s="15">
        <f>IF(A1530&amp;""="","",ROUND(F1530-G1530,2))</f>
        <v/>
      </c>
      <c r="I1530" s="6">
        <f>IF(A1530&amp;""="","",IFERROR(INDEX('أوامر الشغل'!$F$6:$F$1005,MATCH(A1530&amp;"",'أوامر الشغل'!$A$6:$A$1005,0))&amp;"","أمر غير موجود"))</f>
        <v/>
      </c>
    </row>
    <row r="1531">
      <c r="A1531" s="5" t="n"/>
      <c r="B1531" s="5" t="n"/>
      <c r="C1531" s="18" t="n"/>
      <c r="D1531" s="17" t="n"/>
      <c r="E1531" s="17" t="n"/>
      <c r="F1531" s="15">
        <f>IF(A1531&amp;""="","",ROUND(N(C1531)*N(E1531),2))</f>
        <v/>
      </c>
      <c r="G1531" s="15">
        <f>IF(A1531&amp;""="","",ROUND(N(C1531)*N(D1531),2))</f>
        <v/>
      </c>
      <c r="H1531" s="15">
        <f>IF(A1531&amp;""="","",ROUND(F1531-G1531,2))</f>
        <v/>
      </c>
      <c r="I1531" s="6">
        <f>IF(A1531&amp;""="","",IFERROR(INDEX('أوامر الشغل'!$F$6:$F$1005,MATCH(A1531&amp;"",'أوامر الشغل'!$A$6:$A$1005,0))&amp;"","أمر غير موجود"))</f>
        <v/>
      </c>
    </row>
    <row r="1532">
      <c r="A1532" s="5" t="n"/>
      <c r="B1532" s="5" t="n"/>
      <c r="C1532" s="18" t="n"/>
      <c r="D1532" s="17" t="n"/>
      <c r="E1532" s="17" t="n"/>
      <c r="F1532" s="15">
        <f>IF(A1532&amp;""="","",ROUND(N(C1532)*N(E1532),2))</f>
        <v/>
      </c>
      <c r="G1532" s="15">
        <f>IF(A1532&amp;""="","",ROUND(N(C1532)*N(D1532),2))</f>
        <v/>
      </c>
      <c r="H1532" s="15">
        <f>IF(A1532&amp;""="","",ROUND(F1532-G1532,2))</f>
        <v/>
      </c>
      <c r="I1532" s="6">
        <f>IF(A1532&amp;""="","",IFERROR(INDEX('أوامر الشغل'!$F$6:$F$1005,MATCH(A1532&amp;"",'أوامر الشغل'!$A$6:$A$1005,0))&amp;"","أمر غير موجود"))</f>
        <v/>
      </c>
    </row>
    <row r="1533">
      <c r="A1533" s="5" t="n"/>
      <c r="B1533" s="5" t="n"/>
      <c r="C1533" s="18" t="n"/>
      <c r="D1533" s="17" t="n"/>
      <c r="E1533" s="17" t="n"/>
      <c r="F1533" s="15">
        <f>IF(A1533&amp;""="","",ROUND(N(C1533)*N(E1533),2))</f>
        <v/>
      </c>
      <c r="G1533" s="15">
        <f>IF(A1533&amp;""="","",ROUND(N(C1533)*N(D1533),2))</f>
        <v/>
      </c>
      <c r="H1533" s="15">
        <f>IF(A1533&amp;""="","",ROUND(F1533-G1533,2))</f>
        <v/>
      </c>
      <c r="I1533" s="6">
        <f>IF(A1533&amp;""="","",IFERROR(INDEX('أوامر الشغل'!$F$6:$F$1005,MATCH(A1533&amp;"",'أوامر الشغل'!$A$6:$A$1005,0))&amp;"","أمر غير موجود"))</f>
        <v/>
      </c>
    </row>
    <row r="1534">
      <c r="A1534" s="5" t="n"/>
      <c r="B1534" s="5" t="n"/>
      <c r="C1534" s="18" t="n"/>
      <c r="D1534" s="17" t="n"/>
      <c r="E1534" s="17" t="n"/>
      <c r="F1534" s="15">
        <f>IF(A1534&amp;""="","",ROUND(N(C1534)*N(E1534),2))</f>
        <v/>
      </c>
      <c r="G1534" s="15">
        <f>IF(A1534&amp;""="","",ROUND(N(C1534)*N(D1534),2))</f>
        <v/>
      </c>
      <c r="H1534" s="15">
        <f>IF(A1534&amp;""="","",ROUND(F1534-G1534,2))</f>
        <v/>
      </c>
      <c r="I1534" s="6">
        <f>IF(A1534&amp;""="","",IFERROR(INDEX('أوامر الشغل'!$F$6:$F$1005,MATCH(A1534&amp;"",'أوامر الشغل'!$A$6:$A$1005,0))&amp;"","أمر غير موجود"))</f>
        <v/>
      </c>
    </row>
    <row r="1535">
      <c r="A1535" s="5" t="n"/>
      <c r="B1535" s="5" t="n"/>
      <c r="C1535" s="18" t="n"/>
      <c r="D1535" s="17" t="n"/>
      <c r="E1535" s="17" t="n"/>
      <c r="F1535" s="15">
        <f>IF(A1535&amp;""="","",ROUND(N(C1535)*N(E1535),2))</f>
        <v/>
      </c>
      <c r="G1535" s="15">
        <f>IF(A1535&amp;""="","",ROUND(N(C1535)*N(D1535),2))</f>
        <v/>
      </c>
      <c r="H1535" s="15">
        <f>IF(A1535&amp;""="","",ROUND(F1535-G1535,2))</f>
        <v/>
      </c>
      <c r="I1535" s="6">
        <f>IF(A1535&amp;""="","",IFERROR(INDEX('أوامر الشغل'!$F$6:$F$1005,MATCH(A1535&amp;"",'أوامر الشغل'!$A$6:$A$1005,0))&amp;"","أمر غير موجود"))</f>
        <v/>
      </c>
    </row>
    <row r="1536">
      <c r="A1536" s="5" t="n"/>
      <c r="B1536" s="5" t="n"/>
      <c r="C1536" s="18" t="n"/>
      <c r="D1536" s="17" t="n"/>
      <c r="E1536" s="17" t="n"/>
      <c r="F1536" s="15">
        <f>IF(A1536&amp;""="","",ROUND(N(C1536)*N(E1536),2))</f>
        <v/>
      </c>
      <c r="G1536" s="15">
        <f>IF(A1536&amp;""="","",ROUND(N(C1536)*N(D1536),2))</f>
        <v/>
      </c>
      <c r="H1536" s="15">
        <f>IF(A1536&amp;""="","",ROUND(F1536-G1536,2))</f>
        <v/>
      </c>
      <c r="I1536" s="6">
        <f>IF(A1536&amp;""="","",IFERROR(INDEX('أوامر الشغل'!$F$6:$F$1005,MATCH(A1536&amp;"",'أوامر الشغل'!$A$6:$A$1005,0))&amp;"","أمر غير موجود"))</f>
        <v/>
      </c>
    </row>
    <row r="1537">
      <c r="A1537" s="5" t="n"/>
      <c r="B1537" s="5" t="n"/>
      <c r="C1537" s="18" t="n"/>
      <c r="D1537" s="17" t="n"/>
      <c r="E1537" s="17" t="n"/>
      <c r="F1537" s="15">
        <f>IF(A1537&amp;""="","",ROUND(N(C1537)*N(E1537),2))</f>
        <v/>
      </c>
      <c r="G1537" s="15">
        <f>IF(A1537&amp;""="","",ROUND(N(C1537)*N(D1537),2))</f>
        <v/>
      </c>
      <c r="H1537" s="15">
        <f>IF(A1537&amp;""="","",ROUND(F1537-G1537,2))</f>
        <v/>
      </c>
      <c r="I1537" s="6">
        <f>IF(A1537&amp;""="","",IFERROR(INDEX('أوامر الشغل'!$F$6:$F$1005,MATCH(A1537&amp;"",'أوامر الشغل'!$A$6:$A$1005,0))&amp;"","أمر غير موجود"))</f>
        <v/>
      </c>
    </row>
    <row r="1538">
      <c r="A1538" s="5" t="n"/>
      <c r="B1538" s="5" t="n"/>
      <c r="C1538" s="18" t="n"/>
      <c r="D1538" s="17" t="n"/>
      <c r="E1538" s="17" t="n"/>
      <c r="F1538" s="15">
        <f>IF(A1538&amp;""="","",ROUND(N(C1538)*N(E1538),2))</f>
        <v/>
      </c>
      <c r="G1538" s="15">
        <f>IF(A1538&amp;""="","",ROUND(N(C1538)*N(D1538),2))</f>
        <v/>
      </c>
      <c r="H1538" s="15">
        <f>IF(A1538&amp;""="","",ROUND(F1538-G1538,2))</f>
        <v/>
      </c>
      <c r="I1538" s="6">
        <f>IF(A1538&amp;""="","",IFERROR(INDEX('أوامر الشغل'!$F$6:$F$1005,MATCH(A1538&amp;"",'أوامر الشغل'!$A$6:$A$1005,0))&amp;"","أمر غير موجود"))</f>
        <v/>
      </c>
    </row>
    <row r="1539">
      <c r="A1539" s="5" t="n"/>
      <c r="B1539" s="5" t="n"/>
      <c r="C1539" s="18" t="n"/>
      <c r="D1539" s="17" t="n"/>
      <c r="E1539" s="17" t="n"/>
      <c r="F1539" s="15">
        <f>IF(A1539&amp;""="","",ROUND(N(C1539)*N(E1539),2))</f>
        <v/>
      </c>
      <c r="G1539" s="15">
        <f>IF(A1539&amp;""="","",ROUND(N(C1539)*N(D1539),2))</f>
        <v/>
      </c>
      <c r="H1539" s="15">
        <f>IF(A1539&amp;""="","",ROUND(F1539-G1539,2))</f>
        <v/>
      </c>
      <c r="I1539" s="6">
        <f>IF(A1539&amp;""="","",IFERROR(INDEX('أوامر الشغل'!$F$6:$F$1005,MATCH(A1539&amp;"",'أوامر الشغل'!$A$6:$A$1005,0))&amp;"","أمر غير موجود"))</f>
        <v/>
      </c>
    </row>
    <row r="1540">
      <c r="A1540" s="5" t="n"/>
      <c r="B1540" s="5" t="n"/>
      <c r="C1540" s="18" t="n"/>
      <c r="D1540" s="17" t="n"/>
      <c r="E1540" s="17" t="n"/>
      <c r="F1540" s="15">
        <f>IF(A1540&amp;""="","",ROUND(N(C1540)*N(E1540),2))</f>
        <v/>
      </c>
      <c r="G1540" s="15">
        <f>IF(A1540&amp;""="","",ROUND(N(C1540)*N(D1540),2))</f>
        <v/>
      </c>
      <c r="H1540" s="15">
        <f>IF(A1540&amp;""="","",ROUND(F1540-G1540,2))</f>
        <v/>
      </c>
      <c r="I1540" s="6">
        <f>IF(A1540&amp;""="","",IFERROR(INDEX('أوامر الشغل'!$F$6:$F$1005,MATCH(A1540&amp;"",'أوامر الشغل'!$A$6:$A$1005,0))&amp;"","أمر غير موجود"))</f>
        <v/>
      </c>
    </row>
    <row r="1541">
      <c r="A1541" s="5" t="n"/>
      <c r="B1541" s="5" t="n"/>
      <c r="C1541" s="18" t="n"/>
      <c r="D1541" s="17" t="n"/>
      <c r="E1541" s="17" t="n"/>
      <c r="F1541" s="15">
        <f>IF(A1541&amp;""="","",ROUND(N(C1541)*N(E1541),2))</f>
        <v/>
      </c>
      <c r="G1541" s="15">
        <f>IF(A1541&amp;""="","",ROUND(N(C1541)*N(D1541),2))</f>
        <v/>
      </c>
      <c r="H1541" s="15">
        <f>IF(A1541&amp;""="","",ROUND(F1541-G1541,2))</f>
        <v/>
      </c>
      <c r="I1541" s="6">
        <f>IF(A1541&amp;""="","",IFERROR(INDEX('أوامر الشغل'!$F$6:$F$1005,MATCH(A1541&amp;"",'أوامر الشغل'!$A$6:$A$1005,0))&amp;"","أمر غير موجود"))</f>
        <v/>
      </c>
    </row>
    <row r="1542">
      <c r="A1542" s="5" t="n"/>
      <c r="B1542" s="5" t="n"/>
      <c r="C1542" s="18" t="n"/>
      <c r="D1542" s="17" t="n"/>
      <c r="E1542" s="17" t="n"/>
      <c r="F1542" s="15">
        <f>IF(A1542&amp;""="","",ROUND(N(C1542)*N(E1542),2))</f>
        <v/>
      </c>
      <c r="G1542" s="15">
        <f>IF(A1542&amp;""="","",ROUND(N(C1542)*N(D1542),2))</f>
        <v/>
      </c>
      <c r="H1542" s="15">
        <f>IF(A1542&amp;""="","",ROUND(F1542-G1542,2))</f>
        <v/>
      </c>
      <c r="I1542" s="6">
        <f>IF(A1542&amp;""="","",IFERROR(INDEX('أوامر الشغل'!$F$6:$F$1005,MATCH(A1542&amp;"",'أوامر الشغل'!$A$6:$A$1005,0))&amp;"","أمر غير موجود"))</f>
        <v/>
      </c>
    </row>
    <row r="1543">
      <c r="A1543" s="5" t="n"/>
      <c r="B1543" s="5" t="n"/>
      <c r="C1543" s="18" t="n"/>
      <c r="D1543" s="17" t="n"/>
      <c r="E1543" s="17" t="n"/>
      <c r="F1543" s="15">
        <f>IF(A1543&amp;""="","",ROUND(N(C1543)*N(E1543),2))</f>
        <v/>
      </c>
      <c r="G1543" s="15">
        <f>IF(A1543&amp;""="","",ROUND(N(C1543)*N(D1543),2))</f>
        <v/>
      </c>
      <c r="H1543" s="15">
        <f>IF(A1543&amp;""="","",ROUND(F1543-G1543,2))</f>
        <v/>
      </c>
      <c r="I1543" s="6">
        <f>IF(A1543&amp;""="","",IFERROR(INDEX('أوامر الشغل'!$F$6:$F$1005,MATCH(A1543&amp;"",'أوامر الشغل'!$A$6:$A$1005,0))&amp;"","أمر غير موجود"))</f>
        <v/>
      </c>
    </row>
    <row r="1544">
      <c r="A1544" s="5" t="n"/>
      <c r="B1544" s="5" t="n"/>
      <c r="C1544" s="18" t="n"/>
      <c r="D1544" s="17" t="n"/>
      <c r="E1544" s="17" t="n"/>
      <c r="F1544" s="15">
        <f>IF(A1544&amp;""="","",ROUND(N(C1544)*N(E1544),2))</f>
        <v/>
      </c>
      <c r="G1544" s="15">
        <f>IF(A1544&amp;""="","",ROUND(N(C1544)*N(D1544),2))</f>
        <v/>
      </c>
      <c r="H1544" s="15">
        <f>IF(A1544&amp;""="","",ROUND(F1544-G1544,2))</f>
        <v/>
      </c>
      <c r="I1544" s="6">
        <f>IF(A1544&amp;""="","",IFERROR(INDEX('أوامر الشغل'!$F$6:$F$1005,MATCH(A1544&amp;"",'أوامر الشغل'!$A$6:$A$1005,0))&amp;"","أمر غير موجود"))</f>
        <v/>
      </c>
    </row>
    <row r="1545">
      <c r="A1545" s="5" t="n"/>
      <c r="B1545" s="5" t="n"/>
      <c r="C1545" s="18" t="n"/>
      <c r="D1545" s="17" t="n"/>
      <c r="E1545" s="17" t="n"/>
      <c r="F1545" s="15">
        <f>IF(A1545&amp;""="","",ROUND(N(C1545)*N(E1545),2))</f>
        <v/>
      </c>
      <c r="G1545" s="15">
        <f>IF(A1545&amp;""="","",ROUND(N(C1545)*N(D1545),2))</f>
        <v/>
      </c>
      <c r="H1545" s="15">
        <f>IF(A1545&amp;""="","",ROUND(F1545-G1545,2))</f>
        <v/>
      </c>
      <c r="I1545" s="6">
        <f>IF(A1545&amp;""="","",IFERROR(INDEX('أوامر الشغل'!$F$6:$F$1005,MATCH(A1545&amp;"",'أوامر الشغل'!$A$6:$A$1005,0))&amp;"","أمر غير موجود"))</f>
        <v/>
      </c>
    </row>
    <row r="1546">
      <c r="A1546" s="5" t="n"/>
      <c r="B1546" s="5" t="n"/>
      <c r="C1546" s="18" t="n"/>
      <c r="D1546" s="17" t="n"/>
      <c r="E1546" s="17" t="n"/>
      <c r="F1546" s="15">
        <f>IF(A1546&amp;""="","",ROUND(N(C1546)*N(E1546),2))</f>
        <v/>
      </c>
      <c r="G1546" s="15">
        <f>IF(A1546&amp;""="","",ROUND(N(C1546)*N(D1546),2))</f>
        <v/>
      </c>
      <c r="H1546" s="15">
        <f>IF(A1546&amp;""="","",ROUND(F1546-G1546,2))</f>
        <v/>
      </c>
      <c r="I1546" s="6">
        <f>IF(A1546&amp;""="","",IFERROR(INDEX('أوامر الشغل'!$F$6:$F$1005,MATCH(A1546&amp;"",'أوامر الشغل'!$A$6:$A$1005,0))&amp;"","أمر غير موجود"))</f>
        <v/>
      </c>
    </row>
    <row r="1547">
      <c r="A1547" s="5" t="n"/>
      <c r="B1547" s="5" t="n"/>
      <c r="C1547" s="18" t="n"/>
      <c r="D1547" s="17" t="n"/>
      <c r="E1547" s="17" t="n"/>
      <c r="F1547" s="15">
        <f>IF(A1547&amp;""="","",ROUND(N(C1547)*N(E1547),2))</f>
        <v/>
      </c>
      <c r="G1547" s="15">
        <f>IF(A1547&amp;""="","",ROUND(N(C1547)*N(D1547),2))</f>
        <v/>
      </c>
      <c r="H1547" s="15">
        <f>IF(A1547&amp;""="","",ROUND(F1547-G1547,2))</f>
        <v/>
      </c>
      <c r="I1547" s="6">
        <f>IF(A1547&amp;""="","",IFERROR(INDEX('أوامر الشغل'!$F$6:$F$1005,MATCH(A1547&amp;"",'أوامر الشغل'!$A$6:$A$1005,0))&amp;"","أمر غير موجود"))</f>
        <v/>
      </c>
    </row>
    <row r="1548">
      <c r="A1548" s="5" t="n"/>
      <c r="B1548" s="5" t="n"/>
      <c r="C1548" s="18" t="n"/>
      <c r="D1548" s="17" t="n"/>
      <c r="E1548" s="17" t="n"/>
      <c r="F1548" s="15">
        <f>IF(A1548&amp;""="","",ROUND(N(C1548)*N(E1548),2))</f>
        <v/>
      </c>
      <c r="G1548" s="15">
        <f>IF(A1548&amp;""="","",ROUND(N(C1548)*N(D1548),2))</f>
        <v/>
      </c>
      <c r="H1548" s="15">
        <f>IF(A1548&amp;""="","",ROUND(F1548-G1548,2))</f>
        <v/>
      </c>
      <c r="I1548" s="6">
        <f>IF(A1548&amp;""="","",IFERROR(INDEX('أوامر الشغل'!$F$6:$F$1005,MATCH(A1548&amp;"",'أوامر الشغل'!$A$6:$A$1005,0))&amp;"","أمر غير موجود"))</f>
        <v/>
      </c>
    </row>
    <row r="1549">
      <c r="A1549" s="5" t="n"/>
      <c r="B1549" s="5" t="n"/>
      <c r="C1549" s="18" t="n"/>
      <c r="D1549" s="17" t="n"/>
      <c r="E1549" s="17" t="n"/>
      <c r="F1549" s="15">
        <f>IF(A1549&amp;""="","",ROUND(N(C1549)*N(E1549),2))</f>
        <v/>
      </c>
      <c r="G1549" s="15">
        <f>IF(A1549&amp;""="","",ROUND(N(C1549)*N(D1549),2))</f>
        <v/>
      </c>
      <c r="H1549" s="15">
        <f>IF(A1549&amp;""="","",ROUND(F1549-G1549,2))</f>
        <v/>
      </c>
      <c r="I1549" s="6">
        <f>IF(A1549&amp;""="","",IFERROR(INDEX('أوامر الشغل'!$F$6:$F$1005,MATCH(A1549&amp;"",'أوامر الشغل'!$A$6:$A$1005,0))&amp;"","أمر غير موجود"))</f>
        <v/>
      </c>
    </row>
    <row r="1550">
      <c r="A1550" s="5" t="n"/>
      <c r="B1550" s="5" t="n"/>
      <c r="C1550" s="18" t="n"/>
      <c r="D1550" s="17" t="n"/>
      <c r="E1550" s="17" t="n"/>
      <c r="F1550" s="15">
        <f>IF(A1550&amp;""="","",ROUND(N(C1550)*N(E1550),2))</f>
        <v/>
      </c>
      <c r="G1550" s="15">
        <f>IF(A1550&amp;""="","",ROUND(N(C1550)*N(D1550),2))</f>
        <v/>
      </c>
      <c r="H1550" s="15">
        <f>IF(A1550&amp;""="","",ROUND(F1550-G1550,2))</f>
        <v/>
      </c>
      <c r="I1550" s="6">
        <f>IF(A1550&amp;""="","",IFERROR(INDEX('أوامر الشغل'!$F$6:$F$1005,MATCH(A1550&amp;"",'أوامر الشغل'!$A$6:$A$1005,0))&amp;"","أمر غير موجود"))</f>
        <v/>
      </c>
    </row>
    <row r="1551">
      <c r="A1551" s="5" t="n"/>
      <c r="B1551" s="5" t="n"/>
      <c r="C1551" s="18" t="n"/>
      <c r="D1551" s="17" t="n"/>
      <c r="E1551" s="17" t="n"/>
      <c r="F1551" s="15">
        <f>IF(A1551&amp;""="","",ROUND(N(C1551)*N(E1551),2))</f>
        <v/>
      </c>
      <c r="G1551" s="15">
        <f>IF(A1551&amp;""="","",ROUND(N(C1551)*N(D1551),2))</f>
        <v/>
      </c>
      <c r="H1551" s="15">
        <f>IF(A1551&amp;""="","",ROUND(F1551-G1551,2))</f>
        <v/>
      </c>
      <c r="I1551" s="6">
        <f>IF(A1551&amp;""="","",IFERROR(INDEX('أوامر الشغل'!$F$6:$F$1005,MATCH(A1551&amp;"",'أوامر الشغل'!$A$6:$A$1005,0))&amp;"","أمر غير موجود"))</f>
        <v/>
      </c>
    </row>
    <row r="1552">
      <c r="A1552" s="5" t="n"/>
      <c r="B1552" s="5" t="n"/>
      <c r="C1552" s="18" t="n"/>
      <c r="D1552" s="17" t="n"/>
      <c r="E1552" s="17" t="n"/>
      <c r="F1552" s="15">
        <f>IF(A1552&amp;""="","",ROUND(N(C1552)*N(E1552),2))</f>
        <v/>
      </c>
      <c r="G1552" s="15">
        <f>IF(A1552&amp;""="","",ROUND(N(C1552)*N(D1552),2))</f>
        <v/>
      </c>
      <c r="H1552" s="15">
        <f>IF(A1552&amp;""="","",ROUND(F1552-G1552,2))</f>
        <v/>
      </c>
      <c r="I1552" s="6">
        <f>IF(A1552&amp;""="","",IFERROR(INDEX('أوامر الشغل'!$F$6:$F$1005,MATCH(A1552&amp;"",'أوامر الشغل'!$A$6:$A$1005,0))&amp;"","أمر غير موجود"))</f>
        <v/>
      </c>
    </row>
    <row r="1553">
      <c r="A1553" s="5" t="n"/>
      <c r="B1553" s="5" t="n"/>
      <c r="C1553" s="18" t="n"/>
      <c r="D1553" s="17" t="n"/>
      <c r="E1553" s="17" t="n"/>
      <c r="F1553" s="15">
        <f>IF(A1553&amp;""="","",ROUND(N(C1553)*N(E1553),2))</f>
        <v/>
      </c>
      <c r="G1553" s="15">
        <f>IF(A1553&amp;""="","",ROUND(N(C1553)*N(D1553),2))</f>
        <v/>
      </c>
      <c r="H1553" s="15">
        <f>IF(A1553&amp;""="","",ROUND(F1553-G1553,2))</f>
        <v/>
      </c>
      <c r="I1553" s="6">
        <f>IF(A1553&amp;""="","",IFERROR(INDEX('أوامر الشغل'!$F$6:$F$1005,MATCH(A1553&amp;"",'أوامر الشغل'!$A$6:$A$1005,0))&amp;"","أمر غير موجود"))</f>
        <v/>
      </c>
    </row>
    <row r="1554">
      <c r="A1554" s="5" t="n"/>
      <c r="B1554" s="5" t="n"/>
      <c r="C1554" s="18" t="n"/>
      <c r="D1554" s="17" t="n"/>
      <c r="E1554" s="17" t="n"/>
      <c r="F1554" s="15">
        <f>IF(A1554&amp;""="","",ROUND(N(C1554)*N(E1554),2))</f>
        <v/>
      </c>
      <c r="G1554" s="15">
        <f>IF(A1554&amp;""="","",ROUND(N(C1554)*N(D1554),2))</f>
        <v/>
      </c>
      <c r="H1554" s="15">
        <f>IF(A1554&amp;""="","",ROUND(F1554-G1554,2))</f>
        <v/>
      </c>
      <c r="I1554" s="6">
        <f>IF(A1554&amp;""="","",IFERROR(INDEX('أوامر الشغل'!$F$6:$F$1005,MATCH(A1554&amp;"",'أوامر الشغل'!$A$6:$A$1005,0))&amp;"","أمر غير موجود"))</f>
        <v/>
      </c>
    </row>
    <row r="1555">
      <c r="A1555" s="5" t="n"/>
      <c r="B1555" s="5" t="n"/>
      <c r="C1555" s="18" t="n"/>
      <c r="D1555" s="17" t="n"/>
      <c r="E1555" s="17" t="n"/>
      <c r="F1555" s="15">
        <f>IF(A1555&amp;""="","",ROUND(N(C1555)*N(E1555),2))</f>
        <v/>
      </c>
      <c r="G1555" s="15">
        <f>IF(A1555&amp;""="","",ROUND(N(C1555)*N(D1555),2))</f>
        <v/>
      </c>
      <c r="H1555" s="15">
        <f>IF(A1555&amp;""="","",ROUND(F1555-G1555,2))</f>
        <v/>
      </c>
      <c r="I1555" s="6">
        <f>IF(A1555&amp;""="","",IFERROR(INDEX('أوامر الشغل'!$F$6:$F$1005,MATCH(A1555&amp;"",'أوامر الشغل'!$A$6:$A$1005,0))&amp;"","أمر غير موجود"))</f>
        <v/>
      </c>
    </row>
    <row r="1556">
      <c r="A1556" s="5" t="n"/>
      <c r="B1556" s="5" t="n"/>
      <c r="C1556" s="18" t="n"/>
      <c r="D1556" s="17" t="n"/>
      <c r="E1556" s="17" t="n"/>
      <c r="F1556" s="15">
        <f>IF(A1556&amp;""="","",ROUND(N(C1556)*N(E1556),2))</f>
        <v/>
      </c>
      <c r="G1556" s="15">
        <f>IF(A1556&amp;""="","",ROUND(N(C1556)*N(D1556),2))</f>
        <v/>
      </c>
      <c r="H1556" s="15">
        <f>IF(A1556&amp;""="","",ROUND(F1556-G1556,2))</f>
        <v/>
      </c>
      <c r="I1556" s="6">
        <f>IF(A1556&amp;""="","",IFERROR(INDEX('أوامر الشغل'!$F$6:$F$1005,MATCH(A1556&amp;"",'أوامر الشغل'!$A$6:$A$1005,0))&amp;"","أمر غير موجود"))</f>
        <v/>
      </c>
    </row>
    <row r="1557">
      <c r="A1557" s="5" t="n"/>
      <c r="B1557" s="5" t="n"/>
      <c r="C1557" s="18" t="n"/>
      <c r="D1557" s="17" t="n"/>
      <c r="E1557" s="17" t="n"/>
      <c r="F1557" s="15">
        <f>IF(A1557&amp;""="","",ROUND(N(C1557)*N(E1557),2))</f>
        <v/>
      </c>
      <c r="G1557" s="15">
        <f>IF(A1557&amp;""="","",ROUND(N(C1557)*N(D1557),2))</f>
        <v/>
      </c>
      <c r="H1557" s="15">
        <f>IF(A1557&amp;""="","",ROUND(F1557-G1557,2))</f>
        <v/>
      </c>
      <c r="I1557" s="6">
        <f>IF(A1557&amp;""="","",IFERROR(INDEX('أوامر الشغل'!$F$6:$F$1005,MATCH(A1557&amp;"",'أوامر الشغل'!$A$6:$A$1005,0))&amp;"","أمر غير موجود"))</f>
        <v/>
      </c>
    </row>
    <row r="1558">
      <c r="A1558" s="5" t="n"/>
      <c r="B1558" s="5" t="n"/>
      <c r="C1558" s="18" t="n"/>
      <c r="D1558" s="17" t="n"/>
      <c r="E1558" s="17" t="n"/>
      <c r="F1558" s="15">
        <f>IF(A1558&amp;""="","",ROUND(N(C1558)*N(E1558),2))</f>
        <v/>
      </c>
      <c r="G1558" s="15">
        <f>IF(A1558&amp;""="","",ROUND(N(C1558)*N(D1558),2))</f>
        <v/>
      </c>
      <c r="H1558" s="15">
        <f>IF(A1558&amp;""="","",ROUND(F1558-G1558,2))</f>
        <v/>
      </c>
      <c r="I1558" s="6">
        <f>IF(A1558&amp;""="","",IFERROR(INDEX('أوامر الشغل'!$F$6:$F$1005,MATCH(A1558&amp;"",'أوامر الشغل'!$A$6:$A$1005,0))&amp;"","أمر غير موجود"))</f>
        <v/>
      </c>
    </row>
    <row r="1559">
      <c r="A1559" s="5" t="n"/>
      <c r="B1559" s="5" t="n"/>
      <c r="C1559" s="18" t="n"/>
      <c r="D1559" s="17" t="n"/>
      <c r="E1559" s="17" t="n"/>
      <c r="F1559" s="15">
        <f>IF(A1559&amp;""="","",ROUND(N(C1559)*N(E1559),2))</f>
        <v/>
      </c>
      <c r="G1559" s="15">
        <f>IF(A1559&amp;""="","",ROUND(N(C1559)*N(D1559),2))</f>
        <v/>
      </c>
      <c r="H1559" s="15">
        <f>IF(A1559&amp;""="","",ROUND(F1559-G1559,2))</f>
        <v/>
      </c>
      <c r="I1559" s="6">
        <f>IF(A1559&amp;""="","",IFERROR(INDEX('أوامر الشغل'!$F$6:$F$1005,MATCH(A1559&amp;"",'أوامر الشغل'!$A$6:$A$1005,0))&amp;"","أمر غير موجود"))</f>
        <v/>
      </c>
    </row>
    <row r="1560">
      <c r="A1560" s="5" t="n"/>
      <c r="B1560" s="5" t="n"/>
      <c r="C1560" s="18" t="n"/>
      <c r="D1560" s="17" t="n"/>
      <c r="E1560" s="17" t="n"/>
      <c r="F1560" s="15">
        <f>IF(A1560&amp;""="","",ROUND(N(C1560)*N(E1560),2))</f>
        <v/>
      </c>
      <c r="G1560" s="15">
        <f>IF(A1560&amp;""="","",ROUND(N(C1560)*N(D1560),2))</f>
        <v/>
      </c>
      <c r="H1560" s="15">
        <f>IF(A1560&amp;""="","",ROUND(F1560-G1560,2))</f>
        <v/>
      </c>
      <c r="I1560" s="6">
        <f>IF(A1560&amp;""="","",IFERROR(INDEX('أوامر الشغل'!$F$6:$F$1005,MATCH(A1560&amp;"",'أوامر الشغل'!$A$6:$A$1005,0))&amp;"","أمر غير موجود"))</f>
        <v/>
      </c>
    </row>
    <row r="1561">
      <c r="A1561" s="5" t="n"/>
      <c r="B1561" s="5" t="n"/>
      <c r="C1561" s="18" t="n"/>
      <c r="D1561" s="17" t="n"/>
      <c r="E1561" s="17" t="n"/>
      <c r="F1561" s="15">
        <f>IF(A1561&amp;""="","",ROUND(N(C1561)*N(E1561),2))</f>
        <v/>
      </c>
      <c r="G1561" s="15">
        <f>IF(A1561&amp;""="","",ROUND(N(C1561)*N(D1561),2))</f>
        <v/>
      </c>
      <c r="H1561" s="15">
        <f>IF(A1561&amp;""="","",ROUND(F1561-G1561,2))</f>
        <v/>
      </c>
      <c r="I1561" s="6">
        <f>IF(A1561&amp;""="","",IFERROR(INDEX('أوامر الشغل'!$F$6:$F$1005,MATCH(A1561&amp;"",'أوامر الشغل'!$A$6:$A$1005,0))&amp;"","أمر غير موجود"))</f>
        <v/>
      </c>
    </row>
    <row r="1562">
      <c r="A1562" s="5" t="n"/>
      <c r="B1562" s="5" t="n"/>
      <c r="C1562" s="18" t="n"/>
      <c r="D1562" s="17" t="n"/>
      <c r="E1562" s="17" t="n"/>
      <c r="F1562" s="15">
        <f>IF(A1562&amp;""="","",ROUND(N(C1562)*N(E1562),2))</f>
        <v/>
      </c>
      <c r="G1562" s="15">
        <f>IF(A1562&amp;""="","",ROUND(N(C1562)*N(D1562),2))</f>
        <v/>
      </c>
      <c r="H1562" s="15">
        <f>IF(A1562&amp;""="","",ROUND(F1562-G1562,2))</f>
        <v/>
      </c>
      <c r="I1562" s="6">
        <f>IF(A1562&amp;""="","",IFERROR(INDEX('أوامر الشغل'!$F$6:$F$1005,MATCH(A1562&amp;"",'أوامر الشغل'!$A$6:$A$1005,0))&amp;"","أمر غير موجود"))</f>
        <v/>
      </c>
    </row>
    <row r="1563">
      <c r="A1563" s="5" t="n"/>
      <c r="B1563" s="5" t="n"/>
      <c r="C1563" s="18" t="n"/>
      <c r="D1563" s="17" t="n"/>
      <c r="E1563" s="17" t="n"/>
      <c r="F1563" s="15">
        <f>IF(A1563&amp;""="","",ROUND(N(C1563)*N(E1563),2))</f>
        <v/>
      </c>
      <c r="G1563" s="15">
        <f>IF(A1563&amp;""="","",ROUND(N(C1563)*N(D1563),2))</f>
        <v/>
      </c>
      <c r="H1563" s="15">
        <f>IF(A1563&amp;""="","",ROUND(F1563-G1563,2))</f>
        <v/>
      </c>
      <c r="I1563" s="6">
        <f>IF(A1563&amp;""="","",IFERROR(INDEX('أوامر الشغل'!$F$6:$F$1005,MATCH(A1563&amp;"",'أوامر الشغل'!$A$6:$A$1005,0))&amp;"","أمر غير موجود"))</f>
        <v/>
      </c>
    </row>
    <row r="1564">
      <c r="A1564" s="5" t="n"/>
      <c r="B1564" s="5" t="n"/>
      <c r="C1564" s="18" t="n"/>
      <c r="D1564" s="17" t="n"/>
      <c r="E1564" s="17" t="n"/>
      <c r="F1564" s="15">
        <f>IF(A1564&amp;""="","",ROUND(N(C1564)*N(E1564),2))</f>
        <v/>
      </c>
      <c r="G1564" s="15">
        <f>IF(A1564&amp;""="","",ROUND(N(C1564)*N(D1564),2))</f>
        <v/>
      </c>
      <c r="H1564" s="15">
        <f>IF(A1564&amp;""="","",ROUND(F1564-G1564,2))</f>
        <v/>
      </c>
      <c r="I1564" s="6">
        <f>IF(A1564&amp;""="","",IFERROR(INDEX('أوامر الشغل'!$F$6:$F$1005,MATCH(A1564&amp;"",'أوامر الشغل'!$A$6:$A$1005,0))&amp;"","أمر غير موجود"))</f>
        <v/>
      </c>
    </row>
    <row r="1565">
      <c r="A1565" s="5" t="n"/>
      <c r="B1565" s="5" t="n"/>
      <c r="C1565" s="18" t="n"/>
      <c r="D1565" s="17" t="n"/>
      <c r="E1565" s="17" t="n"/>
      <c r="F1565" s="15">
        <f>IF(A1565&amp;""="","",ROUND(N(C1565)*N(E1565),2))</f>
        <v/>
      </c>
      <c r="G1565" s="15">
        <f>IF(A1565&amp;""="","",ROUND(N(C1565)*N(D1565),2))</f>
        <v/>
      </c>
      <c r="H1565" s="15">
        <f>IF(A1565&amp;""="","",ROUND(F1565-G1565,2))</f>
        <v/>
      </c>
      <c r="I1565" s="6">
        <f>IF(A1565&amp;""="","",IFERROR(INDEX('أوامر الشغل'!$F$6:$F$1005,MATCH(A1565&amp;"",'أوامر الشغل'!$A$6:$A$1005,0))&amp;"","أمر غير موجود"))</f>
        <v/>
      </c>
    </row>
    <row r="1566">
      <c r="A1566" s="5" t="n"/>
      <c r="B1566" s="5" t="n"/>
      <c r="C1566" s="18" t="n"/>
      <c r="D1566" s="17" t="n"/>
      <c r="E1566" s="17" t="n"/>
      <c r="F1566" s="15">
        <f>IF(A1566&amp;""="","",ROUND(N(C1566)*N(E1566),2))</f>
        <v/>
      </c>
      <c r="G1566" s="15">
        <f>IF(A1566&amp;""="","",ROUND(N(C1566)*N(D1566),2))</f>
        <v/>
      </c>
      <c r="H1566" s="15">
        <f>IF(A1566&amp;""="","",ROUND(F1566-G1566,2))</f>
        <v/>
      </c>
      <c r="I1566" s="6">
        <f>IF(A1566&amp;""="","",IFERROR(INDEX('أوامر الشغل'!$F$6:$F$1005,MATCH(A1566&amp;"",'أوامر الشغل'!$A$6:$A$1005,0))&amp;"","أمر غير موجود"))</f>
        <v/>
      </c>
    </row>
    <row r="1567">
      <c r="A1567" s="5" t="n"/>
      <c r="B1567" s="5" t="n"/>
      <c r="C1567" s="18" t="n"/>
      <c r="D1567" s="17" t="n"/>
      <c r="E1567" s="17" t="n"/>
      <c r="F1567" s="15">
        <f>IF(A1567&amp;""="","",ROUND(N(C1567)*N(E1567),2))</f>
        <v/>
      </c>
      <c r="G1567" s="15">
        <f>IF(A1567&amp;""="","",ROUND(N(C1567)*N(D1567),2))</f>
        <v/>
      </c>
      <c r="H1567" s="15">
        <f>IF(A1567&amp;""="","",ROUND(F1567-G1567,2))</f>
        <v/>
      </c>
      <c r="I1567" s="6">
        <f>IF(A1567&amp;""="","",IFERROR(INDEX('أوامر الشغل'!$F$6:$F$1005,MATCH(A1567&amp;"",'أوامر الشغل'!$A$6:$A$1005,0))&amp;"","أمر غير موجود"))</f>
        <v/>
      </c>
    </row>
    <row r="1568">
      <c r="A1568" s="5" t="n"/>
      <c r="B1568" s="5" t="n"/>
      <c r="C1568" s="18" t="n"/>
      <c r="D1568" s="17" t="n"/>
      <c r="E1568" s="17" t="n"/>
      <c r="F1568" s="15">
        <f>IF(A1568&amp;""="","",ROUND(N(C1568)*N(E1568),2))</f>
        <v/>
      </c>
      <c r="G1568" s="15">
        <f>IF(A1568&amp;""="","",ROUND(N(C1568)*N(D1568),2))</f>
        <v/>
      </c>
      <c r="H1568" s="15">
        <f>IF(A1568&amp;""="","",ROUND(F1568-G1568,2))</f>
        <v/>
      </c>
      <c r="I1568" s="6">
        <f>IF(A1568&amp;""="","",IFERROR(INDEX('أوامر الشغل'!$F$6:$F$1005,MATCH(A1568&amp;"",'أوامر الشغل'!$A$6:$A$1005,0))&amp;"","أمر غير موجود"))</f>
        <v/>
      </c>
    </row>
    <row r="1569">
      <c r="A1569" s="5" t="n"/>
      <c r="B1569" s="5" t="n"/>
      <c r="C1569" s="18" t="n"/>
      <c r="D1569" s="17" t="n"/>
      <c r="E1569" s="17" t="n"/>
      <c r="F1569" s="15">
        <f>IF(A1569&amp;""="","",ROUND(N(C1569)*N(E1569),2))</f>
        <v/>
      </c>
      <c r="G1569" s="15">
        <f>IF(A1569&amp;""="","",ROUND(N(C1569)*N(D1569),2))</f>
        <v/>
      </c>
      <c r="H1569" s="15">
        <f>IF(A1569&amp;""="","",ROUND(F1569-G1569,2))</f>
        <v/>
      </c>
      <c r="I1569" s="6">
        <f>IF(A1569&amp;""="","",IFERROR(INDEX('أوامر الشغل'!$F$6:$F$1005,MATCH(A1569&amp;"",'أوامر الشغل'!$A$6:$A$1005,0))&amp;"","أمر غير موجود"))</f>
        <v/>
      </c>
    </row>
    <row r="1570">
      <c r="A1570" s="5" t="n"/>
      <c r="B1570" s="5" t="n"/>
      <c r="C1570" s="18" t="n"/>
      <c r="D1570" s="17" t="n"/>
      <c r="E1570" s="17" t="n"/>
      <c r="F1570" s="15">
        <f>IF(A1570&amp;""="","",ROUND(N(C1570)*N(E1570),2))</f>
        <v/>
      </c>
      <c r="G1570" s="15">
        <f>IF(A1570&amp;""="","",ROUND(N(C1570)*N(D1570),2))</f>
        <v/>
      </c>
      <c r="H1570" s="15">
        <f>IF(A1570&amp;""="","",ROUND(F1570-G1570,2))</f>
        <v/>
      </c>
      <c r="I1570" s="6">
        <f>IF(A1570&amp;""="","",IFERROR(INDEX('أوامر الشغل'!$F$6:$F$1005,MATCH(A1570&amp;"",'أوامر الشغل'!$A$6:$A$1005,0))&amp;"","أمر غير موجود"))</f>
        <v/>
      </c>
    </row>
    <row r="1571">
      <c r="A1571" s="5" t="n"/>
      <c r="B1571" s="5" t="n"/>
      <c r="C1571" s="18" t="n"/>
      <c r="D1571" s="17" t="n"/>
      <c r="E1571" s="17" t="n"/>
      <c r="F1571" s="15">
        <f>IF(A1571&amp;""="","",ROUND(N(C1571)*N(E1571),2))</f>
        <v/>
      </c>
      <c r="G1571" s="15">
        <f>IF(A1571&amp;""="","",ROUND(N(C1571)*N(D1571),2))</f>
        <v/>
      </c>
      <c r="H1571" s="15">
        <f>IF(A1571&amp;""="","",ROUND(F1571-G1571,2))</f>
        <v/>
      </c>
      <c r="I1571" s="6">
        <f>IF(A1571&amp;""="","",IFERROR(INDEX('أوامر الشغل'!$F$6:$F$1005,MATCH(A1571&amp;"",'أوامر الشغل'!$A$6:$A$1005,0))&amp;"","أمر غير موجود"))</f>
        <v/>
      </c>
    </row>
    <row r="1572">
      <c r="A1572" s="5" t="n"/>
      <c r="B1572" s="5" t="n"/>
      <c r="C1572" s="18" t="n"/>
      <c r="D1572" s="17" t="n"/>
      <c r="E1572" s="17" t="n"/>
      <c r="F1572" s="15">
        <f>IF(A1572&amp;""="","",ROUND(N(C1572)*N(E1572),2))</f>
        <v/>
      </c>
      <c r="G1572" s="15">
        <f>IF(A1572&amp;""="","",ROUND(N(C1572)*N(D1572),2))</f>
        <v/>
      </c>
      <c r="H1572" s="15">
        <f>IF(A1572&amp;""="","",ROUND(F1572-G1572,2))</f>
        <v/>
      </c>
      <c r="I1572" s="6">
        <f>IF(A1572&amp;""="","",IFERROR(INDEX('أوامر الشغل'!$F$6:$F$1005,MATCH(A1572&amp;"",'أوامر الشغل'!$A$6:$A$1005,0))&amp;"","أمر غير موجود"))</f>
        <v/>
      </c>
    </row>
    <row r="1573">
      <c r="A1573" s="5" t="n"/>
      <c r="B1573" s="5" t="n"/>
      <c r="C1573" s="18" t="n"/>
      <c r="D1573" s="17" t="n"/>
      <c r="E1573" s="17" t="n"/>
      <c r="F1573" s="15">
        <f>IF(A1573&amp;""="","",ROUND(N(C1573)*N(E1573),2))</f>
        <v/>
      </c>
      <c r="G1573" s="15">
        <f>IF(A1573&amp;""="","",ROUND(N(C1573)*N(D1573),2))</f>
        <v/>
      </c>
      <c r="H1573" s="15">
        <f>IF(A1573&amp;""="","",ROUND(F1573-G1573,2))</f>
        <v/>
      </c>
      <c r="I1573" s="6">
        <f>IF(A1573&amp;""="","",IFERROR(INDEX('أوامر الشغل'!$F$6:$F$1005,MATCH(A1573&amp;"",'أوامر الشغل'!$A$6:$A$1005,0))&amp;"","أمر غير موجود"))</f>
        <v/>
      </c>
    </row>
    <row r="1574">
      <c r="A1574" s="5" t="n"/>
      <c r="B1574" s="5" t="n"/>
      <c r="C1574" s="18" t="n"/>
      <c r="D1574" s="17" t="n"/>
      <c r="E1574" s="17" t="n"/>
      <c r="F1574" s="15">
        <f>IF(A1574&amp;""="","",ROUND(N(C1574)*N(E1574),2))</f>
        <v/>
      </c>
      <c r="G1574" s="15">
        <f>IF(A1574&amp;""="","",ROUND(N(C1574)*N(D1574),2))</f>
        <v/>
      </c>
      <c r="H1574" s="15">
        <f>IF(A1574&amp;""="","",ROUND(F1574-G1574,2))</f>
        <v/>
      </c>
      <c r="I1574" s="6">
        <f>IF(A1574&amp;""="","",IFERROR(INDEX('أوامر الشغل'!$F$6:$F$1005,MATCH(A1574&amp;"",'أوامر الشغل'!$A$6:$A$1005,0))&amp;"","أمر غير موجود"))</f>
        <v/>
      </c>
    </row>
    <row r="1575">
      <c r="A1575" s="5" t="n"/>
      <c r="B1575" s="5" t="n"/>
      <c r="C1575" s="18" t="n"/>
      <c r="D1575" s="17" t="n"/>
      <c r="E1575" s="17" t="n"/>
      <c r="F1575" s="15">
        <f>IF(A1575&amp;""="","",ROUND(N(C1575)*N(E1575),2))</f>
        <v/>
      </c>
      <c r="G1575" s="15">
        <f>IF(A1575&amp;""="","",ROUND(N(C1575)*N(D1575),2))</f>
        <v/>
      </c>
      <c r="H1575" s="15">
        <f>IF(A1575&amp;""="","",ROUND(F1575-G1575,2))</f>
        <v/>
      </c>
      <c r="I1575" s="6">
        <f>IF(A1575&amp;""="","",IFERROR(INDEX('أوامر الشغل'!$F$6:$F$1005,MATCH(A1575&amp;"",'أوامر الشغل'!$A$6:$A$1005,0))&amp;"","أمر غير موجود"))</f>
        <v/>
      </c>
    </row>
    <row r="1576">
      <c r="A1576" s="5" t="n"/>
      <c r="B1576" s="5" t="n"/>
      <c r="C1576" s="18" t="n"/>
      <c r="D1576" s="17" t="n"/>
      <c r="E1576" s="17" t="n"/>
      <c r="F1576" s="15">
        <f>IF(A1576&amp;""="","",ROUND(N(C1576)*N(E1576),2))</f>
        <v/>
      </c>
      <c r="G1576" s="15">
        <f>IF(A1576&amp;""="","",ROUND(N(C1576)*N(D1576),2))</f>
        <v/>
      </c>
      <c r="H1576" s="15">
        <f>IF(A1576&amp;""="","",ROUND(F1576-G1576,2))</f>
        <v/>
      </c>
      <c r="I1576" s="6">
        <f>IF(A1576&amp;""="","",IFERROR(INDEX('أوامر الشغل'!$F$6:$F$1005,MATCH(A1576&amp;"",'أوامر الشغل'!$A$6:$A$1005,0))&amp;"","أمر غير موجود"))</f>
        <v/>
      </c>
    </row>
    <row r="1577">
      <c r="A1577" s="5" t="n"/>
      <c r="B1577" s="5" t="n"/>
      <c r="C1577" s="18" t="n"/>
      <c r="D1577" s="17" t="n"/>
      <c r="E1577" s="17" t="n"/>
      <c r="F1577" s="15">
        <f>IF(A1577&amp;""="","",ROUND(N(C1577)*N(E1577),2))</f>
        <v/>
      </c>
      <c r="G1577" s="15">
        <f>IF(A1577&amp;""="","",ROUND(N(C1577)*N(D1577),2))</f>
        <v/>
      </c>
      <c r="H1577" s="15">
        <f>IF(A1577&amp;""="","",ROUND(F1577-G1577,2))</f>
        <v/>
      </c>
      <c r="I1577" s="6">
        <f>IF(A1577&amp;""="","",IFERROR(INDEX('أوامر الشغل'!$F$6:$F$1005,MATCH(A1577&amp;"",'أوامر الشغل'!$A$6:$A$1005,0))&amp;"","أمر غير موجود"))</f>
        <v/>
      </c>
    </row>
    <row r="1578">
      <c r="A1578" s="5" t="n"/>
      <c r="B1578" s="5" t="n"/>
      <c r="C1578" s="18" t="n"/>
      <c r="D1578" s="17" t="n"/>
      <c r="E1578" s="17" t="n"/>
      <c r="F1578" s="15">
        <f>IF(A1578&amp;""="","",ROUND(N(C1578)*N(E1578),2))</f>
        <v/>
      </c>
      <c r="G1578" s="15">
        <f>IF(A1578&amp;""="","",ROUND(N(C1578)*N(D1578),2))</f>
        <v/>
      </c>
      <c r="H1578" s="15">
        <f>IF(A1578&amp;""="","",ROUND(F1578-G1578,2))</f>
        <v/>
      </c>
      <c r="I1578" s="6">
        <f>IF(A1578&amp;""="","",IFERROR(INDEX('أوامر الشغل'!$F$6:$F$1005,MATCH(A1578&amp;"",'أوامر الشغل'!$A$6:$A$1005,0))&amp;"","أمر غير موجود"))</f>
        <v/>
      </c>
    </row>
    <row r="1579">
      <c r="A1579" s="5" t="n"/>
      <c r="B1579" s="5" t="n"/>
      <c r="C1579" s="18" t="n"/>
      <c r="D1579" s="17" t="n"/>
      <c r="E1579" s="17" t="n"/>
      <c r="F1579" s="15">
        <f>IF(A1579&amp;""="","",ROUND(N(C1579)*N(E1579),2))</f>
        <v/>
      </c>
      <c r="G1579" s="15">
        <f>IF(A1579&amp;""="","",ROUND(N(C1579)*N(D1579),2))</f>
        <v/>
      </c>
      <c r="H1579" s="15">
        <f>IF(A1579&amp;""="","",ROUND(F1579-G1579,2))</f>
        <v/>
      </c>
      <c r="I1579" s="6">
        <f>IF(A1579&amp;""="","",IFERROR(INDEX('أوامر الشغل'!$F$6:$F$1005,MATCH(A1579&amp;"",'أوامر الشغل'!$A$6:$A$1005,0))&amp;"","أمر غير موجود"))</f>
        <v/>
      </c>
    </row>
    <row r="1580">
      <c r="A1580" s="5" t="n"/>
      <c r="B1580" s="5" t="n"/>
      <c r="C1580" s="18" t="n"/>
      <c r="D1580" s="17" t="n"/>
      <c r="E1580" s="17" t="n"/>
      <c r="F1580" s="15">
        <f>IF(A1580&amp;""="","",ROUND(N(C1580)*N(E1580),2))</f>
        <v/>
      </c>
      <c r="G1580" s="15">
        <f>IF(A1580&amp;""="","",ROUND(N(C1580)*N(D1580),2))</f>
        <v/>
      </c>
      <c r="H1580" s="15">
        <f>IF(A1580&amp;""="","",ROUND(F1580-G1580,2))</f>
        <v/>
      </c>
      <c r="I1580" s="6">
        <f>IF(A1580&amp;""="","",IFERROR(INDEX('أوامر الشغل'!$F$6:$F$1005,MATCH(A1580&amp;"",'أوامر الشغل'!$A$6:$A$1005,0))&amp;"","أمر غير موجود"))</f>
        <v/>
      </c>
    </row>
    <row r="1581">
      <c r="A1581" s="5" t="n"/>
      <c r="B1581" s="5" t="n"/>
      <c r="C1581" s="18" t="n"/>
      <c r="D1581" s="17" t="n"/>
      <c r="E1581" s="17" t="n"/>
      <c r="F1581" s="15">
        <f>IF(A1581&amp;""="","",ROUND(N(C1581)*N(E1581),2))</f>
        <v/>
      </c>
      <c r="G1581" s="15">
        <f>IF(A1581&amp;""="","",ROUND(N(C1581)*N(D1581),2))</f>
        <v/>
      </c>
      <c r="H1581" s="15">
        <f>IF(A1581&amp;""="","",ROUND(F1581-G1581,2))</f>
        <v/>
      </c>
      <c r="I1581" s="6">
        <f>IF(A1581&amp;""="","",IFERROR(INDEX('أوامر الشغل'!$F$6:$F$1005,MATCH(A1581&amp;"",'أوامر الشغل'!$A$6:$A$1005,0))&amp;"","أمر غير موجود"))</f>
        <v/>
      </c>
    </row>
    <row r="1582">
      <c r="A1582" s="5" t="n"/>
      <c r="B1582" s="5" t="n"/>
      <c r="C1582" s="18" t="n"/>
      <c r="D1582" s="17" t="n"/>
      <c r="E1582" s="17" t="n"/>
      <c r="F1582" s="15">
        <f>IF(A1582&amp;""="","",ROUND(N(C1582)*N(E1582),2))</f>
        <v/>
      </c>
      <c r="G1582" s="15">
        <f>IF(A1582&amp;""="","",ROUND(N(C1582)*N(D1582),2))</f>
        <v/>
      </c>
      <c r="H1582" s="15">
        <f>IF(A1582&amp;""="","",ROUND(F1582-G1582,2))</f>
        <v/>
      </c>
      <c r="I1582" s="6">
        <f>IF(A1582&amp;""="","",IFERROR(INDEX('أوامر الشغل'!$F$6:$F$1005,MATCH(A1582&amp;"",'أوامر الشغل'!$A$6:$A$1005,0))&amp;"","أمر غير موجود"))</f>
        <v/>
      </c>
    </row>
    <row r="1583">
      <c r="A1583" s="5" t="n"/>
      <c r="B1583" s="5" t="n"/>
      <c r="C1583" s="18" t="n"/>
      <c r="D1583" s="17" t="n"/>
      <c r="E1583" s="17" t="n"/>
      <c r="F1583" s="15">
        <f>IF(A1583&amp;""="","",ROUND(N(C1583)*N(E1583),2))</f>
        <v/>
      </c>
      <c r="G1583" s="15">
        <f>IF(A1583&amp;""="","",ROUND(N(C1583)*N(D1583),2))</f>
        <v/>
      </c>
      <c r="H1583" s="15">
        <f>IF(A1583&amp;""="","",ROUND(F1583-G1583,2))</f>
        <v/>
      </c>
      <c r="I1583" s="6">
        <f>IF(A1583&amp;""="","",IFERROR(INDEX('أوامر الشغل'!$F$6:$F$1005,MATCH(A1583&amp;"",'أوامر الشغل'!$A$6:$A$1005,0))&amp;"","أمر غير موجود"))</f>
        <v/>
      </c>
    </row>
    <row r="1584">
      <c r="A1584" s="5" t="n"/>
      <c r="B1584" s="5" t="n"/>
      <c r="C1584" s="18" t="n"/>
      <c r="D1584" s="17" t="n"/>
      <c r="E1584" s="17" t="n"/>
      <c r="F1584" s="15">
        <f>IF(A1584&amp;""="","",ROUND(N(C1584)*N(E1584),2))</f>
        <v/>
      </c>
      <c r="G1584" s="15">
        <f>IF(A1584&amp;""="","",ROUND(N(C1584)*N(D1584),2))</f>
        <v/>
      </c>
      <c r="H1584" s="15">
        <f>IF(A1584&amp;""="","",ROUND(F1584-G1584,2))</f>
        <v/>
      </c>
      <c r="I1584" s="6">
        <f>IF(A1584&amp;""="","",IFERROR(INDEX('أوامر الشغل'!$F$6:$F$1005,MATCH(A1584&amp;"",'أوامر الشغل'!$A$6:$A$1005,0))&amp;"","أمر غير موجود"))</f>
        <v/>
      </c>
    </row>
    <row r="1585">
      <c r="A1585" s="5" t="n"/>
      <c r="B1585" s="5" t="n"/>
      <c r="C1585" s="18" t="n"/>
      <c r="D1585" s="17" t="n"/>
      <c r="E1585" s="17" t="n"/>
      <c r="F1585" s="15">
        <f>IF(A1585&amp;""="","",ROUND(N(C1585)*N(E1585),2))</f>
        <v/>
      </c>
      <c r="G1585" s="15">
        <f>IF(A1585&amp;""="","",ROUND(N(C1585)*N(D1585),2))</f>
        <v/>
      </c>
      <c r="H1585" s="15">
        <f>IF(A1585&amp;""="","",ROUND(F1585-G1585,2))</f>
        <v/>
      </c>
      <c r="I1585" s="6">
        <f>IF(A1585&amp;""="","",IFERROR(INDEX('أوامر الشغل'!$F$6:$F$1005,MATCH(A1585&amp;"",'أوامر الشغل'!$A$6:$A$1005,0))&amp;"","أمر غير موجود"))</f>
        <v/>
      </c>
    </row>
    <row r="1586">
      <c r="A1586" s="5" t="n"/>
      <c r="B1586" s="5" t="n"/>
      <c r="C1586" s="18" t="n"/>
      <c r="D1586" s="17" t="n"/>
      <c r="E1586" s="17" t="n"/>
      <c r="F1586" s="15">
        <f>IF(A1586&amp;""="","",ROUND(N(C1586)*N(E1586),2))</f>
        <v/>
      </c>
      <c r="G1586" s="15">
        <f>IF(A1586&amp;""="","",ROUND(N(C1586)*N(D1586),2))</f>
        <v/>
      </c>
      <c r="H1586" s="15">
        <f>IF(A1586&amp;""="","",ROUND(F1586-G1586,2))</f>
        <v/>
      </c>
      <c r="I1586" s="6">
        <f>IF(A1586&amp;""="","",IFERROR(INDEX('أوامر الشغل'!$F$6:$F$1005,MATCH(A1586&amp;"",'أوامر الشغل'!$A$6:$A$1005,0))&amp;"","أمر غير موجود"))</f>
        <v/>
      </c>
    </row>
    <row r="1587">
      <c r="A1587" s="5" t="n"/>
      <c r="B1587" s="5" t="n"/>
      <c r="C1587" s="18" t="n"/>
      <c r="D1587" s="17" t="n"/>
      <c r="E1587" s="17" t="n"/>
      <c r="F1587" s="15">
        <f>IF(A1587&amp;""="","",ROUND(N(C1587)*N(E1587),2))</f>
        <v/>
      </c>
      <c r="G1587" s="15">
        <f>IF(A1587&amp;""="","",ROUND(N(C1587)*N(D1587),2))</f>
        <v/>
      </c>
      <c r="H1587" s="15">
        <f>IF(A1587&amp;""="","",ROUND(F1587-G1587,2))</f>
        <v/>
      </c>
      <c r="I1587" s="6">
        <f>IF(A1587&amp;""="","",IFERROR(INDEX('أوامر الشغل'!$F$6:$F$1005,MATCH(A1587&amp;"",'أوامر الشغل'!$A$6:$A$1005,0))&amp;"","أمر غير موجود"))</f>
        <v/>
      </c>
    </row>
    <row r="1588">
      <c r="A1588" s="5" t="n"/>
      <c r="B1588" s="5" t="n"/>
      <c r="C1588" s="18" t="n"/>
      <c r="D1588" s="17" t="n"/>
      <c r="E1588" s="17" t="n"/>
      <c r="F1588" s="15">
        <f>IF(A1588&amp;""="","",ROUND(N(C1588)*N(E1588),2))</f>
        <v/>
      </c>
      <c r="G1588" s="15">
        <f>IF(A1588&amp;""="","",ROUND(N(C1588)*N(D1588),2))</f>
        <v/>
      </c>
      <c r="H1588" s="15">
        <f>IF(A1588&amp;""="","",ROUND(F1588-G1588,2))</f>
        <v/>
      </c>
      <c r="I1588" s="6">
        <f>IF(A1588&amp;""="","",IFERROR(INDEX('أوامر الشغل'!$F$6:$F$1005,MATCH(A1588&amp;"",'أوامر الشغل'!$A$6:$A$1005,0))&amp;"","أمر غير موجود"))</f>
        <v/>
      </c>
    </row>
    <row r="1589">
      <c r="A1589" s="5" t="n"/>
      <c r="B1589" s="5" t="n"/>
      <c r="C1589" s="18" t="n"/>
      <c r="D1589" s="17" t="n"/>
      <c r="E1589" s="17" t="n"/>
      <c r="F1589" s="15">
        <f>IF(A1589&amp;""="","",ROUND(N(C1589)*N(E1589),2))</f>
        <v/>
      </c>
      <c r="G1589" s="15">
        <f>IF(A1589&amp;""="","",ROUND(N(C1589)*N(D1589),2))</f>
        <v/>
      </c>
      <c r="H1589" s="15">
        <f>IF(A1589&amp;""="","",ROUND(F1589-G1589,2))</f>
        <v/>
      </c>
      <c r="I1589" s="6">
        <f>IF(A1589&amp;""="","",IFERROR(INDEX('أوامر الشغل'!$F$6:$F$1005,MATCH(A1589&amp;"",'أوامر الشغل'!$A$6:$A$1005,0))&amp;"","أمر غير موجود"))</f>
        <v/>
      </c>
    </row>
    <row r="1590">
      <c r="A1590" s="5" t="n"/>
      <c r="B1590" s="5" t="n"/>
      <c r="C1590" s="18" t="n"/>
      <c r="D1590" s="17" t="n"/>
      <c r="E1590" s="17" t="n"/>
      <c r="F1590" s="15">
        <f>IF(A1590&amp;""="","",ROUND(N(C1590)*N(E1590),2))</f>
        <v/>
      </c>
      <c r="G1590" s="15">
        <f>IF(A1590&amp;""="","",ROUND(N(C1590)*N(D1590),2))</f>
        <v/>
      </c>
      <c r="H1590" s="15">
        <f>IF(A1590&amp;""="","",ROUND(F1590-G1590,2))</f>
        <v/>
      </c>
      <c r="I1590" s="6">
        <f>IF(A1590&amp;""="","",IFERROR(INDEX('أوامر الشغل'!$F$6:$F$1005,MATCH(A1590&amp;"",'أوامر الشغل'!$A$6:$A$1005,0))&amp;"","أمر غير موجود"))</f>
        <v/>
      </c>
    </row>
    <row r="1591">
      <c r="A1591" s="5" t="n"/>
      <c r="B1591" s="5" t="n"/>
      <c r="C1591" s="18" t="n"/>
      <c r="D1591" s="17" t="n"/>
      <c r="E1591" s="17" t="n"/>
      <c r="F1591" s="15">
        <f>IF(A1591&amp;""="","",ROUND(N(C1591)*N(E1591),2))</f>
        <v/>
      </c>
      <c r="G1591" s="15">
        <f>IF(A1591&amp;""="","",ROUND(N(C1591)*N(D1591),2))</f>
        <v/>
      </c>
      <c r="H1591" s="15">
        <f>IF(A1591&amp;""="","",ROUND(F1591-G1591,2))</f>
        <v/>
      </c>
      <c r="I1591" s="6">
        <f>IF(A1591&amp;""="","",IFERROR(INDEX('أوامر الشغل'!$F$6:$F$1005,MATCH(A1591&amp;"",'أوامر الشغل'!$A$6:$A$1005,0))&amp;"","أمر غير موجود"))</f>
        <v/>
      </c>
    </row>
    <row r="1592">
      <c r="A1592" s="5" t="n"/>
      <c r="B1592" s="5" t="n"/>
      <c r="C1592" s="18" t="n"/>
      <c r="D1592" s="17" t="n"/>
      <c r="E1592" s="17" t="n"/>
      <c r="F1592" s="15">
        <f>IF(A1592&amp;""="","",ROUND(N(C1592)*N(E1592),2))</f>
        <v/>
      </c>
      <c r="G1592" s="15">
        <f>IF(A1592&amp;""="","",ROUND(N(C1592)*N(D1592),2))</f>
        <v/>
      </c>
      <c r="H1592" s="15">
        <f>IF(A1592&amp;""="","",ROUND(F1592-G1592,2))</f>
        <v/>
      </c>
      <c r="I1592" s="6">
        <f>IF(A1592&amp;""="","",IFERROR(INDEX('أوامر الشغل'!$F$6:$F$1005,MATCH(A1592&amp;"",'أوامر الشغل'!$A$6:$A$1005,0))&amp;"","أمر غير موجود"))</f>
        <v/>
      </c>
    </row>
    <row r="1593">
      <c r="A1593" s="5" t="n"/>
      <c r="B1593" s="5" t="n"/>
      <c r="C1593" s="18" t="n"/>
      <c r="D1593" s="17" t="n"/>
      <c r="E1593" s="17" t="n"/>
      <c r="F1593" s="15">
        <f>IF(A1593&amp;""="","",ROUND(N(C1593)*N(E1593),2))</f>
        <v/>
      </c>
      <c r="G1593" s="15">
        <f>IF(A1593&amp;""="","",ROUND(N(C1593)*N(D1593),2))</f>
        <v/>
      </c>
      <c r="H1593" s="15">
        <f>IF(A1593&amp;""="","",ROUND(F1593-G1593,2))</f>
        <v/>
      </c>
      <c r="I1593" s="6">
        <f>IF(A1593&amp;""="","",IFERROR(INDEX('أوامر الشغل'!$F$6:$F$1005,MATCH(A1593&amp;"",'أوامر الشغل'!$A$6:$A$1005,0))&amp;"","أمر غير موجود"))</f>
        <v/>
      </c>
    </row>
    <row r="1594">
      <c r="A1594" s="5" t="n"/>
      <c r="B1594" s="5" t="n"/>
      <c r="C1594" s="18" t="n"/>
      <c r="D1594" s="17" t="n"/>
      <c r="E1594" s="17" t="n"/>
      <c r="F1594" s="15">
        <f>IF(A1594&amp;""="","",ROUND(N(C1594)*N(E1594),2))</f>
        <v/>
      </c>
      <c r="G1594" s="15">
        <f>IF(A1594&amp;""="","",ROUND(N(C1594)*N(D1594),2))</f>
        <v/>
      </c>
      <c r="H1594" s="15">
        <f>IF(A1594&amp;""="","",ROUND(F1594-G1594,2))</f>
        <v/>
      </c>
      <c r="I1594" s="6">
        <f>IF(A1594&amp;""="","",IFERROR(INDEX('أوامر الشغل'!$F$6:$F$1005,MATCH(A1594&amp;"",'أوامر الشغل'!$A$6:$A$1005,0))&amp;"","أمر غير موجود"))</f>
        <v/>
      </c>
    </row>
    <row r="1595">
      <c r="A1595" s="5" t="n"/>
      <c r="B1595" s="5" t="n"/>
      <c r="C1595" s="18" t="n"/>
      <c r="D1595" s="17" t="n"/>
      <c r="E1595" s="17" t="n"/>
      <c r="F1595" s="15">
        <f>IF(A1595&amp;""="","",ROUND(N(C1595)*N(E1595),2))</f>
        <v/>
      </c>
      <c r="G1595" s="15">
        <f>IF(A1595&amp;""="","",ROUND(N(C1595)*N(D1595),2))</f>
        <v/>
      </c>
      <c r="H1595" s="15">
        <f>IF(A1595&amp;""="","",ROUND(F1595-G1595,2))</f>
        <v/>
      </c>
      <c r="I1595" s="6">
        <f>IF(A1595&amp;""="","",IFERROR(INDEX('أوامر الشغل'!$F$6:$F$1005,MATCH(A1595&amp;"",'أوامر الشغل'!$A$6:$A$1005,0))&amp;"","أمر غير موجود"))</f>
        <v/>
      </c>
    </row>
    <row r="1596">
      <c r="A1596" s="5" t="n"/>
      <c r="B1596" s="5" t="n"/>
      <c r="C1596" s="18" t="n"/>
      <c r="D1596" s="17" t="n"/>
      <c r="E1596" s="17" t="n"/>
      <c r="F1596" s="15">
        <f>IF(A1596&amp;""="","",ROUND(N(C1596)*N(E1596),2))</f>
        <v/>
      </c>
      <c r="G1596" s="15">
        <f>IF(A1596&amp;""="","",ROUND(N(C1596)*N(D1596),2))</f>
        <v/>
      </c>
      <c r="H1596" s="15">
        <f>IF(A1596&amp;""="","",ROUND(F1596-G1596,2))</f>
        <v/>
      </c>
      <c r="I1596" s="6">
        <f>IF(A1596&amp;""="","",IFERROR(INDEX('أوامر الشغل'!$F$6:$F$1005,MATCH(A1596&amp;"",'أوامر الشغل'!$A$6:$A$1005,0))&amp;"","أمر غير موجود"))</f>
        <v/>
      </c>
    </row>
    <row r="1597">
      <c r="A1597" s="5" t="n"/>
      <c r="B1597" s="5" t="n"/>
      <c r="C1597" s="18" t="n"/>
      <c r="D1597" s="17" t="n"/>
      <c r="E1597" s="17" t="n"/>
      <c r="F1597" s="15">
        <f>IF(A1597&amp;""="","",ROUND(N(C1597)*N(E1597),2))</f>
        <v/>
      </c>
      <c r="G1597" s="15">
        <f>IF(A1597&amp;""="","",ROUND(N(C1597)*N(D1597),2))</f>
        <v/>
      </c>
      <c r="H1597" s="15">
        <f>IF(A1597&amp;""="","",ROUND(F1597-G1597,2))</f>
        <v/>
      </c>
      <c r="I1597" s="6">
        <f>IF(A1597&amp;""="","",IFERROR(INDEX('أوامر الشغل'!$F$6:$F$1005,MATCH(A1597&amp;"",'أوامر الشغل'!$A$6:$A$1005,0))&amp;"","أمر غير موجود"))</f>
        <v/>
      </c>
    </row>
    <row r="1598">
      <c r="A1598" s="5" t="n"/>
      <c r="B1598" s="5" t="n"/>
      <c r="C1598" s="18" t="n"/>
      <c r="D1598" s="17" t="n"/>
      <c r="E1598" s="17" t="n"/>
      <c r="F1598" s="15">
        <f>IF(A1598&amp;""="","",ROUND(N(C1598)*N(E1598),2))</f>
        <v/>
      </c>
      <c r="G1598" s="15">
        <f>IF(A1598&amp;""="","",ROUND(N(C1598)*N(D1598),2))</f>
        <v/>
      </c>
      <c r="H1598" s="15">
        <f>IF(A1598&amp;""="","",ROUND(F1598-G1598,2))</f>
        <v/>
      </c>
      <c r="I1598" s="6">
        <f>IF(A1598&amp;""="","",IFERROR(INDEX('أوامر الشغل'!$F$6:$F$1005,MATCH(A1598&amp;"",'أوامر الشغل'!$A$6:$A$1005,0))&amp;"","أمر غير موجود"))</f>
        <v/>
      </c>
    </row>
    <row r="1599">
      <c r="A1599" s="5" t="n"/>
      <c r="B1599" s="5" t="n"/>
      <c r="C1599" s="18" t="n"/>
      <c r="D1599" s="17" t="n"/>
      <c r="E1599" s="17" t="n"/>
      <c r="F1599" s="15">
        <f>IF(A1599&amp;""="","",ROUND(N(C1599)*N(E1599),2))</f>
        <v/>
      </c>
      <c r="G1599" s="15">
        <f>IF(A1599&amp;""="","",ROUND(N(C1599)*N(D1599),2))</f>
        <v/>
      </c>
      <c r="H1599" s="15">
        <f>IF(A1599&amp;""="","",ROUND(F1599-G1599,2))</f>
        <v/>
      </c>
      <c r="I1599" s="6">
        <f>IF(A1599&amp;""="","",IFERROR(INDEX('أوامر الشغل'!$F$6:$F$1005,MATCH(A1599&amp;"",'أوامر الشغل'!$A$6:$A$1005,0))&amp;"","أمر غير موجود"))</f>
        <v/>
      </c>
    </row>
    <row r="1600">
      <c r="A1600" s="5" t="n"/>
      <c r="B1600" s="5" t="n"/>
      <c r="C1600" s="18" t="n"/>
      <c r="D1600" s="17" t="n"/>
      <c r="E1600" s="17" t="n"/>
      <c r="F1600" s="15">
        <f>IF(A1600&amp;""="","",ROUND(N(C1600)*N(E1600),2))</f>
        <v/>
      </c>
      <c r="G1600" s="15">
        <f>IF(A1600&amp;""="","",ROUND(N(C1600)*N(D1600),2))</f>
        <v/>
      </c>
      <c r="H1600" s="15">
        <f>IF(A1600&amp;""="","",ROUND(F1600-G1600,2))</f>
        <v/>
      </c>
      <c r="I1600" s="6">
        <f>IF(A1600&amp;""="","",IFERROR(INDEX('أوامر الشغل'!$F$6:$F$1005,MATCH(A1600&amp;"",'أوامر الشغل'!$A$6:$A$1005,0))&amp;"","أمر غير موجود"))</f>
        <v/>
      </c>
    </row>
    <row r="1601">
      <c r="A1601" s="5" t="n"/>
      <c r="B1601" s="5" t="n"/>
      <c r="C1601" s="18" t="n"/>
      <c r="D1601" s="17" t="n"/>
      <c r="E1601" s="17" t="n"/>
      <c r="F1601" s="15">
        <f>IF(A1601&amp;""="","",ROUND(N(C1601)*N(E1601),2))</f>
        <v/>
      </c>
      <c r="G1601" s="15">
        <f>IF(A1601&amp;""="","",ROUND(N(C1601)*N(D1601),2))</f>
        <v/>
      </c>
      <c r="H1601" s="15">
        <f>IF(A1601&amp;""="","",ROUND(F1601-G1601,2))</f>
        <v/>
      </c>
      <c r="I1601" s="6">
        <f>IF(A1601&amp;""="","",IFERROR(INDEX('أوامر الشغل'!$F$6:$F$1005,MATCH(A1601&amp;"",'أوامر الشغل'!$A$6:$A$1005,0))&amp;"","أمر غير موجود"))</f>
        <v/>
      </c>
    </row>
    <row r="1602">
      <c r="A1602" s="5" t="n"/>
      <c r="B1602" s="5" t="n"/>
      <c r="C1602" s="18" t="n"/>
      <c r="D1602" s="17" t="n"/>
      <c r="E1602" s="17" t="n"/>
      <c r="F1602" s="15">
        <f>IF(A1602&amp;""="","",ROUND(N(C1602)*N(E1602),2))</f>
        <v/>
      </c>
      <c r="G1602" s="15">
        <f>IF(A1602&amp;""="","",ROUND(N(C1602)*N(D1602),2))</f>
        <v/>
      </c>
      <c r="H1602" s="15">
        <f>IF(A1602&amp;""="","",ROUND(F1602-G1602,2))</f>
        <v/>
      </c>
      <c r="I1602" s="6">
        <f>IF(A1602&amp;""="","",IFERROR(INDEX('أوامر الشغل'!$F$6:$F$1005,MATCH(A1602&amp;"",'أوامر الشغل'!$A$6:$A$1005,0))&amp;"","أمر غير موجود"))</f>
        <v/>
      </c>
    </row>
    <row r="1603">
      <c r="A1603" s="5" t="n"/>
      <c r="B1603" s="5" t="n"/>
      <c r="C1603" s="18" t="n"/>
      <c r="D1603" s="17" t="n"/>
      <c r="E1603" s="17" t="n"/>
      <c r="F1603" s="15">
        <f>IF(A1603&amp;""="","",ROUND(N(C1603)*N(E1603),2))</f>
        <v/>
      </c>
      <c r="G1603" s="15">
        <f>IF(A1603&amp;""="","",ROUND(N(C1603)*N(D1603),2))</f>
        <v/>
      </c>
      <c r="H1603" s="15">
        <f>IF(A1603&amp;""="","",ROUND(F1603-G1603,2))</f>
        <v/>
      </c>
      <c r="I1603" s="6">
        <f>IF(A1603&amp;""="","",IFERROR(INDEX('أوامر الشغل'!$F$6:$F$1005,MATCH(A1603&amp;"",'أوامر الشغل'!$A$6:$A$1005,0))&amp;"","أمر غير موجود"))</f>
        <v/>
      </c>
    </row>
    <row r="1604">
      <c r="A1604" s="5" t="n"/>
      <c r="B1604" s="5" t="n"/>
      <c r="C1604" s="18" t="n"/>
      <c r="D1604" s="17" t="n"/>
      <c r="E1604" s="17" t="n"/>
      <c r="F1604" s="15">
        <f>IF(A1604&amp;""="","",ROUND(N(C1604)*N(E1604),2))</f>
        <v/>
      </c>
      <c r="G1604" s="15">
        <f>IF(A1604&amp;""="","",ROUND(N(C1604)*N(D1604),2))</f>
        <v/>
      </c>
      <c r="H1604" s="15">
        <f>IF(A1604&amp;""="","",ROUND(F1604-G1604,2))</f>
        <v/>
      </c>
      <c r="I1604" s="6">
        <f>IF(A1604&amp;""="","",IFERROR(INDEX('أوامر الشغل'!$F$6:$F$1005,MATCH(A1604&amp;"",'أوامر الشغل'!$A$6:$A$1005,0))&amp;"","أمر غير موجود"))</f>
        <v/>
      </c>
    </row>
    <row r="1605">
      <c r="A1605" s="5" t="n"/>
      <c r="B1605" s="5" t="n"/>
      <c r="C1605" s="18" t="n"/>
      <c r="D1605" s="17" t="n"/>
      <c r="E1605" s="17" t="n"/>
      <c r="F1605" s="15">
        <f>IF(A1605&amp;""="","",ROUND(N(C1605)*N(E1605),2))</f>
        <v/>
      </c>
      <c r="G1605" s="15">
        <f>IF(A1605&amp;""="","",ROUND(N(C1605)*N(D1605),2))</f>
        <v/>
      </c>
      <c r="H1605" s="15">
        <f>IF(A1605&amp;""="","",ROUND(F1605-G1605,2))</f>
        <v/>
      </c>
      <c r="I1605" s="6">
        <f>IF(A1605&amp;""="","",IFERROR(INDEX('أوامر الشغل'!$F$6:$F$1005,MATCH(A1605&amp;"",'أوامر الشغل'!$A$6:$A$1005,0))&amp;"","أمر غير موجود"))</f>
        <v/>
      </c>
    </row>
    <row r="1606">
      <c r="A1606" s="5" t="n"/>
      <c r="B1606" s="5" t="n"/>
      <c r="C1606" s="18" t="n"/>
      <c r="D1606" s="17" t="n"/>
      <c r="E1606" s="17" t="n"/>
      <c r="F1606" s="15">
        <f>IF(A1606&amp;""="","",ROUND(N(C1606)*N(E1606),2))</f>
        <v/>
      </c>
      <c r="G1606" s="15">
        <f>IF(A1606&amp;""="","",ROUND(N(C1606)*N(D1606),2))</f>
        <v/>
      </c>
      <c r="H1606" s="15">
        <f>IF(A1606&amp;""="","",ROUND(F1606-G1606,2))</f>
        <v/>
      </c>
      <c r="I1606" s="6">
        <f>IF(A1606&amp;""="","",IFERROR(INDEX('أوامر الشغل'!$F$6:$F$1005,MATCH(A1606&amp;"",'أوامر الشغل'!$A$6:$A$1005,0))&amp;"","أمر غير موجود"))</f>
        <v/>
      </c>
    </row>
    <row r="1607">
      <c r="A1607" s="5" t="n"/>
      <c r="B1607" s="5" t="n"/>
      <c r="C1607" s="18" t="n"/>
      <c r="D1607" s="17" t="n"/>
      <c r="E1607" s="17" t="n"/>
      <c r="F1607" s="15">
        <f>IF(A1607&amp;""="","",ROUND(N(C1607)*N(E1607),2))</f>
        <v/>
      </c>
      <c r="G1607" s="15">
        <f>IF(A1607&amp;""="","",ROUND(N(C1607)*N(D1607),2))</f>
        <v/>
      </c>
      <c r="H1607" s="15">
        <f>IF(A1607&amp;""="","",ROUND(F1607-G1607,2))</f>
        <v/>
      </c>
      <c r="I1607" s="6">
        <f>IF(A1607&amp;""="","",IFERROR(INDEX('أوامر الشغل'!$F$6:$F$1005,MATCH(A1607&amp;"",'أوامر الشغل'!$A$6:$A$1005,0))&amp;"","أمر غير موجود"))</f>
        <v/>
      </c>
    </row>
    <row r="1608">
      <c r="A1608" s="5" t="n"/>
      <c r="B1608" s="5" t="n"/>
      <c r="C1608" s="18" t="n"/>
      <c r="D1608" s="17" t="n"/>
      <c r="E1608" s="17" t="n"/>
      <c r="F1608" s="15">
        <f>IF(A1608&amp;""="","",ROUND(N(C1608)*N(E1608),2))</f>
        <v/>
      </c>
      <c r="G1608" s="15">
        <f>IF(A1608&amp;""="","",ROUND(N(C1608)*N(D1608),2))</f>
        <v/>
      </c>
      <c r="H1608" s="15">
        <f>IF(A1608&amp;""="","",ROUND(F1608-G1608,2))</f>
        <v/>
      </c>
      <c r="I1608" s="6">
        <f>IF(A1608&amp;""="","",IFERROR(INDEX('أوامر الشغل'!$F$6:$F$1005,MATCH(A1608&amp;"",'أوامر الشغل'!$A$6:$A$1005,0))&amp;"","أمر غير موجود"))</f>
        <v/>
      </c>
    </row>
    <row r="1609">
      <c r="A1609" s="5" t="n"/>
      <c r="B1609" s="5" t="n"/>
      <c r="C1609" s="18" t="n"/>
      <c r="D1609" s="17" t="n"/>
      <c r="E1609" s="17" t="n"/>
      <c r="F1609" s="15">
        <f>IF(A1609&amp;""="","",ROUND(N(C1609)*N(E1609),2))</f>
        <v/>
      </c>
      <c r="G1609" s="15">
        <f>IF(A1609&amp;""="","",ROUND(N(C1609)*N(D1609),2))</f>
        <v/>
      </c>
      <c r="H1609" s="15">
        <f>IF(A1609&amp;""="","",ROUND(F1609-G1609,2))</f>
        <v/>
      </c>
      <c r="I1609" s="6">
        <f>IF(A1609&amp;""="","",IFERROR(INDEX('أوامر الشغل'!$F$6:$F$1005,MATCH(A1609&amp;"",'أوامر الشغل'!$A$6:$A$1005,0))&amp;"","أمر غير موجود"))</f>
        <v/>
      </c>
    </row>
    <row r="1610">
      <c r="A1610" s="5" t="n"/>
      <c r="B1610" s="5" t="n"/>
      <c r="C1610" s="18" t="n"/>
      <c r="D1610" s="17" t="n"/>
      <c r="E1610" s="17" t="n"/>
      <c r="F1610" s="15">
        <f>IF(A1610&amp;""="","",ROUND(N(C1610)*N(E1610),2))</f>
        <v/>
      </c>
      <c r="G1610" s="15">
        <f>IF(A1610&amp;""="","",ROUND(N(C1610)*N(D1610),2))</f>
        <v/>
      </c>
      <c r="H1610" s="15">
        <f>IF(A1610&amp;""="","",ROUND(F1610-G1610,2))</f>
        <v/>
      </c>
      <c r="I1610" s="6">
        <f>IF(A1610&amp;""="","",IFERROR(INDEX('أوامر الشغل'!$F$6:$F$1005,MATCH(A1610&amp;"",'أوامر الشغل'!$A$6:$A$1005,0))&amp;"","أمر غير موجود"))</f>
        <v/>
      </c>
    </row>
    <row r="1611">
      <c r="A1611" s="5" t="n"/>
      <c r="B1611" s="5" t="n"/>
      <c r="C1611" s="18" t="n"/>
      <c r="D1611" s="17" t="n"/>
      <c r="E1611" s="17" t="n"/>
      <c r="F1611" s="15">
        <f>IF(A1611&amp;""="","",ROUND(N(C1611)*N(E1611),2))</f>
        <v/>
      </c>
      <c r="G1611" s="15">
        <f>IF(A1611&amp;""="","",ROUND(N(C1611)*N(D1611),2))</f>
        <v/>
      </c>
      <c r="H1611" s="15">
        <f>IF(A1611&amp;""="","",ROUND(F1611-G1611,2))</f>
        <v/>
      </c>
      <c r="I1611" s="6">
        <f>IF(A1611&amp;""="","",IFERROR(INDEX('أوامر الشغل'!$F$6:$F$1005,MATCH(A1611&amp;"",'أوامر الشغل'!$A$6:$A$1005,0))&amp;"","أمر غير موجود"))</f>
        <v/>
      </c>
    </row>
    <row r="1612">
      <c r="A1612" s="5" t="n"/>
      <c r="B1612" s="5" t="n"/>
      <c r="C1612" s="18" t="n"/>
      <c r="D1612" s="17" t="n"/>
      <c r="E1612" s="17" t="n"/>
      <c r="F1612" s="15">
        <f>IF(A1612&amp;""="","",ROUND(N(C1612)*N(E1612),2))</f>
        <v/>
      </c>
      <c r="G1612" s="15">
        <f>IF(A1612&amp;""="","",ROUND(N(C1612)*N(D1612),2))</f>
        <v/>
      </c>
      <c r="H1612" s="15">
        <f>IF(A1612&amp;""="","",ROUND(F1612-G1612,2))</f>
        <v/>
      </c>
      <c r="I1612" s="6">
        <f>IF(A1612&amp;""="","",IFERROR(INDEX('أوامر الشغل'!$F$6:$F$1005,MATCH(A1612&amp;"",'أوامر الشغل'!$A$6:$A$1005,0))&amp;"","أمر غير موجود"))</f>
        <v/>
      </c>
    </row>
    <row r="1613">
      <c r="A1613" s="5" t="n"/>
      <c r="B1613" s="5" t="n"/>
      <c r="C1613" s="18" t="n"/>
      <c r="D1613" s="17" t="n"/>
      <c r="E1613" s="17" t="n"/>
      <c r="F1613" s="15">
        <f>IF(A1613&amp;""="","",ROUND(N(C1613)*N(E1613),2))</f>
        <v/>
      </c>
      <c r="G1613" s="15">
        <f>IF(A1613&amp;""="","",ROUND(N(C1613)*N(D1613),2))</f>
        <v/>
      </c>
      <c r="H1613" s="15">
        <f>IF(A1613&amp;""="","",ROUND(F1613-G1613,2))</f>
        <v/>
      </c>
      <c r="I1613" s="6">
        <f>IF(A1613&amp;""="","",IFERROR(INDEX('أوامر الشغل'!$F$6:$F$1005,MATCH(A1613&amp;"",'أوامر الشغل'!$A$6:$A$1005,0))&amp;"","أمر غير موجود"))</f>
        <v/>
      </c>
    </row>
    <row r="1614">
      <c r="A1614" s="5" t="n"/>
      <c r="B1614" s="5" t="n"/>
      <c r="C1614" s="18" t="n"/>
      <c r="D1614" s="17" t="n"/>
      <c r="E1614" s="17" t="n"/>
      <c r="F1614" s="15">
        <f>IF(A1614&amp;""="","",ROUND(N(C1614)*N(E1614),2))</f>
        <v/>
      </c>
      <c r="G1614" s="15">
        <f>IF(A1614&amp;""="","",ROUND(N(C1614)*N(D1614),2))</f>
        <v/>
      </c>
      <c r="H1614" s="15">
        <f>IF(A1614&amp;""="","",ROUND(F1614-G1614,2))</f>
        <v/>
      </c>
      <c r="I1614" s="6">
        <f>IF(A1614&amp;""="","",IFERROR(INDEX('أوامر الشغل'!$F$6:$F$1005,MATCH(A1614&amp;"",'أوامر الشغل'!$A$6:$A$1005,0))&amp;"","أمر غير موجود"))</f>
        <v/>
      </c>
    </row>
    <row r="1615">
      <c r="A1615" s="5" t="n"/>
      <c r="B1615" s="5" t="n"/>
      <c r="C1615" s="18" t="n"/>
      <c r="D1615" s="17" t="n"/>
      <c r="E1615" s="17" t="n"/>
      <c r="F1615" s="15">
        <f>IF(A1615&amp;""="","",ROUND(N(C1615)*N(E1615),2))</f>
        <v/>
      </c>
      <c r="G1615" s="15">
        <f>IF(A1615&amp;""="","",ROUND(N(C1615)*N(D1615),2))</f>
        <v/>
      </c>
      <c r="H1615" s="15">
        <f>IF(A1615&amp;""="","",ROUND(F1615-G1615,2))</f>
        <v/>
      </c>
      <c r="I1615" s="6">
        <f>IF(A1615&amp;""="","",IFERROR(INDEX('أوامر الشغل'!$F$6:$F$1005,MATCH(A1615&amp;"",'أوامر الشغل'!$A$6:$A$1005,0))&amp;"","أمر غير موجود"))</f>
        <v/>
      </c>
    </row>
    <row r="1616">
      <c r="A1616" s="5" t="n"/>
      <c r="B1616" s="5" t="n"/>
      <c r="C1616" s="18" t="n"/>
      <c r="D1616" s="17" t="n"/>
      <c r="E1616" s="17" t="n"/>
      <c r="F1616" s="15">
        <f>IF(A1616&amp;""="","",ROUND(N(C1616)*N(E1616),2))</f>
        <v/>
      </c>
      <c r="G1616" s="15">
        <f>IF(A1616&amp;""="","",ROUND(N(C1616)*N(D1616),2))</f>
        <v/>
      </c>
      <c r="H1616" s="15">
        <f>IF(A1616&amp;""="","",ROUND(F1616-G1616,2))</f>
        <v/>
      </c>
      <c r="I1616" s="6">
        <f>IF(A1616&amp;""="","",IFERROR(INDEX('أوامر الشغل'!$F$6:$F$1005,MATCH(A1616&amp;"",'أوامر الشغل'!$A$6:$A$1005,0))&amp;"","أمر غير موجود"))</f>
        <v/>
      </c>
    </row>
    <row r="1617">
      <c r="A1617" s="5" t="n"/>
      <c r="B1617" s="5" t="n"/>
      <c r="C1617" s="18" t="n"/>
      <c r="D1617" s="17" t="n"/>
      <c r="E1617" s="17" t="n"/>
      <c r="F1617" s="15">
        <f>IF(A1617&amp;""="","",ROUND(N(C1617)*N(E1617),2))</f>
        <v/>
      </c>
      <c r="G1617" s="15">
        <f>IF(A1617&amp;""="","",ROUND(N(C1617)*N(D1617),2))</f>
        <v/>
      </c>
      <c r="H1617" s="15">
        <f>IF(A1617&amp;""="","",ROUND(F1617-G1617,2))</f>
        <v/>
      </c>
      <c r="I1617" s="6">
        <f>IF(A1617&amp;""="","",IFERROR(INDEX('أوامر الشغل'!$F$6:$F$1005,MATCH(A1617&amp;"",'أوامر الشغل'!$A$6:$A$1005,0))&amp;"","أمر غير موجود"))</f>
        <v/>
      </c>
    </row>
    <row r="1618">
      <c r="A1618" s="5" t="n"/>
      <c r="B1618" s="5" t="n"/>
      <c r="C1618" s="18" t="n"/>
      <c r="D1618" s="17" t="n"/>
      <c r="E1618" s="17" t="n"/>
      <c r="F1618" s="15">
        <f>IF(A1618&amp;""="","",ROUND(N(C1618)*N(E1618),2))</f>
        <v/>
      </c>
      <c r="G1618" s="15">
        <f>IF(A1618&amp;""="","",ROUND(N(C1618)*N(D1618),2))</f>
        <v/>
      </c>
      <c r="H1618" s="15">
        <f>IF(A1618&amp;""="","",ROUND(F1618-G1618,2))</f>
        <v/>
      </c>
      <c r="I1618" s="6">
        <f>IF(A1618&amp;""="","",IFERROR(INDEX('أوامر الشغل'!$F$6:$F$1005,MATCH(A1618&amp;"",'أوامر الشغل'!$A$6:$A$1005,0))&amp;"","أمر غير موجود"))</f>
        <v/>
      </c>
    </row>
    <row r="1619">
      <c r="A1619" s="5" t="n"/>
      <c r="B1619" s="5" t="n"/>
      <c r="C1619" s="18" t="n"/>
      <c r="D1619" s="17" t="n"/>
      <c r="E1619" s="17" t="n"/>
      <c r="F1619" s="15">
        <f>IF(A1619&amp;""="","",ROUND(N(C1619)*N(E1619),2))</f>
        <v/>
      </c>
      <c r="G1619" s="15">
        <f>IF(A1619&amp;""="","",ROUND(N(C1619)*N(D1619),2))</f>
        <v/>
      </c>
      <c r="H1619" s="15">
        <f>IF(A1619&amp;""="","",ROUND(F1619-G1619,2))</f>
        <v/>
      </c>
      <c r="I1619" s="6">
        <f>IF(A1619&amp;""="","",IFERROR(INDEX('أوامر الشغل'!$F$6:$F$1005,MATCH(A1619&amp;"",'أوامر الشغل'!$A$6:$A$1005,0))&amp;"","أمر غير موجود"))</f>
        <v/>
      </c>
    </row>
    <row r="1620">
      <c r="A1620" s="5" t="n"/>
      <c r="B1620" s="5" t="n"/>
      <c r="C1620" s="18" t="n"/>
      <c r="D1620" s="17" t="n"/>
      <c r="E1620" s="17" t="n"/>
      <c r="F1620" s="15">
        <f>IF(A1620&amp;""="","",ROUND(N(C1620)*N(E1620),2))</f>
        <v/>
      </c>
      <c r="G1620" s="15">
        <f>IF(A1620&amp;""="","",ROUND(N(C1620)*N(D1620),2))</f>
        <v/>
      </c>
      <c r="H1620" s="15">
        <f>IF(A1620&amp;""="","",ROUND(F1620-G1620,2))</f>
        <v/>
      </c>
      <c r="I1620" s="6">
        <f>IF(A1620&amp;""="","",IFERROR(INDEX('أوامر الشغل'!$F$6:$F$1005,MATCH(A1620&amp;"",'أوامر الشغل'!$A$6:$A$1005,0))&amp;"","أمر غير موجود"))</f>
        <v/>
      </c>
    </row>
    <row r="1621">
      <c r="A1621" s="5" t="n"/>
      <c r="B1621" s="5" t="n"/>
      <c r="C1621" s="18" t="n"/>
      <c r="D1621" s="17" t="n"/>
      <c r="E1621" s="17" t="n"/>
      <c r="F1621" s="15">
        <f>IF(A1621&amp;""="","",ROUND(N(C1621)*N(E1621),2))</f>
        <v/>
      </c>
      <c r="G1621" s="15">
        <f>IF(A1621&amp;""="","",ROUND(N(C1621)*N(D1621),2))</f>
        <v/>
      </c>
      <c r="H1621" s="15">
        <f>IF(A1621&amp;""="","",ROUND(F1621-G1621,2))</f>
        <v/>
      </c>
      <c r="I1621" s="6">
        <f>IF(A1621&amp;""="","",IFERROR(INDEX('أوامر الشغل'!$F$6:$F$1005,MATCH(A1621&amp;"",'أوامر الشغل'!$A$6:$A$1005,0))&amp;"","أمر غير موجود"))</f>
        <v/>
      </c>
    </row>
    <row r="1622">
      <c r="A1622" s="5" t="n"/>
      <c r="B1622" s="5" t="n"/>
      <c r="C1622" s="18" t="n"/>
      <c r="D1622" s="17" t="n"/>
      <c r="E1622" s="17" t="n"/>
      <c r="F1622" s="15">
        <f>IF(A1622&amp;""="","",ROUND(N(C1622)*N(E1622),2))</f>
        <v/>
      </c>
      <c r="G1622" s="15">
        <f>IF(A1622&amp;""="","",ROUND(N(C1622)*N(D1622),2))</f>
        <v/>
      </c>
      <c r="H1622" s="15">
        <f>IF(A1622&amp;""="","",ROUND(F1622-G1622,2))</f>
        <v/>
      </c>
      <c r="I1622" s="6">
        <f>IF(A1622&amp;""="","",IFERROR(INDEX('أوامر الشغل'!$F$6:$F$1005,MATCH(A1622&amp;"",'أوامر الشغل'!$A$6:$A$1005,0))&amp;"","أمر غير موجود"))</f>
        <v/>
      </c>
    </row>
    <row r="1623">
      <c r="A1623" s="5" t="n"/>
      <c r="B1623" s="5" t="n"/>
      <c r="C1623" s="18" t="n"/>
      <c r="D1623" s="17" t="n"/>
      <c r="E1623" s="17" t="n"/>
      <c r="F1623" s="15">
        <f>IF(A1623&amp;""="","",ROUND(N(C1623)*N(E1623),2))</f>
        <v/>
      </c>
      <c r="G1623" s="15">
        <f>IF(A1623&amp;""="","",ROUND(N(C1623)*N(D1623),2))</f>
        <v/>
      </c>
      <c r="H1623" s="15">
        <f>IF(A1623&amp;""="","",ROUND(F1623-G1623,2))</f>
        <v/>
      </c>
      <c r="I1623" s="6">
        <f>IF(A1623&amp;""="","",IFERROR(INDEX('أوامر الشغل'!$F$6:$F$1005,MATCH(A1623&amp;"",'أوامر الشغل'!$A$6:$A$1005,0))&amp;"","أمر غير موجود"))</f>
        <v/>
      </c>
    </row>
    <row r="1624">
      <c r="A1624" s="5" t="n"/>
      <c r="B1624" s="5" t="n"/>
      <c r="C1624" s="18" t="n"/>
      <c r="D1624" s="17" t="n"/>
      <c r="E1624" s="17" t="n"/>
      <c r="F1624" s="15">
        <f>IF(A1624&amp;""="","",ROUND(N(C1624)*N(E1624),2))</f>
        <v/>
      </c>
      <c r="G1624" s="15">
        <f>IF(A1624&amp;""="","",ROUND(N(C1624)*N(D1624),2))</f>
        <v/>
      </c>
      <c r="H1624" s="15">
        <f>IF(A1624&amp;""="","",ROUND(F1624-G1624,2))</f>
        <v/>
      </c>
      <c r="I1624" s="6">
        <f>IF(A1624&amp;""="","",IFERROR(INDEX('أوامر الشغل'!$F$6:$F$1005,MATCH(A1624&amp;"",'أوامر الشغل'!$A$6:$A$1005,0))&amp;"","أمر غير موجود"))</f>
        <v/>
      </c>
    </row>
    <row r="1625">
      <c r="A1625" s="5" t="n"/>
      <c r="B1625" s="5" t="n"/>
      <c r="C1625" s="18" t="n"/>
      <c r="D1625" s="17" t="n"/>
      <c r="E1625" s="17" t="n"/>
      <c r="F1625" s="15">
        <f>IF(A1625&amp;""="","",ROUND(N(C1625)*N(E1625),2))</f>
        <v/>
      </c>
      <c r="G1625" s="15">
        <f>IF(A1625&amp;""="","",ROUND(N(C1625)*N(D1625),2))</f>
        <v/>
      </c>
      <c r="H1625" s="15">
        <f>IF(A1625&amp;""="","",ROUND(F1625-G1625,2))</f>
        <v/>
      </c>
      <c r="I1625" s="6">
        <f>IF(A1625&amp;""="","",IFERROR(INDEX('أوامر الشغل'!$F$6:$F$1005,MATCH(A1625&amp;"",'أوامر الشغل'!$A$6:$A$1005,0))&amp;"","أمر غير موجود"))</f>
        <v/>
      </c>
    </row>
    <row r="1626">
      <c r="A1626" s="5" t="n"/>
      <c r="B1626" s="5" t="n"/>
      <c r="C1626" s="18" t="n"/>
      <c r="D1626" s="17" t="n"/>
      <c r="E1626" s="17" t="n"/>
      <c r="F1626" s="15">
        <f>IF(A1626&amp;""="","",ROUND(N(C1626)*N(E1626),2))</f>
        <v/>
      </c>
      <c r="G1626" s="15">
        <f>IF(A1626&amp;""="","",ROUND(N(C1626)*N(D1626),2))</f>
        <v/>
      </c>
      <c r="H1626" s="15">
        <f>IF(A1626&amp;""="","",ROUND(F1626-G1626,2))</f>
        <v/>
      </c>
      <c r="I1626" s="6">
        <f>IF(A1626&amp;""="","",IFERROR(INDEX('أوامر الشغل'!$F$6:$F$1005,MATCH(A1626&amp;"",'أوامر الشغل'!$A$6:$A$1005,0))&amp;"","أمر غير موجود"))</f>
        <v/>
      </c>
    </row>
    <row r="1627">
      <c r="A1627" s="5" t="n"/>
      <c r="B1627" s="5" t="n"/>
      <c r="C1627" s="18" t="n"/>
      <c r="D1627" s="17" t="n"/>
      <c r="E1627" s="17" t="n"/>
      <c r="F1627" s="15">
        <f>IF(A1627&amp;""="","",ROUND(N(C1627)*N(E1627),2))</f>
        <v/>
      </c>
      <c r="G1627" s="15">
        <f>IF(A1627&amp;""="","",ROUND(N(C1627)*N(D1627),2))</f>
        <v/>
      </c>
      <c r="H1627" s="15">
        <f>IF(A1627&amp;""="","",ROUND(F1627-G1627,2))</f>
        <v/>
      </c>
      <c r="I1627" s="6">
        <f>IF(A1627&amp;""="","",IFERROR(INDEX('أوامر الشغل'!$F$6:$F$1005,MATCH(A1627&amp;"",'أوامر الشغل'!$A$6:$A$1005,0))&amp;"","أمر غير موجود"))</f>
        <v/>
      </c>
    </row>
    <row r="1628">
      <c r="A1628" s="5" t="n"/>
      <c r="B1628" s="5" t="n"/>
      <c r="C1628" s="18" t="n"/>
      <c r="D1628" s="17" t="n"/>
      <c r="E1628" s="17" t="n"/>
      <c r="F1628" s="15">
        <f>IF(A1628&amp;""="","",ROUND(N(C1628)*N(E1628),2))</f>
        <v/>
      </c>
      <c r="G1628" s="15">
        <f>IF(A1628&amp;""="","",ROUND(N(C1628)*N(D1628),2))</f>
        <v/>
      </c>
      <c r="H1628" s="15">
        <f>IF(A1628&amp;""="","",ROUND(F1628-G1628,2))</f>
        <v/>
      </c>
      <c r="I1628" s="6">
        <f>IF(A1628&amp;""="","",IFERROR(INDEX('أوامر الشغل'!$F$6:$F$1005,MATCH(A1628&amp;"",'أوامر الشغل'!$A$6:$A$1005,0))&amp;"","أمر غير موجود"))</f>
        <v/>
      </c>
    </row>
    <row r="1629">
      <c r="A1629" s="5" t="n"/>
      <c r="B1629" s="5" t="n"/>
      <c r="C1629" s="18" t="n"/>
      <c r="D1629" s="17" t="n"/>
      <c r="E1629" s="17" t="n"/>
      <c r="F1629" s="15">
        <f>IF(A1629&amp;""="","",ROUND(N(C1629)*N(E1629),2))</f>
        <v/>
      </c>
      <c r="G1629" s="15">
        <f>IF(A1629&amp;""="","",ROUND(N(C1629)*N(D1629),2))</f>
        <v/>
      </c>
      <c r="H1629" s="15">
        <f>IF(A1629&amp;""="","",ROUND(F1629-G1629,2))</f>
        <v/>
      </c>
      <c r="I1629" s="6">
        <f>IF(A1629&amp;""="","",IFERROR(INDEX('أوامر الشغل'!$F$6:$F$1005,MATCH(A1629&amp;"",'أوامر الشغل'!$A$6:$A$1005,0))&amp;"","أمر غير موجود"))</f>
        <v/>
      </c>
    </row>
    <row r="1630">
      <c r="A1630" s="5" t="n"/>
      <c r="B1630" s="5" t="n"/>
      <c r="C1630" s="18" t="n"/>
      <c r="D1630" s="17" t="n"/>
      <c r="E1630" s="17" t="n"/>
      <c r="F1630" s="15">
        <f>IF(A1630&amp;""="","",ROUND(N(C1630)*N(E1630),2))</f>
        <v/>
      </c>
      <c r="G1630" s="15">
        <f>IF(A1630&amp;""="","",ROUND(N(C1630)*N(D1630),2))</f>
        <v/>
      </c>
      <c r="H1630" s="15">
        <f>IF(A1630&amp;""="","",ROUND(F1630-G1630,2))</f>
        <v/>
      </c>
      <c r="I1630" s="6">
        <f>IF(A1630&amp;""="","",IFERROR(INDEX('أوامر الشغل'!$F$6:$F$1005,MATCH(A1630&amp;"",'أوامر الشغل'!$A$6:$A$1005,0))&amp;"","أمر غير موجود"))</f>
        <v/>
      </c>
    </row>
    <row r="1631">
      <c r="A1631" s="5" t="n"/>
      <c r="B1631" s="5" t="n"/>
      <c r="C1631" s="18" t="n"/>
      <c r="D1631" s="17" t="n"/>
      <c r="E1631" s="17" t="n"/>
      <c r="F1631" s="15">
        <f>IF(A1631&amp;""="","",ROUND(N(C1631)*N(E1631),2))</f>
        <v/>
      </c>
      <c r="G1631" s="15">
        <f>IF(A1631&amp;""="","",ROUND(N(C1631)*N(D1631),2))</f>
        <v/>
      </c>
      <c r="H1631" s="15">
        <f>IF(A1631&amp;""="","",ROUND(F1631-G1631,2))</f>
        <v/>
      </c>
      <c r="I1631" s="6">
        <f>IF(A1631&amp;""="","",IFERROR(INDEX('أوامر الشغل'!$F$6:$F$1005,MATCH(A1631&amp;"",'أوامر الشغل'!$A$6:$A$1005,0))&amp;"","أمر غير موجود"))</f>
        <v/>
      </c>
    </row>
    <row r="1632">
      <c r="A1632" s="5" t="n"/>
      <c r="B1632" s="5" t="n"/>
      <c r="C1632" s="18" t="n"/>
      <c r="D1632" s="17" t="n"/>
      <c r="E1632" s="17" t="n"/>
      <c r="F1632" s="15">
        <f>IF(A1632&amp;""="","",ROUND(N(C1632)*N(E1632),2))</f>
        <v/>
      </c>
      <c r="G1632" s="15">
        <f>IF(A1632&amp;""="","",ROUND(N(C1632)*N(D1632),2))</f>
        <v/>
      </c>
      <c r="H1632" s="15">
        <f>IF(A1632&amp;""="","",ROUND(F1632-G1632,2))</f>
        <v/>
      </c>
      <c r="I1632" s="6">
        <f>IF(A1632&amp;""="","",IFERROR(INDEX('أوامر الشغل'!$F$6:$F$1005,MATCH(A1632&amp;"",'أوامر الشغل'!$A$6:$A$1005,0))&amp;"","أمر غير موجود"))</f>
        <v/>
      </c>
    </row>
    <row r="1633">
      <c r="A1633" s="5" t="n"/>
      <c r="B1633" s="5" t="n"/>
      <c r="C1633" s="18" t="n"/>
      <c r="D1633" s="17" t="n"/>
      <c r="E1633" s="17" t="n"/>
      <c r="F1633" s="15">
        <f>IF(A1633&amp;""="","",ROUND(N(C1633)*N(E1633),2))</f>
        <v/>
      </c>
      <c r="G1633" s="15">
        <f>IF(A1633&amp;""="","",ROUND(N(C1633)*N(D1633),2))</f>
        <v/>
      </c>
      <c r="H1633" s="15">
        <f>IF(A1633&amp;""="","",ROUND(F1633-G1633,2))</f>
        <v/>
      </c>
      <c r="I1633" s="6">
        <f>IF(A1633&amp;""="","",IFERROR(INDEX('أوامر الشغل'!$F$6:$F$1005,MATCH(A1633&amp;"",'أوامر الشغل'!$A$6:$A$1005,0))&amp;"","أمر غير موجود"))</f>
        <v/>
      </c>
    </row>
    <row r="1634">
      <c r="A1634" s="5" t="n"/>
      <c r="B1634" s="5" t="n"/>
      <c r="C1634" s="18" t="n"/>
      <c r="D1634" s="17" t="n"/>
      <c r="E1634" s="17" t="n"/>
      <c r="F1634" s="15">
        <f>IF(A1634&amp;""="","",ROUND(N(C1634)*N(E1634),2))</f>
        <v/>
      </c>
      <c r="G1634" s="15">
        <f>IF(A1634&amp;""="","",ROUND(N(C1634)*N(D1634),2))</f>
        <v/>
      </c>
      <c r="H1634" s="15">
        <f>IF(A1634&amp;""="","",ROUND(F1634-G1634,2))</f>
        <v/>
      </c>
      <c r="I1634" s="6">
        <f>IF(A1634&amp;""="","",IFERROR(INDEX('أوامر الشغل'!$F$6:$F$1005,MATCH(A1634&amp;"",'أوامر الشغل'!$A$6:$A$1005,0))&amp;"","أمر غير موجود"))</f>
        <v/>
      </c>
    </row>
    <row r="1635">
      <c r="A1635" s="5" t="n"/>
      <c r="B1635" s="5" t="n"/>
      <c r="C1635" s="18" t="n"/>
      <c r="D1635" s="17" t="n"/>
      <c r="E1635" s="17" t="n"/>
      <c r="F1635" s="15">
        <f>IF(A1635&amp;""="","",ROUND(N(C1635)*N(E1635),2))</f>
        <v/>
      </c>
      <c r="G1635" s="15">
        <f>IF(A1635&amp;""="","",ROUND(N(C1635)*N(D1635),2))</f>
        <v/>
      </c>
      <c r="H1635" s="15">
        <f>IF(A1635&amp;""="","",ROUND(F1635-G1635,2))</f>
        <v/>
      </c>
      <c r="I1635" s="6">
        <f>IF(A1635&amp;""="","",IFERROR(INDEX('أوامر الشغل'!$F$6:$F$1005,MATCH(A1635&amp;"",'أوامر الشغل'!$A$6:$A$1005,0))&amp;"","أمر غير موجود"))</f>
        <v/>
      </c>
    </row>
    <row r="1636">
      <c r="A1636" s="5" t="n"/>
      <c r="B1636" s="5" t="n"/>
      <c r="C1636" s="18" t="n"/>
      <c r="D1636" s="17" t="n"/>
      <c r="E1636" s="17" t="n"/>
      <c r="F1636" s="15">
        <f>IF(A1636&amp;""="","",ROUND(N(C1636)*N(E1636),2))</f>
        <v/>
      </c>
      <c r="G1636" s="15">
        <f>IF(A1636&amp;""="","",ROUND(N(C1636)*N(D1636),2))</f>
        <v/>
      </c>
      <c r="H1636" s="15">
        <f>IF(A1636&amp;""="","",ROUND(F1636-G1636,2))</f>
        <v/>
      </c>
      <c r="I1636" s="6">
        <f>IF(A1636&amp;""="","",IFERROR(INDEX('أوامر الشغل'!$F$6:$F$1005,MATCH(A1636&amp;"",'أوامر الشغل'!$A$6:$A$1005,0))&amp;"","أمر غير موجود"))</f>
        <v/>
      </c>
    </row>
    <row r="1637">
      <c r="A1637" s="5" t="n"/>
      <c r="B1637" s="5" t="n"/>
      <c r="C1637" s="18" t="n"/>
      <c r="D1637" s="17" t="n"/>
      <c r="E1637" s="17" t="n"/>
      <c r="F1637" s="15">
        <f>IF(A1637&amp;""="","",ROUND(N(C1637)*N(E1637),2))</f>
        <v/>
      </c>
      <c r="G1637" s="15">
        <f>IF(A1637&amp;""="","",ROUND(N(C1637)*N(D1637),2))</f>
        <v/>
      </c>
      <c r="H1637" s="15">
        <f>IF(A1637&amp;""="","",ROUND(F1637-G1637,2))</f>
        <v/>
      </c>
      <c r="I1637" s="6">
        <f>IF(A1637&amp;""="","",IFERROR(INDEX('أوامر الشغل'!$F$6:$F$1005,MATCH(A1637&amp;"",'أوامر الشغل'!$A$6:$A$1005,0))&amp;"","أمر غير موجود"))</f>
        <v/>
      </c>
    </row>
    <row r="1638">
      <c r="A1638" s="5" t="n"/>
      <c r="B1638" s="5" t="n"/>
      <c r="C1638" s="18" t="n"/>
      <c r="D1638" s="17" t="n"/>
      <c r="E1638" s="17" t="n"/>
      <c r="F1638" s="15">
        <f>IF(A1638&amp;""="","",ROUND(N(C1638)*N(E1638),2))</f>
        <v/>
      </c>
      <c r="G1638" s="15">
        <f>IF(A1638&amp;""="","",ROUND(N(C1638)*N(D1638),2))</f>
        <v/>
      </c>
      <c r="H1638" s="15">
        <f>IF(A1638&amp;""="","",ROUND(F1638-G1638,2))</f>
        <v/>
      </c>
      <c r="I1638" s="6">
        <f>IF(A1638&amp;""="","",IFERROR(INDEX('أوامر الشغل'!$F$6:$F$1005,MATCH(A1638&amp;"",'أوامر الشغل'!$A$6:$A$1005,0))&amp;"","أمر غير موجود"))</f>
        <v/>
      </c>
    </row>
    <row r="1639">
      <c r="A1639" s="5" t="n"/>
      <c r="B1639" s="5" t="n"/>
      <c r="C1639" s="18" t="n"/>
      <c r="D1639" s="17" t="n"/>
      <c r="E1639" s="17" t="n"/>
      <c r="F1639" s="15">
        <f>IF(A1639&amp;""="","",ROUND(N(C1639)*N(E1639),2))</f>
        <v/>
      </c>
      <c r="G1639" s="15">
        <f>IF(A1639&amp;""="","",ROUND(N(C1639)*N(D1639),2))</f>
        <v/>
      </c>
      <c r="H1639" s="15">
        <f>IF(A1639&amp;""="","",ROUND(F1639-G1639,2))</f>
        <v/>
      </c>
      <c r="I1639" s="6">
        <f>IF(A1639&amp;""="","",IFERROR(INDEX('أوامر الشغل'!$F$6:$F$1005,MATCH(A1639&amp;"",'أوامر الشغل'!$A$6:$A$1005,0))&amp;"","أمر غير موجود"))</f>
        <v/>
      </c>
    </row>
    <row r="1640">
      <c r="A1640" s="5" t="n"/>
      <c r="B1640" s="5" t="n"/>
      <c r="C1640" s="18" t="n"/>
      <c r="D1640" s="17" t="n"/>
      <c r="E1640" s="17" t="n"/>
      <c r="F1640" s="15">
        <f>IF(A1640&amp;""="","",ROUND(N(C1640)*N(E1640),2))</f>
        <v/>
      </c>
      <c r="G1640" s="15">
        <f>IF(A1640&amp;""="","",ROUND(N(C1640)*N(D1640),2))</f>
        <v/>
      </c>
      <c r="H1640" s="15">
        <f>IF(A1640&amp;""="","",ROUND(F1640-G1640,2))</f>
        <v/>
      </c>
      <c r="I1640" s="6">
        <f>IF(A1640&amp;""="","",IFERROR(INDEX('أوامر الشغل'!$F$6:$F$1005,MATCH(A1640&amp;"",'أوامر الشغل'!$A$6:$A$1005,0))&amp;"","أمر غير موجود"))</f>
        <v/>
      </c>
    </row>
    <row r="1641">
      <c r="A1641" s="5" t="n"/>
      <c r="B1641" s="5" t="n"/>
      <c r="C1641" s="18" t="n"/>
      <c r="D1641" s="17" t="n"/>
      <c r="E1641" s="17" t="n"/>
      <c r="F1641" s="15">
        <f>IF(A1641&amp;""="","",ROUND(N(C1641)*N(E1641),2))</f>
        <v/>
      </c>
      <c r="G1641" s="15">
        <f>IF(A1641&amp;""="","",ROUND(N(C1641)*N(D1641),2))</f>
        <v/>
      </c>
      <c r="H1641" s="15">
        <f>IF(A1641&amp;""="","",ROUND(F1641-G1641,2))</f>
        <v/>
      </c>
      <c r="I1641" s="6">
        <f>IF(A1641&amp;""="","",IFERROR(INDEX('أوامر الشغل'!$F$6:$F$1005,MATCH(A1641&amp;"",'أوامر الشغل'!$A$6:$A$1005,0))&amp;"","أمر غير موجود"))</f>
        <v/>
      </c>
    </row>
    <row r="1642">
      <c r="A1642" s="5" t="n"/>
      <c r="B1642" s="5" t="n"/>
      <c r="C1642" s="18" t="n"/>
      <c r="D1642" s="17" t="n"/>
      <c r="E1642" s="17" t="n"/>
      <c r="F1642" s="15">
        <f>IF(A1642&amp;""="","",ROUND(N(C1642)*N(E1642),2))</f>
        <v/>
      </c>
      <c r="G1642" s="15">
        <f>IF(A1642&amp;""="","",ROUND(N(C1642)*N(D1642),2))</f>
        <v/>
      </c>
      <c r="H1642" s="15">
        <f>IF(A1642&amp;""="","",ROUND(F1642-G1642,2))</f>
        <v/>
      </c>
      <c r="I1642" s="6">
        <f>IF(A1642&amp;""="","",IFERROR(INDEX('أوامر الشغل'!$F$6:$F$1005,MATCH(A1642&amp;"",'أوامر الشغل'!$A$6:$A$1005,0))&amp;"","أمر غير موجود"))</f>
        <v/>
      </c>
    </row>
    <row r="1643">
      <c r="A1643" s="5" t="n"/>
      <c r="B1643" s="5" t="n"/>
      <c r="C1643" s="18" t="n"/>
      <c r="D1643" s="17" t="n"/>
      <c r="E1643" s="17" t="n"/>
      <c r="F1643" s="15">
        <f>IF(A1643&amp;""="","",ROUND(N(C1643)*N(E1643),2))</f>
        <v/>
      </c>
      <c r="G1643" s="15">
        <f>IF(A1643&amp;""="","",ROUND(N(C1643)*N(D1643),2))</f>
        <v/>
      </c>
      <c r="H1643" s="15">
        <f>IF(A1643&amp;""="","",ROUND(F1643-G1643,2))</f>
        <v/>
      </c>
      <c r="I1643" s="6">
        <f>IF(A1643&amp;""="","",IFERROR(INDEX('أوامر الشغل'!$F$6:$F$1005,MATCH(A1643&amp;"",'أوامر الشغل'!$A$6:$A$1005,0))&amp;"","أمر غير موجود"))</f>
        <v/>
      </c>
    </row>
    <row r="1644">
      <c r="A1644" s="5" t="n"/>
      <c r="B1644" s="5" t="n"/>
      <c r="C1644" s="18" t="n"/>
      <c r="D1644" s="17" t="n"/>
      <c r="E1644" s="17" t="n"/>
      <c r="F1644" s="15">
        <f>IF(A1644&amp;""="","",ROUND(N(C1644)*N(E1644),2))</f>
        <v/>
      </c>
      <c r="G1644" s="15">
        <f>IF(A1644&amp;""="","",ROUND(N(C1644)*N(D1644),2))</f>
        <v/>
      </c>
      <c r="H1644" s="15">
        <f>IF(A1644&amp;""="","",ROUND(F1644-G1644,2))</f>
        <v/>
      </c>
      <c r="I1644" s="6">
        <f>IF(A1644&amp;""="","",IFERROR(INDEX('أوامر الشغل'!$F$6:$F$1005,MATCH(A1644&amp;"",'أوامر الشغل'!$A$6:$A$1005,0))&amp;"","أمر غير موجود"))</f>
        <v/>
      </c>
    </row>
    <row r="1645">
      <c r="A1645" s="5" t="n"/>
      <c r="B1645" s="5" t="n"/>
      <c r="C1645" s="18" t="n"/>
      <c r="D1645" s="17" t="n"/>
      <c r="E1645" s="17" t="n"/>
      <c r="F1645" s="15">
        <f>IF(A1645&amp;""="","",ROUND(N(C1645)*N(E1645),2))</f>
        <v/>
      </c>
      <c r="G1645" s="15">
        <f>IF(A1645&amp;""="","",ROUND(N(C1645)*N(D1645),2))</f>
        <v/>
      </c>
      <c r="H1645" s="15">
        <f>IF(A1645&amp;""="","",ROUND(F1645-G1645,2))</f>
        <v/>
      </c>
      <c r="I1645" s="6">
        <f>IF(A1645&amp;""="","",IFERROR(INDEX('أوامر الشغل'!$F$6:$F$1005,MATCH(A1645&amp;"",'أوامر الشغل'!$A$6:$A$1005,0))&amp;"","أمر غير موجود"))</f>
        <v/>
      </c>
    </row>
    <row r="1646">
      <c r="A1646" s="5" t="n"/>
      <c r="B1646" s="5" t="n"/>
      <c r="C1646" s="18" t="n"/>
      <c r="D1646" s="17" t="n"/>
      <c r="E1646" s="17" t="n"/>
      <c r="F1646" s="15">
        <f>IF(A1646&amp;""="","",ROUND(N(C1646)*N(E1646),2))</f>
        <v/>
      </c>
      <c r="G1646" s="15">
        <f>IF(A1646&amp;""="","",ROUND(N(C1646)*N(D1646),2))</f>
        <v/>
      </c>
      <c r="H1646" s="15">
        <f>IF(A1646&amp;""="","",ROUND(F1646-G1646,2))</f>
        <v/>
      </c>
      <c r="I1646" s="6">
        <f>IF(A1646&amp;""="","",IFERROR(INDEX('أوامر الشغل'!$F$6:$F$1005,MATCH(A1646&amp;"",'أوامر الشغل'!$A$6:$A$1005,0))&amp;"","أمر غير موجود"))</f>
        <v/>
      </c>
    </row>
    <row r="1647">
      <c r="A1647" s="5" t="n"/>
      <c r="B1647" s="5" t="n"/>
      <c r="C1647" s="18" t="n"/>
      <c r="D1647" s="17" t="n"/>
      <c r="E1647" s="17" t="n"/>
      <c r="F1647" s="15">
        <f>IF(A1647&amp;""="","",ROUND(N(C1647)*N(E1647),2))</f>
        <v/>
      </c>
      <c r="G1647" s="15">
        <f>IF(A1647&amp;""="","",ROUND(N(C1647)*N(D1647),2))</f>
        <v/>
      </c>
      <c r="H1647" s="15">
        <f>IF(A1647&amp;""="","",ROUND(F1647-G1647,2))</f>
        <v/>
      </c>
      <c r="I1647" s="6">
        <f>IF(A1647&amp;""="","",IFERROR(INDEX('أوامر الشغل'!$F$6:$F$1005,MATCH(A1647&amp;"",'أوامر الشغل'!$A$6:$A$1005,0))&amp;"","أمر غير موجود"))</f>
        <v/>
      </c>
    </row>
    <row r="1648">
      <c r="A1648" s="5" t="n"/>
      <c r="B1648" s="5" t="n"/>
      <c r="C1648" s="18" t="n"/>
      <c r="D1648" s="17" t="n"/>
      <c r="E1648" s="17" t="n"/>
      <c r="F1648" s="15">
        <f>IF(A1648&amp;""="","",ROUND(N(C1648)*N(E1648),2))</f>
        <v/>
      </c>
      <c r="G1648" s="15">
        <f>IF(A1648&amp;""="","",ROUND(N(C1648)*N(D1648),2))</f>
        <v/>
      </c>
      <c r="H1648" s="15">
        <f>IF(A1648&amp;""="","",ROUND(F1648-G1648,2))</f>
        <v/>
      </c>
      <c r="I1648" s="6">
        <f>IF(A1648&amp;""="","",IFERROR(INDEX('أوامر الشغل'!$F$6:$F$1005,MATCH(A1648&amp;"",'أوامر الشغل'!$A$6:$A$1005,0))&amp;"","أمر غير موجود"))</f>
        <v/>
      </c>
    </row>
    <row r="1649">
      <c r="A1649" s="5" t="n"/>
      <c r="B1649" s="5" t="n"/>
      <c r="C1649" s="18" t="n"/>
      <c r="D1649" s="17" t="n"/>
      <c r="E1649" s="17" t="n"/>
      <c r="F1649" s="15">
        <f>IF(A1649&amp;""="","",ROUND(N(C1649)*N(E1649),2))</f>
        <v/>
      </c>
      <c r="G1649" s="15">
        <f>IF(A1649&amp;""="","",ROUND(N(C1649)*N(D1649),2))</f>
        <v/>
      </c>
      <c r="H1649" s="15">
        <f>IF(A1649&amp;""="","",ROUND(F1649-G1649,2))</f>
        <v/>
      </c>
      <c r="I1649" s="6">
        <f>IF(A1649&amp;""="","",IFERROR(INDEX('أوامر الشغل'!$F$6:$F$1005,MATCH(A1649&amp;"",'أوامر الشغل'!$A$6:$A$1005,0))&amp;"","أمر غير موجود"))</f>
        <v/>
      </c>
    </row>
    <row r="1650">
      <c r="A1650" s="5" t="n"/>
      <c r="B1650" s="5" t="n"/>
      <c r="C1650" s="18" t="n"/>
      <c r="D1650" s="17" t="n"/>
      <c r="E1650" s="17" t="n"/>
      <c r="F1650" s="15">
        <f>IF(A1650&amp;""="","",ROUND(N(C1650)*N(E1650),2))</f>
        <v/>
      </c>
      <c r="G1650" s="15">
        <f>IF(A1650&amp;""="","",ROUND(N(C1650)*N(D1650),2))</f>
        <v/>
      </c>
      <c r="H1650" s="15">
        <f>IF(A1650&amp;""="","",ROUND(F1650-G1650,2))</f>
        <v/>
      </c>
      <c r="I1650" s="6">
        <f>IF(A1650&amp;""="","",IFERROR(INDEX('أوامر الشغل'!$F$6:$F$1005,MATCH(A1650&amp;"",'أوامر الشغل'!$A$6:$A$1005,0))&amp;"","أمر غير موجود"))</f>
        <v/>
      </c>
    </row>
    <row r="1651">
      <c r="A1651" s="5" t="n"/>
      <c r="B1651" s="5" t="n"/>
      <c r="C1651" s="18" t="n"/>
      <c r="D1651" s="17" t="n"/>
      <c r="E1651" s="17" t="n"/>
      <c r="F1651" s="15">
        <f>IF(A1651&amp;""="","",ROUND(N(C1651)*N(E1651),2))</f>
        <v/>
      </c>
      <c r="G1651" s="15">
        <f>IF(A1651&amp;""="","",ROUND(N(C1651)*N(D1651),2))</f>
        <v/>
      </c>
      <c r="H1651" s="15">
        <f>IF(A1651&amp;""="","",ROUND(F1651-G1651,2))</f>
        <v/>
      </c>
      <c r="I1651" s="6">
        <f>IF(A1651&amp;""="","",IFERROR(INDEX('أوامر الشغل'!$F$6:$F$1005,MATCH(A1651&amp;"",'أوامر الشغل'!$A$6:$A$1005,0))&amp;"","أمر غير موجود"))</f>
        <v/>
      </c>
    </row>
    <row r="1652">
      <c r="A1652" s="5" t="n"/>
      <c r="B1652" s="5" t="n"/>
      <c r="C1652" s="18" t="n"/>
      <c r="D1652" s="17" t="n"/>
      <c r="E1652" s="17" t="n"/>
      <c r="F1652" s="15">
        <f>IF(A1652&amp;""="","",ROUND(N(C1652)*N(E1652),2))</f>
        <v/>
      </c>
      <c r="G1652" s="15">
        <f>IF(A1652&amp;""="","",ROUND(N(C1652)*N(D1652),2))</f>
        <v/>
      </c>
      <c r="H1652" s="15">
        <f>IF(A1652&amp;""="","",ROUND(F1652-G1652,2))</f>
        <v/>
      </c>
      <c r="I1652" s="6">
        <f>IF(A1652&amp;""="","",IFERROR(INDEX('أوامر الشغل'!$F$6:$F$1005,MATCH(A1652&amp;"",'أوامر الشغل'!$A$6:$A$1005,0))&amp;"","أمر غير موجود"))</f>
        <v/>
      </c>
    </row>
    <row r="1653">
      <c r="A1653" s="5" t="n"/>
      <c r="B1653" s="5" t="n"/>
      <c r="C1653" s="18" t="n"/>
      <c r="D1653" s="17" t="n"/>
      <c r="E1653" s="17" t="n"/>
      <c r="F1653" s="15">
        <f>IF(A1653&amp;""="","",ROUND(N(C1653)*N(E1653),2))</f>
        <v/>
      </c>
      <c r="G1653" s="15">
        <f>IF(A1653&amp;""="","",ROUND(N(C1653)*N(D1653),2))</f>
        <v/>
      </c>
      <c r="H1653" s="15">
        <f>IF(A1653&amp;""="","",ROUND(F1653-G1653,2))</f>
        <v/>
      </c>
      <c r="I1653" s="6">
        <f>IF(A1653&amp;""="","",IFERROR(INDEX('أوامر الشغل'!$F$6:$F$1005,MATCH(A1653&amp;"",'أوامر الشغل'!$A$6:$A$1005,0))&amp;"","أمر غير موجود"))</f>
        <v/>
      </c>
    </row>
    <row r="1654">
      <c r="A1654" s="5" t="n"/>
      <c r="B1654" s="5" t="n"/>
      <c r="C1654" s="18" t="n"/>
      <c r="D1654" s="17" t="n"/>
      <c r="E1654" s="17" t="n"/>
      <c r="F1654" s="15">
        <f>IF(A1654&amp;""="","",ROUND(N(C1654)*N(E1654),2))</f>
        <v/>
      </c>
      <c r="G1654" s="15">
        <f>IF(A1654&amp;""="","",ROUND(N(C1654)*N(D1654),2))</f>
        <v/>
      </c>
      <c r="H1654" s="15">
        <f>IF(A1654&amp;""="","",ROUND(F1654-G1654,2))</f>
        <v/>
      </c>
      <c r="I1654" s="6">
        <f>IF(A1654&amp;""="","",IFERROR(INDEX('أوامر الشغل'!$F$6:$F$1005,MATCH(A1654&amp;"",'أوامر الشغل'!$A$6:$A$1005,0))&amp;"","أمر غير موجود"))</f>
        <v/>
      </c>
    </row>
    <row r="1655">
      <c r="A1655" s="5" t="n"/>
      <c r="B1655" s="5" t="n"/>
      <c r="C1655" s="18" t="n"/>
      <c r="D1655" s="17" t="n"/>
      <c r="E1655" s="17" t="n"/>
      <c r="F1655" s="15">
        <f>IF(A1655&amp;""="","",ROUND(N(C1655)*N(E1655),2))</f>
        <v/>
      </c>
      <c r="G1655" s="15">
        <f>IF(A1655&amp;""="","",ROUND(N(C1655)*N(D1655),2))</f>
        <v/>
      </c>
      <c r="H1655" s="15">
        <f>IF(A1655&amp;""="","",ROUND(F1655-G1655,2))</f>
        <v/>
      </c>
      <c r="I1655" s="6">
        <f>IF(A1655&amp;""="","",IFERROR(INDEX('أوامر الشغل'!$F$6:$F$1005,MATCH(A1655&amp;"",'أوامر الشغل'!$A$6:$A$1005,0))&amp;"","أمر غير موجود"))</f>
        <v/>
      </c>
    </row>
    <row r="1656">
      <c r="A1656" s="5" t="n"/>
      <c r="B1656" s="5" t="n"/>
      <c r="C1656" s="18" t="n"/>
      <c r="D1656" s="17" t="n"/>
      <c r="E1656" s="17" t="n"/>
      <c r="F1656" s="15">
        <f>IF(A1656&amp;""="","",ROUND(N(C1656)*N(E1656),2))</f>
        <v/>
      </c>
      <c r="G1656" s="15">
        <f>IF(A1656&amp;""="","",ROUND(N(C1656)*N(D1656),2))</f>
        <v/>
      </c>
      <c r="H1656" s="15">
        <f>IF(A1656&amp;""="","",ROUND(F1656-G1656,2))</f>
        <v/>
      </c>
      <c r="I1656" s="6">
        <f>IF(A1656&amp;""="","",IFERROR(INDEX('أوامر الشغل'!$F$6:$F$1005,MATCH(A1656&amp;"",'أوامر الشغل'!$A$6:$A$1005,0))&amp;"","أمر غير موجود"))</f>
        <v/>
      </c>
    </row>
    <row r="1657">
      <c r="A1657" s="5" t="n"/>
      <c r="B1657" s="5" t="n"/>
      <c r="C1657" s="18" t="n"/>
      <c r="D1657" s="17" t="n"/>
      <c r="E1657" s="17" t="n"/>
      <c r="F1657" s="15">
        <f>IF(A1657&amp;""="","",ROUND(N(C1657)*N(E1657),2))</f>
        <v/>
      </c>
      <c r="G1657" s="15">
        <f>IF(A1657&amp;""="","",ROUND(N(C1657)*N(D1657),2))</f>
        <v/>
      </c>
      <c r="H1657" s="15">
        <f>IF(A1657&amp;""="","",ROUND(F1657-G1657,2))</f>
        <v/>
      </c>
      <c r="I1657" s="6">
        <f>IF(A1657&amp;""="","",IFERROR(INDEX('أوامر الشغل'!$F$6:$F$1005,MATCH(A1657&amp;"",'أوامر الشغل'!$A$6:$A$1005,0))&amp;"","أمر غير موجود"))</f>
        <v/>
      </c>
    </row>
    <row r="1658">
      <c r="A1658" s="5" t="n"/>
      <c r="B1658" s="5" t="n"/>
      <c r="C1658" s="18" t="n"/>
      <c r="D1658" s="17" t="n"/>
      <c r="E1658" s="17" t="n"/>
      <c r="F1658" s="15">
        <f>IF(A1658&amp;""="","",ROUND(N(C1658)*N(E1658),2))</f>
        <v/>
      </c>
      <c r="G1658" s="15">
        <f>IF(A1658&amp;""="","",ROUND(N(C1658)*N(D1658),2))</f>
        <v/>
      </c>
      <c r="H1658" s="15">
        <f>IF(A1658&amp;""="","",ROUND(F1658-G1658,2))</f>
        <v/>
      </c>
      <c r="I1658" s="6">
        <f>IF(A1658&amp;""="","",IFERROR(INDEX('أوامر الشغل'!$F$6:$F$1005,MATCH(A1658&amp;"",'أوامر الشغل'!$A$6:$A$1005,0))&amp;"","أمر غير موجود"))</f>
        <v/>
      </c>
    </row>
    <row r="1659">
      <c r="A1659" s="5" t="n"/>
      <c r="B1659" s="5" t="n"/>
      <c r="C1659" s="18" t="n"/>
      <c r="D1659" s="17" t="n"/>
      <c r="E1659" s="17" t="n"/>
      <c r="F1659" s="15">
        <f>IF(A1659&amp;""="","",ROUND(N(C1659)*N(E1659),2))</f>
        <v/>
      </c>
      <c r="G1659" s="15">
        <f>IF(A1659&amp;""="","",ROUND(N(C1659)*N(D1659),2))</f>
        <v/>
      </c>
      <c r="H1659" s="15">
        <f>IF(A1659&amp;""="","",ROUND(F1659-G1659,2))</f>
        <v/>
      </c>
      <c r="I1659" s="6">
        <f>IF(A1659&amp;""="","",IFERROR(INDEX('أوامر الشغل'!$F$6:$F$1005,MATCH(A1659&amp;"",'أوامر الشغل'!$A$6:$A$1005,0))&amp;"","أمر غير موجود"))</f>
        <v/>
      </c>
    </row>
    <row r="1660">
      <c r="A1660" s="5" t="n"/>
      <c r="B1660" s="5" t="n"/>
      <c r="C1660" s="18" t="n"/>
      <c r="D1660" s="17" t="n"/>
      <c r="E1660" s="17" t="n"/>
      <c r="F1660" s="15">
        <f>IF(A1660&amp;""="","",ROUND(N(C1660)*N(E1660),2))</f>
        <v/>
      </c>
      <c r="G1660" s="15">
        <f>IF(A1660&amp;""="","",ROUND(N(C1660)*N(D1660),2))</f>
        <v/>
      </c>
      <c r="H1660" s="15">
        <f>IF(A1660&amp;""="","",ROUND(F1660-G1660,2))</f>
        <v/>
      </c>
      <c r="I1660" s="6">
        <f>IF(A1660&amp;""="","",IFERROR(INDEX('أوامر الشغل'!$F$6:$F$1005,MATCH(A1660&amp;"",'أوامر الشغل'!$A$6:$A$1005,0))&amp;"","أمر غير موجود"))</f>
        <v/>
      </c>
    </row>
    <row r="1661">
      <c r="A1661" s="5" t="n"/>
      <c r="B1661" s="5" t="n"/>
      <c r="C1661" s="18" t="n"/>
      <c r="D1661" s="17" t="n"/>
      <c r="E1661" s="17" t="n"/>
      <c r="F1661" s="15">
        <f>IF(A1661&amp;""="","",ROUND(N(C1661)*N(E1661),2))</f>
        <v/>
      </c>
      <c r="G1661" s="15">
        <f>IF(A1661&amp;""="","",ROUND(N(C1661)*N(D1661),2))</f>
        <v/>
      </c>
      <c r="H1661" s="15">
        <f>IF(A1661&amp;""="","",ROUND(F1661-G1661,2))</f>
        <v/>
      </c>
      <c r="I1661" s="6">
        <f>IF(A1661&amp;""="","",IFERROR(INDEX('أوامر الشغل'!$F$6:$F$1005,MATCH(A1661&amp;"",'أوامر الشغل'!$A$6:$A$1005,0))&amp;"","أمر غير موجود"))</f>
        <v/>
      </c>
    </row>
    <row r="1662">
      <c r="A1662" s="5" t="n"/>
      <c r="B1662" s="5" t="n"/>
      <c r="C1662" s="18" t="n"/>
      <c r="D1662" s="17" t="n"/>
      <c r="E1662" s="17" t="n"/>
      <c r="F1662" s="15">
        <f>IF(A1662&amp;""="","",ROUND(N(C1662)*N(E1662),2))</f>
        <v/>
      </c>
      <c r="G1662" s="15">
        <f>IF(A1662&amp;""="","",ROUND(N(C1662)*N(D1662),2))</f>
        <v/>
      </c>
      <c r="H1662" s="15">
        <f>IF(A1662&amp;""="","",ROUND(F1662-G1662,2))</f>
        <v/>
      </c>
      <c r="I1662" s="6">
        <f>IF(A1662&amp;""="","",IFERROR(INDEX('أوامر الشغل'!$F$6:$F$1005,MATCH(A1662&amp;"",'أوامر الشغل'!$A$6:$A$1005,0))&amp;"","أمر غير موجود"))</f>
        <v/>
      </c>
    </row>
    <row r="1663">
      <c r="A1663" s="5" t="n"/>
      <c r="B1663" s="5" t="n"/>
      <c r="C1663" s="18" t="n"/>
      <c r="D1663" s="17" t="n"/>
      <c r="E1663" s="17" t="n"/>
      <c r="F1663" s="15">
        <f>IF(A1663&amp;""="","",ROUND(N(C1663)*N(E1663),2))</f>
        <v/>
      </c>
      <c r="G1663" s="15">
        <f>IF(A1663&amp;""="","",ROUND(N(C1663)*N(D1663),2))</f>
        <v/>
      </c>
      <c r="H1663" s="15">
        <f>IF(A1663&amp;""="","",ROUND(F1663-G1663,2))</f>
        <v/>
      </c>
      <c r="I1663" s="6">
        <f>IF(A1663&amp;""="","",IFERROR(INDEX('أوامر الشغل'!$F$6:$F$1005,MATCH(A1663&amp;"",'أوامر الشغل'!$A$6:$A$1005,0))&amp;"","أمر غير موجود"))</f>
        <v/>
      </c>
    </row>
    <row r="1664">
      <c r="A1664" s="5" t="n"/>
      <c r="B1664" s="5" t="n"/>
      <c r="C1664" s="18" t="n"/>
      <c r="D1664" s="17" t="n"/>
      <c r="E1664" s="17" t="n"/>
      <c r="F1664" s="15">
        <f>IF(A1664&amp;""="","",ROUND(N(C1664)*N(E1664),2))</f>
        <v/>
      </c>
      <c r="G1664" s="15">
        <f>IF(A1664&amp;""="","",ROUND(N(C1664)*N(D1664),2))</f>
        <v/>
      </c>
      <c r="H1664" s="15">
        <f>IF(A1664&amp;""="","",ROUND(F1664-G1664,2))</f>
        <v/>
      </c>
      <c r="I1664" s="6">
        <f>IF(A1664&amp;""="","",IFERROR(INDEX('أوامر الشغل'!$F$6:$F$1005,MATCH(A1664&amp;"",'أوامر الشغل'!$A$6:$A$1005,0))&amp;"","أمر غير موجود"))</f>
        <v/>
      </c>
    </row>
    <row r="1665">
      <c r="A1665" s="5" t="n"/>
      <c r="B1665" s="5" t="n"/>
      <c r="C1665" s="18" t="n"/>
      <c r="D1665" s="17" t="n"/>
      <c r="E1665" s="17" t="n"/>
      <c r="F1665" s="15">
        <f>IF(A1665&amp;""="","",ROUND(N(C1665)*N(E1665),2))</f>
        <v/>
      </c>
      <c r="G1665" s="15">
        <f>IF(A1665&amp;""="","",ROUND(N(C1665)*N(D1665),2))</f>
        <v/>
      </c>
      <c r="H1665" s="15">
        <f>IF(A1665&amp;""="","",ROUND(F1665-G1665,2))</f>
        <v/>
      </c>
      <c r="I1665" s="6">
        <f>IF(A1665&amp;""="","",IFERROR(INDEX('أوامر الشغل'!$F$6:$F$1005,MATCH(A1665&amp;"",'أوامر الشغل'!$A$6:$A$1005,0))&amp;"","أمر غير موجود"))</f>
        <v/>
      </c>
    </row>
    <row r="1666">
      <c r="A1666" s="5" t="n"/>
      <c r="B1666" s="5" t="n"/>
      <c r="C1666" s="18" t="n"/>
      <c r="D1666" s="17" t="n"/>
      <c r="E1666" s="17" t="n"/>
      <c r="F1666" s="15">
        <f>IF(A1666&amp;""="","",ROUND(N(C1666)*N(E1666),2))</f>
        <v/>
      </c>
      <c r="G1666" s="15">
        <f>IF(A1666&amp;""="","",ROUND(N(C1666)*N(D1666),2))</f>
        <v/>
      </c>
      <c r="H1666" s="15">
        <f>IF(A1666&amp;""="","",ROUND(F1666-G1666,2))</f>
        <v/>
      </c>
      <c r="I1666" s="6">
        <f>IF(A1666&amp;""="","",IFERROR(INDEX('أوامر الشغل'!$F$6:$F$1005,MATCH(A1666&amp;"",'أوامر الشغل'!$A$6:$A$1005,0))&amp;"","أمر غير موجود"))</f>
        <v/>
      </c>
    </row>
    <row r="1667">
      <c r="A1667" s="5" t="n"/>
      <c r="B1667" s="5" t="n"/>
      <c r="C1667" s="18" t="n"/>
      <c r="D1667" s="17" t="n"/>
      <c r="E1667" s="17" t="n"/>
      <c r="F1667" s="15">
        <f>IF(A1667&amp;""="","",ROUND(N(C1667)*N(E1667),2))</f>
        <v/>
      </c>
      <c r="G1667" s="15">
        <f>IF(A1667&amp;""="","",ROUND(N(C1667)*N(D1667),2))</f>
        <v/>
      </c>
      <c r="H1667" s="15">
        <f>IF(A1667&amp;""="","",ROUND(F1667-G1667,2))</f>
        <v/>
      </c>
      <c r="I1667" s="6">
        <f>IF(A1667&amp;""="","",IFERROR(INDEX('أوامر الشغل'!$F$6:$F$1005,MATCH(A1667&amp;"",'أوامر الشغل'!$A$6:$A$1005,0))&amp;"","أمر غير موجود"))</f>
        <v/>
      </c>
    </row>
    <row r="1668">
      <c r="A1668" s="5" t="n"/>
      <c r="B1668" s="5" t="n"/>
      <c r="C1668" s="18" t="n"/>
      <c r="D1668" s="17" t="n"/>
      <c r="E1668" s="17" t="n"/>
      <c r="F1668" s="15">
        <f>IF(A1668&amp;""="","",ROUND(N(C1668)*N(E1668),2))</f>
        <v/>
      </c>
      <c r="G1668" s="15">
        <f>IF(A1668&amp;""="","",ROUND(N(C1668)*N(D1668),2))</f>
        <v/>
      </c>
      <c r="H1668" s="15">
        <f>IF(A1668&amp;""="","",ROUND(F1668-G1668,2))</f>
        <v/>
      </c>
      <c r="I1668" s="6">
        <f>IF(A1668&amp;""="","",IFERROR(INDEX('أوامر الشغل'!$F$6:$F$1005,MATCH(A1668&amp;"",'أوامر الشغل'!$A$6:$A$1005,0))&amp;"","أمر غير موجود"))</f>
        <v/>
      </c>
    </row>
    <row r="1669">
      <c r="A1669" s="5" t="n"/>
      <c r="B1669" s="5" t="n"/>
      <c r="C1669" s="18" t="n"/>
      <c r="D1669" s="17" t="n"/>
      <c r="E1669" s="17" t="n"/>
      <c r="F1669" s="15">
        <f>IF(A1669&amp;""="","",ROUND(N(C1669)*N(E1669),2))</f>
        <v/>
      </c>
      <c r="G1669" s="15">
        <f>IF(A1669&amp;""="","",ROUND(N(C1669)*N(D1669),2))</f>
        <v/>
      </c>
      <c r="H1669" s="15">
        <f>IF(A1669&amp;""="","",ROUND(F1669-G1669,2))</f>
        <v/>
      </c>
      <c r="I1669" s="6">
        <f>IF(A1669&amp;""="","",IFERROR(INDEX('أوامر الشغل'!$F$6:$F$1005,MATCH(A1669&amp;"",'أوامر الشغل'!$A$6:$A$1005,0))&amp;"","أمر غير موجود"))</f>
        <v/>
      </c>
    </row>
    <row r="1670">
      <c r="A1670" s="5" t="n"/>
      <c r="B1670" s="5" t="n"/>
      <c r="C1670" s="18" t="n"/>
      <c r="D1670" s="17" t="n"/>
      <c r="E1670" s="17" t="n"/>
      <c r="F1670" s="15">
        <f>IF(A1670&amp;""="","",ROUND(N(C1670)*N(E1670),2))</f>
        <v/>
      </c>
      <c r="G1670" s="15">
        <f>IF(A1670&amp;""="","",ROUND(N(C1670)*N(D1670),2))</f>
        <v/>
      </c>
      <c r="H1670" s="15">
        <f>IF(A1670&amp;""="","",ROUND(F1670-G1670,2))</f>
        <v/>
      </c>
      <c r="I1670" s="6">
        <f>IF(A1670&amp;""="","",IFERROR(INDEX('أوامر الشغل'!$F$6:$F$1005,MATCH(A1670&amp;"",'أوامر الشغل'!$A$6:$A$1005,0))&amp;"","أمر غير موجود"))</f>
        <v/>
      </c>
    </row>
    <row r="1671">
      <c r="A1671" s="5" t="n"/>
      <c r="B1671" s="5" t="n"/>
      <c r="C1671" s="18" t="n"/>
      <c r="D1671" s="17" t="n"/>
      <c r="E1671" s="17" t="n"/>
      <c r="F1671" s="15">
        <f>IF(A1671&amp;""="","",ROUND(N(C1671)*N(E1671),2))</f>
        <v/>
      </c>
      <c r="G1671" s="15">
        <f>IF(A1671&amp;""="","",ROUND(N(C1671)*N(D1671),2))</f>
        <v/>
      </c>
      <c r="H1671" s="15">
        <f>IF(A1671&amp;""="","",ROUND(F1671-G1671,2))</f>
        <v/>
      </c>
      <c r="I1671" s="6">
        <f>IF(A1671&amp;""="","",IFERROR(INDEX('أوامر الشغل'!$F$6:$F$1005,MATCH(A1671&amp;"",'أوامر الشغل'!$A$6:$A$1005,0))&amp;"","أمر غير موجود"))</f>
        <v/>
      </c>
    </row>
    <row r="1672">
      <c r="A1672" s="5" t="n"/>
      <c r="B1672" s="5" t="n"/>
      <c r="C1672" s="18" t="n"/>
      <c r="D1672" s="17" t="n"/>
      <c r="E1672" s="17" t="n"/>
      <c r="F1672" s="15">
        <f>IF(A1672&amp;""="","",ROUND(N(C1672)*N(E1672),2))</f>
        <v/>
      </c>
      <c r="G1672" s="15">
        <f>IF(A1672&amp;""="","",ROUND(N(C1672)*N(D1672),2))</f>
        <v/>
      </c>
      <c r="H1672" s="15">
        <f>IF(A1672&amp;""="","",ROUND(F1672-G1672,2))</f>
        <v/>
      </c>
      <c r="I1672" s="6">
        <f>IF(A1672&amp;""="","",IFERROR(INDEX('أوامر الشغل'!$F$6:$F$1005,MATCH(A1672&amp;"",'أوامر الشغل'!$A$6:$A$1005,0))&amp;"","أمر غير موجود"))</f>
        <v/>
      </c>
    </row>
    <row r="1673">
      <c r="A1673" s="5" t="n"/>
      <c r="B1673" s="5" t="n"/>
      <c r="C1673" s="18" t="n"/>
      <c r="D1673" s="17" t="n"/>
      <c r="E1673" s="17" t="n"/>
      <c r="F1673" s="15">
        <f>IF(A1673&amp;""="","",ROUND(N(C1673)*N(E1673),2))</f>
        <v/>
      </c>
      <c r="G1673" s="15">
        <f>IF(A1673&amp;""="","",ROUND(N(C1673)*N(D1673),2))</f>
        <v/>
      </c>
      <c r="H1673" s="15">
        <f>IF(A1673&amp;""="","",ROUND(F1673-G1673,2))</f>
        <v/>
      </c>
      <c r="I1673" s="6">
        <f>IF(A1673&amp;""="","",IFERROR(INDEX('أوامر الشغل'!$F$6:$F$1005,MATCH(A1673&amp;"",'أوامر الشغل'!$A$6:$A$1005,0))&amp;"","أمر غير موجود"))</f>
        <v/>
      </c>
    </row>
    <row r="1674">
      <c r="A1674" s="5" t="n"/>
      <c r="B1674" s="5" t="n"/>
      <c r="C1674" s="18" t="n"/>
      <c r="D1674" s="17" t="n"/>
      <c r="E1674" s="17" t="n"/>
      <c r="F1674" s="15">
        <f>IF(A1674&amp;""="","",ROUND(N(C1674)*N(E1674),2))</f>
        <v/>
      </c>
      <c r="G1674" s="15">
        <f>IF(A1674&amp;""="","",ROUND(N(C1674)*N(D1674),2))</f>
        <v/>
      </c>
      <c r="H1674" s="15">
        <f>IF(A1674&amp;""="","",ROUND(F1674-G1674,2))</f>
        <v/>
      </c>
      <c r="I1674" s="6">
        <f>IF(A1674&amp;""="","",IFERROR(INDEX('أوامر الشغل'!$F$6:$F$1005,MATCH(A1674&amp;"",'أوامر الشغل'!$A$6:$A$1005,0))&amp;"","أمر غير موجود"))</f>
        <v/>
      </c>
    </row>
    <row r="1675">
      <c r="A1675" s="5" t="n"/>
      <c r="B1675" s="5" t="n"/>
      <c r="C1675" s="18" t="n"/>
      <c r="D1675" s="17" t="n"/>
      <c r="E1675" s="17" t="n"/>
      <c r="F1675" s="15">
        <f>IF(A1675&amp;""="","",ROUND(N(C1675)*N(E1675),2))</f>
        <v/>
      </c>
      <c r="G1675" s="15">
        <f>IF(A1675&amp;""="","",ROUND(N(C1675)*N(D1675),2))</f>
        <v/>
      </c>
      <c r="H1675" s="15">
        <f>IF(A1675&amp;""="","",ROUND(F1675-G1675,2))</f>
        <v/>
      </c>
      <c r="I1675" s="6">
        <f>IF(A1675&amp;""="","",IFERROR(INDEX('أوامر الشغل'!$F$6:$F$1005,MATCH(A1675&amp;"",'أوامر الشغل'!$A$6:$A$1005,0))&amp;"","أمر غير موجود"))</f>
        <v/>
      </c>
    </row>
    <row r="1676">
      <c r="A1676" s="5" t="n"/>
      <c r="B1676" s="5" t="n"/>
      <c r="C1676" s="18" t="n"/>
      <c r="D1676" s="17" t="n"/>
      <c r="E1676" s="17" t="n"/>
      <c r="F1676" s="15">
        <f>IF(A1676&amp;""="","",ROUND(N(C1676)*N(E1676),2))</f>
        <v/>
      </c>
      <c r="G1676" s="15">
        <f>IF(A1676&amp;""="","",ROUND(N(C1676)*N(D1676),2))</f>
        <v/>
      </c>
      <c r="H1676" s="15">
        <f>IF(A1676&amp;""="","",ROUND(F1676-G1676,2))</f>
        <v/>
      </c>
      <c r="I1676" s="6">
        <f>IF(A1676&amp;""="","",IFERROR(INDEX('أوامر الشغل'!$F$6:$F$1005,MATCH(A1676&amp;"",'أوامر الشغل'!$A$6:$A$1005,0))&amp;"","أمر غير موجود"))</f>
        <v/>
      </c>
    </row>
    <row r="1677">
      <c r="A1677" s="5" t="n"/>
      <c r="B1677" s="5" t="n"/>
      <c r="C1677" s="18" t="n"/>
      <c r="D1677" s="17" t="n"/>
      <c r="E1677" s="17" t="n"/>
      <c r="F1677" s="15">
        <f>IF(A1677&amp;""="","",ROUND(N(C1677)*N(E1677),2))</f>
        <v/>
      </c>
      <c r="G1677" s="15">
        <f>IF(A1677&amp;""="","",ROUND(N(C1677)*N(D1677),2))</f>
        <v/>
      </c>
      <c r="H1677" s="15">
        <f>IF(A1677&amp;""="","",ROUND(F1677-G1677,2))</f>
        <v/>
      </c>
      <c r="I1677" s="6">
        <f>IF(A1677&amp;""="","",IFERROR(INDEX('أوامر الشغل'!$F$6:$F$1005,MATCH(A1677&amp;"",'أوامر الشغل'!$A$6:$A$1005,0))&amp;"","أمر غير موجود"))</f>
        <v/>
      </c>
    </row>
    <row r="1678">
      <c r="A1678" s="5" t="n"/>
      <c r="B1678" s="5" t="n"/>
      <c r="C1678" s="18" t="n"/>
      <c r="D1678" s="17" t="n"/>
      <c r="E1678" s="17" t="n"/>
      <c r="F1678" s="15">
        <f>IF(A1678&amp;""="","",ROUND(N(C1678)*N(E1678),2))</f>
        <v/>
      </c>
      <c r="G1678" s="15">
        <f>IF(A1678&amp;""="","",ROUND(N(C1678)*N(D1678),2))</f>
        <v/>
      </c>
      <c r="H1678" s="15">
        <f>IF(A1678&amp;""="","",ROUND(F1678-G1678,2))</f>
        <v/>
      </c>
      <c r="I1678" s="6">
        <f>IF(A1678&amp;""="","",IFERROR(INDEX('أوامر الشغل'!$F$6:$F$1005,MATCH(A1678&amp;"",'أوامر الشغل'!$A$6:$A$1005,0))&amp;"","أمر غير موجود"))</f>
        <v/>
      </c>
    </row>
    <row r="1679">
      <c r="A1679" s="5" t="n"/>
      <c r="B1679" s="5" t="n"/>
      <c r="C1679" s="18" t="n"/>
      <c r="D1679" s="17" t="n"/>
      <c r="E1679" s="17" t="n"/>
      <c r="F1679" s="15">
        <f>IF(A1679&amp;""="","",ROUND(N(C1679)*N(E1679),2))</f>
        <v/>
      </c>
      <c r="G1679" s="15">
        <f>IF(A1679&amp;""="","",ROUND(N(C1679)*N(D1679),2))</f>
        <v/>
      </c>
      <c r="H1679" s="15">
        <f>IF(A1679&amp;""="","",ROUND(F1679-G1679,2))</f>
        <v/>
      </c>
      <c r="I1679" s="6">
        <f>IF(A1679&amp;""="","",IFERROR(INDEX('أوامر الشغل'!$F$6:$F$1005,MATCH(A1679&amp;"",'أوامر الشغل'!$A$6:$A$1005,0))&amp;"","أمر غير موجود"))</f>
        <v/>
      </c>
    </row>
    <row r="1680">
      <c r="A1680" s="5" t="n"/>
      <c r="B1680" s="5" t="n"/>
      <c r="C1680" s="18" t="n"/>
      <c r="D1680" s="17" t="n"/>
      <c r="E1680" s="17" t="n"/>
      <c r="F1680" s="15">
        <f>IF(A1680&amp;""="","",ROUND(N(C1680)*N(E1680),2))</f>
        <v/>
      </c>
      <c r="G1680" s="15">
        <f>IF(A1680&amp;""="","",ROUND(N(C1680)*N(D1680),2))</f>
        <v/>
      </c>
      <c r="H1680" s="15">
        <f>IF(A1680&amp;""="","",ROUND(F1680-G1680,2))</f>
        <v/>
      </c>
      <c r="I1680" s="6">
        <f>IF(A1680&amp;""="","",IFERROR(INDEX('أوامر الشغل'!$F$6:$F$1005,MATCH(A1680&amp;"",'أوامر الشغل'!$A$6:$A$1005,0))&amp;"","أمر غير موجود"))</f>
        <v/>
      </c>
    </row>
    <row r="1681">
      <c r="A1681" s="5" t="n"/>
      <c r="B1681" s="5" t="n"/>
      <c r="C1681" s="18" t="n"/>
      <c r="D1681" s="17" t="n"/>
      <c r="E1681" s="17" t="n"/>
      <c r="F1681" s="15">
        <f>IF(A1681&amp;""="","",ROUND(N(C1681)*N(E1681),2))</f>
        <v/>
      </c>
      <c r="G1681" s="15">
        <f>IF(A1681&amp;""="","",ROUND(N(C1681)*N(D1681),2))</f>
        <v/>
      </c>
      <c r="H1681" s="15">
        <f>IF(A1681&amp;""="","",ROUND(F1681-G1681,2))</f>
        <v/>
      </c>
      <c r="I1681" s="6">
        <f>IF(A1681&amp;""="","",IFERROR(INDEX('أوامر الشغل'!$F$6:$F$1005,MATCH(A1681&amp;"",'أوامر الشغل'!$A$6:$A$1005,0))&amp;"","أمر غير موجود"))</f>
        <v/>
      </c>
    </row>
    <row r="1682">
      <c r="A1682" s="5" t="n"/>
      <c r="B1682" s="5" t="n"/>
      <c r="C1682" s="18" t="n"/>
      <c r="D1682" s="17" t="n"/>
      <c r="E1682" s="17" t="n"/>
      <c r="F1682" s="15">
        <f>IF(A1682&amp;""="","",ROUND(N(C1682)*N(E1682),2))</f>
        <v/>
      </c>
      <c r="G1682" s="15">
        <f>IF(A1682&amp;""="","",ROUND(N(C1682)*N(D1682),2))</f>
        <v/>
      </c>
      <c r="H1682" s="15">
        <f>IF(A1682&amp;""="","",ROUND(F1682-G1682,2))</f>
        <v/>
      </c>
      <c r="I1682" s="6">
        <f>IF(A1682&amp;""="","",IFERROR(INDEX('أوامر الشغل'!$F$6:$F$1005,MATCH(A1682&amp;"",'أوامر الشغل'!$A$6:$A$1005,0))&amp;"","أمر غير موجود"))</f>
        <v/>
      </c>
    </row>
    <row r="1683">
      <c r="A1683" s="5" t="n"/>
      <c r="B1683" s="5" t="n"/>
      <c r="C1683" s="18" t="n"/>
      <c r="D1683" s="17" t="n"/>
      <c r="E1683" s="17" t="n"/>
      <c r="F1683" s="15">
        <f>IF(A1683&amp;""="","",ROUND(N(C1683)*N(E1683),2))</f>
        <v/>
      </c>
      <c r="G1683" s="15">
        <f>IF(A1683&amp;""="","",ROUND(N(C1683)*N(D1683),2))</f>
        <v/>
      </c>
      <c r="H1683" s="15">
        <f>IF(A1683&amp;""="","",ROUND(F1683-G1683,2))</f>
        <v/>
      </c>
      <c r="I1683" s="6">
        <f>IF(A1683&amp;""="","",IFERROR(INDEX('أوامر الشغل'!$F$6:$F$1005,MATCH(A1683&amp;"",'أوامر الشغل'!$A$6:$A$1005,0))&amp;"","أمر غير موجود"))</f>
        <v/>
      </c>
    </row>
    <row r="1684">
      <c r="A1684" s="5" t="n"/>
      <c r="B1684" s="5" t="n"/>
      <c r="C1684" s="18" t="n"/>
      <c r="D1684" s="17" t="n"/>
      <c r="E1684" s="17" t="n"/>
      <c r="F1684" s="15">
        <f>IF(A1684&amp;""="","",ROUND(N(C1684)*N(E1684),2))</f>
        <v/>
      </c>
      <c r="G1684" s="15">
        <f>IF(A1684&amp;""="","",ROUND(N(C1684)*N(D1684),2))</f>
        <v/>
      </c>
      <c r="H1684" s="15">
        <f>IF(A1684&amp;""="","",ROUND(F1684-G1684,2))</f>
        <v/>
      </c>
      <c r="I1684" s="6">
        <f>IF(A1684&amp;""="","",IFERROR(INDEX('أوامر الشغل'!$F$6:$F$1005,MATCH(A1684&amp;"",'أوامر الشغل'!$A$6:$A$1005,0))&amp;"","أمر غير موجود"))</f>
        <v/>
      </c>
    </row>
    <row r="1685">
      <c r="A1685" s="5" t="n"/>
      <c r="B1685" s="5" t="n"/>
      <c r="C1685" s="18" t="n"/>
      <c r="D1685" s="17" t="n"/>
      <c r="E1685" s="17" t="n"/>
      <c r="F1685" s="15">
        <f>IF(A1685&amp;""="","",ROUND(N(C1685)*N(E1685),2))</f>
        <v/>
      </c>
      <c r="G1685" s="15">
        <f>IF(A1685&amp;""="","",ROUND(N(C1685)*N(D1685),2))</f>
        <v/>
      </c>
      <c r="H1685" s="15">
        <f>IF(A1685&amp;""="","",ROUND(F1685-G1685,2))</f>
        <v/>
      </c>
      <c r="I1685" s="6">
        <f>IF(A1685&amp;""="","",IFERROR(INDEX('أوامر الشغل'!$F$6:$F$1005,MATCH(A1685&amp;"",'أوامر الشغل'!$A$6:$A$1005,0))&amp;"","أمر غير موجود"))</f>
        <v/>
      </c>
    </row>
    <row r="1686">
      <c r="A1686" s="5" t="n"/>
      <c r="B1686" s="5" t="n"/>
      <c r="C1686" s="18" t="n"/>
      <c r="D1686" s="17" t="n"/>
      <c r="E1686" s="17" t="n"/>
      <c r="F1686" s="15">
        <f>IF(A1686&amp;""="","",ROUND(N(C1686)*N(E1686),2))</f>
        <v/>
      </c>
      <c r="G1686" s="15">
        <f>IF(A1686&amp;""="","",ROUND(N(C1686)*N(D1686),2))</f>
        <v/>
      </c>
      <c r="H1686" s="15">
        <f>IF(A1686&amp;""="","",ROUND(F1686-G1686,2))</f>
        <v/>
      </c>
      <c r="I1686" s="6">
        <f>IF(A1686&amp;""="","",IFERROR(INDEX('أوامر الشغل'!$F$6:$F$1005,MATCH(A1686&amp;"",'أوامر الشغل'!$A$6:$A$1005,0))&amp;"","أمر غير موجود"))</f>
        <v/>
      </c>
    </row>
    <row r="1687">
      <c r="A1687" s="5" t="n"/>
      <c r="B1687" s="5" t="n"/>
      <c r="C1687" s="18" t="n"/>
      <c r="D1687" s="17" t="n"/>
      <c r="E1687" s="17" t="n"/>
      <c r="F1687" s="15">
        <f>IF(A1687&amp;""="","",ROUND(N(C1687)*N(E1687),2))</f>
        <v/>
      </c>
      <c r="G1687" s="15">
        <f>IF(A1687&amp;""="","",ROUND(N(C1687)*N(D1687),2))</f>
        <v/>
      </c>
      <c r="H1687" s="15">
        <f>IF(A1687&amp;""="","",ROUND(F1687-G1687,2))</f>
        <v/>
      </c>
      <c r="I1687" s="6">
        <f>IF(A1687&amp;""="","",IFERROR(INDEX('أوامر الشغل'!$F$6:$F$1005,MATCH(A1687&amp;"",'أوامر الشغل'!$A$6:$A$1005,0))&amp;"","أمر غير موجود"))</f>
        <v/>
      </c>
    </row>
    <row r="1688">
      <c r="A1688" s="5" t="n"/>
      <c r="B1688" s="5" t="n"/>
      <c r="C1688" s="18" t="n"/>
      <c r="D1688" s="17" t="n"/>
      <c r="E1688" s="17" t="n"/>
      <c r="F1688" s="15">
        <f>IF(A1688&amp;""="","",ROUND(N(C1688)*N(E1688),2))</f>
        <v/>
      </c>
      <c r="G1688" s="15">
        <f>IF(A1688&amp;""="","",ROUND(N(C1688)*N(D1688),2))</f>
        <v/>
      </c>
      <c r="H1688" s="15">
        <f>IF(A1688&amp;""="","",ROUND(F1688-G1688,2))</f>
        <v/>
      </c>
      <c r="I1688" s="6">
        <f>IF(A1688&amp;""="","",IFERROR(INDEX('أوامر الشغل'!$F$6:$F$1005,MATCH(A1688&amp;"",'أوامر الشغل'!$A$6:$A$1005,0))&amp;"","أمر غير موجود"))</f>
        <v/>
      </c>
    </row>
    <row r="1689">
      <c r="A1689" s="5" t="n"/>
      <c r="B1689" s="5" t="n"/>
      <c r="C1689" s="18" t="n"/>
      <c r="D1689" s="17" t="n"/>
      <c r="E1689" s="17" t="n"/>
      <c r="F1689" s="15">
        <f>IF(A1689&amp;""="","",ROUND(N(C1689)*N(E1689),2))</f>
        <v/>
      </c>
      <c r="G1689" s="15">
        <f>IF(A1689&amp;""="","",ROUND(N(C1689)*N(D1689),2))</f>
        <v/>
      </c>
      <c r="H1689" s="15">
        <f>IF(A1689&amp;""="","",ROUND(F1689-G1689,2))</f>
        <v/>
      </c>
      <c r="I1689" s="6">
        <f>IF(A1689&amp;""="","",IFERROR(INDEX('أوامر الشغل'!$F$6:$F$1005,MATCH(A1689&amp;"",'أوامر الشغل'!$A$6:$A$1005,0))&amp;"","أمر غير موجود"))</f>
        <v/>
      </c>
    </row>
    <row r="1690">
      <c r="A1690" s="5" t="n"/>
      <c r="B1690" s="5" t="n"/>
      <c r="C1690" s="18" t="n"/>
      <c r="D1690" s="17" t="n"/>
      <c r="E1690" s="17" t="n"/>
      <c r="F1690" s="15">
        <f>IF(A1690&amp;""="","",ROUND(N(C1690)*N(E1690),2))</f>
        <v/>
      </c>
      <c r="G1690" s="15">
        <f>IF(A1690&amp;""="","",ROUND(N(C1690)*N(D1690),2))</f>
        <v/>
      </c>
      <c r="H1690" s="15">
        <f>IF(A1690&amp;""="","",ROUND(F1690-G1690,2))</f>
        <v/>
      </c>
      <c r="I1690" s="6">
        <f>IF(A1690&amp;""="","",IFERROR(INDEX('أوامر الشغل'!$F$6:$F$1005,MATCH(A1690&amp;"",'أوامر الشغل'!$A$6:$A$1005,0))&amp;"","أمر غير موجود"))</f>
        <v/>
      </c>
    </row>
    <row r="1691">
      <c r="A1691" s="5" t="n"/>
      <c r="B1691" s="5" t="n"/>
      <c r="C1691" s="18" t="n"/>
      <c r="D1691" s="17" t="n"/>
      <c r="E1691" s="17" t="n"/>
      <c r="F1691" s="15">
        <f>IF(A1691&amp;""="","",ROUND(N(C1691)*N(E1691),2))</f>
        <v/>
      </c>
      <c r="G1691" s="15">
        <f>IF(A1691&amp;""="","",ROUND(N(C1691)*N(D1691),2))</f>
        <v/>
      </c>
      <c r="H1691" s="15">
        <f>IF(A1691&amp;""="","",ROUND(F1691-G1691,2))</f>
        <v/>
      </c>
      <c r="I1691" s="6">
        <f>IF(A1691&amp;""="","",IFERROR(INDEX('أوامر الشغل'!$F$6:$F$1005,MATCH(A1691&amp;"",'أوامر الشغل'!$A$6:$A$1005,0))&amp;"","أمر غير موجود"))</f>
        <v/>
      </c>
    </row>
    <row r="1692">
      <c r="A1692" s="5" t="n"/>
      <c r="B1692" s="5" t="n"/>
      <c r="C1692" s="18" t="n"/>
      <c r="D1692" s="17" t="n"/>
      <c r="E1692" s="17" t="n"/>
      <c r="F1692" s="15">
        <f>IF(A1692&amp;""="","",ROUND(N(C1692)*N(E1692),2))</f>
        <v/>
      </c>
      <c r="G1692" s="15">
        <f>IF(A1692&amp;""="","",ROUND(N(C1692)*N(D1692),2))</f>
        <v/>
      </c>
      <c r="H1692" s="15">
        <f>IF(A1692&amp;""="","",ROUND(F1692-G1692,2))</f>
        <v/>
      </c>
      <c r="I1692" s="6">
        <f>IF(A1692&amp;""="","",IFERROR(INDEX('أوامر الشغل'!$F$6:$F$1005,MATCH(A1692&amp;"",'أوامر الشغل'!$A$6:$A$1005,0))&amp;"","أمر غير موجود"))</f>
        <v/>
      </c>
    </row>
    <row r="1693">
      <c r="A1693" s="5" t="n"/>
      <c r="B1693" s="5" t="n"/>
      <c r="C1693" s="18" t="n"/>
      <c r="D1693" s="17" t="n"/>
      <c r="E1693" s="17" t="n"/>
      <c r="F1693" s="15">
        <f>IF(A1693&amp;""="","",ROUND(N(C1693)*N(E1693),2))</f>
        <v/>
      </c>
      <c r="G1693" s="15">
        <f>IF(A1693&amp;""="","",ROUND(N(C1693)*N(D1693),2))</f>
        <v/>
      </c>
      <c r="H1693" s="15">
        <f>IF(A1693&amp;""="","",ROUND(F1693-G1693,2))</f>
        <v/>
      </c>
      <c r="I1693" s="6">
        <f>IF(A1693&amp;""="","",IFERROR(INDEX('أوامر الشغل'!$F$6:$F$1005,MATCH(A1693&amp;"",'أوامر الشغل'!$A$6:$A$1005,0))&amp;"","أمر غير موجود"))</f>
        <v/>
      </c>
    </row>
    <row r="1694">
      <c r="A1694" s="5" t="n"/>
      <c r="B1694" s="5" t="n"/>
      <c r="C1694" s="18" t="n"/>
      <c r="D1694" s="17" t="n"/>
      <c r="E1694" s="17" t="n"/>
      <c r="F1694" s="15">
        <f>IF(A1694&amp;""="","",ROUND(N(C1694)*N(E1694),2))</f>
        <v/>
      </c>
      <c r="G1694" s="15">
        <f>IF(A1694&amp;""="","",ROUND(N(C1694)*N(D1694),2))</f>
        <v/>
      </c>
      <c r="H1694" s="15">
        <f>IF(A1694&amp;""="","",ROUND(F1694-G1694,2))</f>
        <v/>
      </c>
      <c r="I1694" s="6">
        <f>IF(A1694&amp;""="","",IFERROR(INDEX('أوامر الشغل'!$F$6:$F$1005,MATCH(A1694&amp;"",'أوامر الشغل'!$A$6:$A$1005,0))&amp;"","أمر غير موجود"))</f>
        <v/>
      </c>
    </row>
    <row r="1695">
      <c r="A1695" s="5" t="n"/>
      <c r="B1695" s="5" t="n"/>
      <c r="C1695" s="18" t="n"/>
      <c r="D1695" s="17" t="n"/>
      <c r="E1695" s="17" t="n"/>
      <c r="F1695" s="15">
        <f>IF(A1695&amp;""="","",ROUND(N(C1695)*N(E1695),2))</f>
        <v/>
      </c>
      <c r="G1695" s="15">
        <f>IF(A1695&amp;""="","",ROUND(N(C1695)*N(D1695),2))</f>
        <v/>
      </c>
      <c r="H1695" s="15">
        <f>IF(A1695&amp;""="","",ROUND(F1695-G1695,2))</f>
        <v/>
      </c>
      <c r="I1695" s="6">
        <f>IF(A1695&amp;""="","",IFERROR(INDEX('أوامر الشغل'!$F$6:$F$1005,MATCH(A1695&amp;"",'أوامر الشغل'!$A$6:$A$1005,0))&amp;"","أمر غير موجود"))</f>
        <v/>
      </c>
    </row>
    <row r="1696">
      <c r="A1696" s="5" t="n"/>
      <c r="B1696" s="5" t="n"/>
      <c r="C1696" s="18" t="n"/>
      <c r="D1696" s="17" t="n"/>
      <c r="E1696" s="17" t="n"/>
      <c r="F1696" s="15">
        <f>IF(A1696&amp;""="","",ROUND(N(C1696)*N(E1696),2))</f>
        <v/>
      </c>
      <c r="G1696" s="15">
        <f>IF(A1696&amp;""="","",ROUND(N(C1696)*N(D1696),2))</f>
        <v/>
      </c>
      <c r="H1696" s="15">
        <f>IF(A1696&amp;""="","",ROUND(F1696-G1696,2))</f>
        <v/>
      </c>
      <c r="I1696" s="6">
        <f>IF(A1696&amp;""="","",IFERROR(INDEX('أوامر الشغل'!$F$6:$F$1005,MATCH(A1696&amp;"",'أوامر الشغل'!$A$6:$A$1005,0))&amp;"","أمر غير موجود"))</f>
        <v/>
      </c>
    </row>
    <row r="1697">
      <c r="A1697" s="5" t="n"/>
      <c r="B1697" s="5" t="n"/>
      <c r="C1697" s="18" t="n"/>
      <c r="D1697" s="17" t="n"/>
      <c r="E1697" s="17" t="n"/>
      <c r="F1697" s="15">
        <f>IF(A1697&amp;""="","",ROUND(N(C1697)*N(E1697),2))</f>
        <v/>
      </c>
      <c r="G1697" s="15">
        <f>IF(A1697&amp;""="","",ROUND(N(C1697)*N(D1697),2))</f>
        <v/>
      </c>
      <c r="H1697" s="15">
        <f>IF(A1697&amp;""="","",ROUND(F1697-G1697,2))</f>
        <v/>
      </c>
      <c r="I1697" s="6">
        <f>IF(A1697&amp;""="","",IFERROR(INDEX('أوامر الشغل'!$F$6:$F$1005,MATCH(A1697&amp;"",'أوامر الشغل'!$A$6:$A$1005,0))&amp;"","أمر غير موجود"))</f>
        <v/>
      </c>
    </row>
    <row r="1698">
      <c r="A1698" s="5" t="n"/>
      <c r="B1698" s="5" t="n"/>
      <c r="C1698" s="18" t="n"/>
      <c r="D1698" s="17" t="n"/>
      <c r="E1698" s="17" t="n"/>
      <c r="F1698" s="15">
        <f>IF(A1698&amp;""="","",ROUND(N(C1698)*N(E1698),2))</f>
        <v/>
      </c>
      <c r="G1698" s="15">
        <f>IF(A1698&amp;""="","",ROUND(N(C1698)*N(D1698),2))</f>
        <v/>
      </c>
      <c r="H1698" s="15">
        <f>IF(A1698&amp;""="","",ROUND(F1698-G1698,2))</f>
        <v/>
      </c>
      <c r="I1698" s="6">
        <f>IF(A1698&amp;""="","",IFERROR(INDEX('أوامر الشغل'!$F$6:$F$1005,MATCH(A1698&amp;"",'أوامر الشغل'!$A$6:$A$1005,0))&amp;"","أمر غير موجود"))</f>
        <v/>
      </c>
    </row>
    <row r="1699">
      <c r="A1699" s="5" t="n"/>
      <c r="B1699" s="5" t="n"/>
      <c r="C1699" s="18" t="n"/>
      <c r="D1699" s="17" t="n"/>
      <c r="E1699" s="17" t="n"/>
      <c r="F1699" s="15">
        <f>IF(A1699&amp;""="","",ROUND(N(C1699)*N(E1699),2))</f>
        <v/>
      </c>
      <c r="G1699" s="15">
        <f>IF(A1699&amp;""="","",ROUND(N(C1699)*N(D1699),2))</f>
        <v/>
      </c>
      <c r="H1699" s="15">
        <f>IF(A1699&amp;""="","",ROUND(F1699-G1699,2))</f>
        <v/>
      </c>
      <c r="I1699" s="6">
        <f>IF(A1699&amp;""="","",IFERROR(INDEX('أوامر الشغل'!$F$6:$F$1005,MATCH(A1699&amp;"",'أوامر الشغل'!$A$6:$A$1005,0))&amp;"","أمر غير موجود"))</f>
        <v/>
      </c>
    </row>
    <row r="1700">
      <c r="A1700" s="5" t="n"/>
      <c r="B1700" s="5" t="n"/>
      <c r="C1700" s="18" t="n"/>
      <c r="D1700" s="17" t="n"/>
      <c r="E1700" s="17" t="n"/>
      <c r="F1700" s="15">
        <f>IF(A1700&amp;""="","",ROUND(N(C1700)*N(E1700),2))</f>
        <v/>
      </c>
      <c r="G1700" s="15">
        <f>IF(A1700&amp;""="","",ROUND(N(C1700)*N(D1700),2))</f>
        <v/>
      </c>
      <c r="H1700" s="15">
        <f>IF(A1700&amp;""="","",ROUND(F1700-G1700,2))</f>
        <v/>
      </c>
      <c r="I1700" s="6">
        <f>IF(A1700&amp;""="","",IFERROR(INDEX('أوامر الشغل'!$F$6:$F$1005,MATCH(A1700&amp;"",'أوامر الشغل'!$A$6:$A$1005,0))&amp;"","أمر غير موجود"))</f>
        <v/>
      </c>
    </row>
    <row r="1701">
      <c r="A1701" s="5" t="n"/>
      <c r="B1701" s="5" t="n"/>
      <c r="C1701" s="18" t="n"/>
      <c r="D1701" s="17" t="n"/>
      <c r="E1701" s="17" t="n"/>
      <c r="F1701" s="15">
        <f>IF(A1701&amp;""="","",ROUND(N(C1701)*N(E1701),2))</f>
        <v/>
      </c>
      <c r="G1701" s="15">
        <f>IF(A1701&amp;""="","",ROUND(N(C1701)*N(D1701),2))</f>
        <v/>
      </c>
      <c r="H1701" s="15">
        <f>IF(A1701&amp;""="","",ROUND(F1701-G1701,2))</f>
        <v/>
      </c>
      <c r="I1701" s="6">
        <f>IF(A1701&amp;""="","",IFERROR(INDEX('أوامر الشغل'!$F$6:$F$1005,MATCH(A1701&amp;"",'أوامر الشغل'!$A$6:$A$1005,0))&amp;"","أمر غير موجود"))</f>
        <v/>
      </c>
    </row>
    <row r="1702">
      <c r="A1702" s="5" t="n"/>
      <c r="B1702" s="5" t="n"/>
      <c r="C1702" s="18" t="n"/>
      <c r="D1702" s="17" t="n"/>
      <c r="E1702" s="17" t="n"/>
      <c r="F1702" s="15">
        <f>IF(A1702&amp;""="","",ROUND(N(C1702)*N(E1702),2))</f>
        <v/>
      </c>
      <c r="G1702" s="15">
        <f>IF(A1702&amp;""="","",ROUND(N(C1702)*N(D1702),2))</f>
        <v/>
      </c>
      <c r="H1702" s="15">
        <f>IF(A1702&amp;""="","",ROUND(F1702-G1702,2))</f>
        <v/>
      </c>
      <c r="I1702" s="6">
        <f>IF(A1702&amp;""="","",IFERROR(INDEX('أوامر الشغل'!$F$6:$F$1005,MATCH(A1702&amp;"",'أوامر الشغل'!$A$6:$A$1005,0))&amp;"","أمر غير موجود"))</f>
        <v/>
      </c>
    </row>
    <row r="1703">
      <c r="A1703" s="5" t="n"/>
      <c r="B1703" s="5" t="n"/>
      <c r="C1703" s="18" t="n"/>
      <c r="D1703" s="17" t="n"/>
      <c r="E1703" s="17" t="n"/>
      <c r="F1703" s="15">
        <f>IF(A1703&amp;""="","",ROUND(N(C1703)*N(E1703),2))</f>
        <v/>
      </c>
      <c r="G1703" s="15">
        <f>IF(A1703&amp;""="","",ROUND(N(C1703)*N(D1703),2))</f>
        <v/>
      </c>
      <c r="H1703" s="15">
        <f>IF(A1703&amp;""="","",ROUND(F1703-G1703,2))</f>
        <v/>
      </c>
      <c r="I1703" s="6">
        <f>IF(A1703&amp;""="","",IFERROR(INDEX('أوامر الشغل'!$F$6:$F$1005,MATCH(A1703&amp;"",'أوامر الشغل'!$A$6:$A$1005,0))&amp;"","أمر غير موجود"))</f>
        <v/>
      </c>
    </row>
    <row r="1704">
      <c r="A1704" s="5" t="n"/>
      <c r="B1704" s="5" t="n"/>
      <c r="C1704" s="18" t="n"/>
      <c r="D1704" s="17" t="n"/>
      <c r="E1704" s="17" t="n"/>
      <c r="F1704" s="15">
        <f>IF(A1704&amp;""="","",ROUND(N(C1704)*N(E1704),2))</f>
        <v/>
      </c>
      <c r="G1704" s="15">
        <f>IF(A1704&amp;""="","",ROUND(N(C1704)*N(D1704),2))</f>
        <v/>
      </c>
      <c r="H1704" s="15">
        <f>IF(A1704&amp;""="","",ROUND(F1704-G1704,2))</f>
        <v/>
      </c>
      <c r="I1704" s="6">
        <f>IF(A1704&amp;""="","",IFERROR(INDEX('أوامر الشغل'!$F$6:$F$1005,MATCH(A1704&amp;"",'أوامر الشغل'!$A$6:$A$1005,0))&amp;"","أمر غير موجود"))</f>
        <v/>
      </c>
    </row>
    <row r="1705">
      <c r="A1705" s="5" t="n"/>
      <c r="B1705" s="5" t="n"/>
      <c r="C1705" s="18" t="n"/>
      <c r="D1705" s="17" t="n"/>
      <c r="E1705" s="17" t="n"/>
      <c r="F1705" s="15">
        <f>IF(A1705&amp;""="","",ROUND(N(C1705)*N(E1705),2))</f>
        <v/>
      </c>
      <c r="G1705" s="15">
        <f>IF(A1705&amp;""="","",ROUND(N(C1705)*N(D1705),2))</f>
        <v/>
      </c>
      <c r="H1705" s="15">
        <f>IF(A1705&amp;""="","",ROUND(F1705-G1705,2))</f>
        <v/>
      </c>
      <c r="I1705" s="6">
        <f>IF(A1705&amp;""="","",IFERROR(INDEX('أوامر الشغل'!$F$6:$F$1005,MATCH(A1705&amp;"",'أوامر الشغل'!$A$6:$A$1005,0))&amp;"","أمر غير موجود"))</f>
        <v/>
      </c>
    </row>
    <row r="1706">
      <c r="A1706" s="5" t="n"/>
      <c r="B1706" s="5" t="n"/>
      <c r="C1706" s="18" t="n"/>
      <c r="D1706" s="17" t="n"/>
      <c r="E1706" s="17" t="n"/>
      <c r="F1706" s="15">
        <f>IF(A1706&amp;""="","",ROUND(N(C1706)*N(E1706),2))</f>
        <v/>
      </c>
      <c r="G1706" s="15">
        <f>IF(A1706&amp;""="","",ROUND(N(C1706)*N(D1706),2))</f>
        <v/>
      </c>
      <c r="H1706" s="15">
        <f>IF(A1706&amp;""="","",ROUND(F1706-G1706,2))</f>
        <v/>
      </c>
      <c r="I1706" s="6">
        <f>IF(A1706&amp;""="","",IFERROR(INDEX('أوامر الشغل'!$F$6:$F$1005,MATCH(A1706&amp;"",'أوامر الشغل'!$A$6:$A$1005,0))&amp;"","أمر غير موجود"))</f>
        <v/>
      </c>
    </row>
    <row r="1707">
      <c r="A1707" s="5" t="n"/>
      <c r="B1707" s="5" t="n"/>
      <c r="C1707" s="18" t="n"/>
      <c r="D1707" s="17" t="n"/>
      <c r="E1707" s="17" t="n"/>
      <c r="F1707" s="15">
        <f>IF(A1707&amp;""="","",ROUND(N(C1707)*N(E1707),2))</f>
        <v/>
      </c>
      <c r="G1707" s="15">
        <f>IF(A1707&amp;""="","",ROUND(N(C1707)*N(D1707),2))</f>
        <v/>
      </c>
      <c r="H1707" s="15">
        <f>IF(A1707&amp;""="","",ROUND(F1707-G1707,2))</f>
        <v/>
      </c>
      <c r="I1707" s="6">
        <f>IF(A1707&amp;""="","",IFERROR(INDEX('أوامر الشغل'!$F$6:$F$1005,MATCH(A1707&amp;"",'أوامر الشغل'!$A$6:$A$1005,0))&amp;"","أمر غير موجود"))</f>
        <v/>
      </c>
    </row>
    <row r="1708">
      <c r="A1708" s="5" t="n"/>
      <c r="B1708" s="5" t="n"/>
      <c r="C1708" s="18" t="n"/>
      <c r="D1708" s="17" t="n"/>
      <c r="E1708" s="17" t="n"/>
      <c r="F1708" s="15">
        <f>IF(A1708&amp;""="","",ROUND(N(C1708)*N(E1708),2))</f>
        <v/>
      </c>
      <c r="G1708" s="15">
        <f>IF(A1708&amp;""="","",ROUND(N(C1708)*N(D1708),2))</f>
        <v/>
      </c>
      <c r="H1708" s="15">
        <f>IF(A1708&amp;""="","",ROUND(F1708-G1708,2))</f>
        <v/>
      </c>
      <c r="I1708" s="6">
        <f>IF(A1708&amp;""="","",IFERROR(INDEX('أوامر الشغل'!$F$6:$F$1005,MATCH(A1708&amp;"",'أوامر الشغل'!$A$6:$A$1005,0))&amp;"","أمر غير موجود"))</f>
        <v/>
      </c>
    </row>
    <row r="1709">
      <c r="A1709" s="5" t="n"/>
      <c r="B1709" s="5" t="n"/>
      <c r="C1709" s="18" t="n"/>
      <c r="D1709" s="17" t="n"/>
      <c r="E1709" s="17" t="n"/>
      <c r="F1709" s="15">
        <f>IF(A1709&amp;""="","",ROUND(N(C1709)*N(E1709),2))</f>
        <v/>
      </c>
      <c r="G1709" s="15">
        <f>IF(A1709&amp;""="","",ROUND(N(C1709)*N(D1709),2))</f>
        <v/>
      </c>
      <c r="H1709" s="15">
        <f>IF(A1709&amp;""="","",ROUND(F1709-G1709,2))</f>
        <v/>
      </c>
      <c r="I1709" s="6">
        <f>IF(A1709&amp;""="","",IFERROR(INDEX('أوامر الشغل'!$F$6:$F$1005,MATCH(A1709&amp;"",'أوامر الشغل'!$A$6:$A$1005,0))&amp;"","أمر غير موجود"))</f>
        <v/>
      </c>
    </row>
    <row r="1710">
      <c r="A1710" s="5" t="n"/>
      <c r="B1710" s="5" t="n"/>
      <c r="C1710" s="18" t="n"/>
      <c r="D1710" s="17" t="n"/>
      <c r="E1710" s="17" t="n"/>
      <c r="F1710" s="15">
        <f>IF(A1710&amp;""="","",ROUND(N(C1710)*N(E1710),2))</f>
        <v/>
      </c>
      <c r="G1710" s="15">
        <f>IF(A1710&amp;""="","",ROUND(N(C1710)*N(D1710),2))</f>
        <v/>
      </c>
      <c r="H1710" s="15">
        <f>IF(A1710&amp;""="","",ROUND(F1710-G1710,2))</f>
        <v/>
      </c>
      <c r="I1710" s="6">
        <f>IF(A1710&amp;""="","",IFERROR(INDEX('أوامر الشغل'!$F$6:$F$1005,MATCH(A1710&amp;"",'أوامر الشغل'!$A$6:$A$1005,0))&amp;"","أمر غير موجود"))</f>
        <v/>
      </c>
    </row>
    <row r="1711">
      <c r="A1711" s="5" t="n"/>
      <c r="B1711" s="5" t="n"/>
      <c r="C1711" s="18" t="n"/>
      <c r="D1711" s="17" t="n"/>
      <c r="E1711" s="17" t="n"/>
      <c r="F1711" s="15">
        <f>IF(A1711&amp;""="","",ROUND(N(C1711)*N(E1711),2))</f>
        <v/>
      </c>
      <c r="G1711" s="15">
        <f>IF(A1711&amp;""="","",ROUND(N(C1711)*N(D1711),2))</f>
        <v/>
      </c>
      <c r="H1711" s="15">
        <f>IF(A1711&amp;""="","",ROUND(F1711-G1711,2))</f>
        <v/>
      </c>
      <c r="I1711" s="6">
        <f>IF(A1711&amp;""="","",IFERROR(INDEX('أوامر الشغل'!$F$6:$F$1005,MATCH(A1711&amp;"",'أوامر الشغل'!$A$6:$A$1005,0))&amp;"","أمر غير موجود"))</f>
        <v/>
      </c>
    </row>
    <row r="1712">
      <c r="A1712" s="5" t="n"/>
      <c r="B1712" s="5" t="n"/>
      <c r="C1712" s="18" t="n"/>
      <c r="D1712" s="17" t="n"/>
      <c r="E1712" s="17" t="n"/>
      <c r="F1712" s="15">
        <f>IF(A1712&amp;""="","",ROUND(N(C1712)*N(E1712),2))</f>
        <v/>
      </c>
      <c r="G1712" s="15">
        <f>IF(A1712&amp;""="","",ROUND(N(C1712)*N(D1712),2))</f>
        <v/>
      </c>
      <c r="H1712" s="15">
        <f>IF(A1712&amp;""="","",ROUND(F1712-G1712,2))</f>
        <v/>
      </c>
      <c r="I1712" s="6">
        <f>IF(A1712&amp;""="","",IFERROR(INDEX('أوامر الشغل'!$F$6:$F$1005,MATCH(A1712&amp;"",'أوامر الشغل'!$A$6:$A$1005,0))&amp;"","أمر غير موجود"))</f>
        <v/>
      </c>
    </row>
    <row r="1713">
      <c r="A1713" s="5" t="n"/>
      <c r="B1713" s="5" t="n"/>
      <c r="C1713" s="18" t="n"/>
      <c r="D1713" s="17" t="n"/>
      <c r="E1713" s="17" t="n"/>
      <c r="F1713" s="15">
        <f>IF(A1713&amp;""="","",ROUND(N(C1713)*N(E1713),2))</f>
        <v/>
      </c>
      <c r="G1713" s="15">
        <f>IF(A1713&amp;""="","",ROUND(N(C1713)*N(D1713),2))</f>
        <v/>
      </c>
      <c r="H1713" s="15">
        <f>IF(A1713&amp;""="","",ROUND(F1713-G1713,2))</f>
        <v/>
      </c>
      <c r="I1713" s="6">
        <f>IF(A1713&amp;""="","",IFERROR(INDEX('أوامر الشغل'!$F$6:$F$1005,MATCH(A1713&amp;"",'أوامر الشغل'!$A$6:$A$1005,0))&amp;"","أمر غير موجود"))</f>
        <v/>
      </c>
    </row>
    <row r="1714">
      <c r="A1714" s="5" t="n"/>
      <c r="B1714" s="5" t="n"/>
      <c r="C1714" s="18" t="n"/>
      <c r="D1714" s="17" t="n"/>
      <c r="E1714" s="17" t="n"/>
      <c r="F1714" s="15">
        <f>IF(A1714&amp;""="","",ROUND(N(C1714)*N(E1714),2))</f>
        <v/>
      </c>
      <c r="G1714" s="15">
        <f>IF(A1714&amp;""="","",ROUND(N(C1714)*N(D1714),2))</f>
        <v/>
      </c>
      <c r="H1714" s="15">
        <f>IF(A1714&amp;""="","",ROUND(F1714-G1714,2))</f>
        <v/>
      </c>
      <c r="I1714" s="6">
        <f>IF(A1714&amp;""="","",IFERROR(INDEX('أوامر الشغل'!$F$6:$F$1005,MATCH(A1714&amp;"",'أوامر الشغل'!$A$6:$A$1005,0))&amp;"","أمر غير موجود"))</f>
        <v/>
      </c>
    </row>
    <row r="1715">
      <c r="A1715" s="5" t="n"/>
      <c r="B1715" s="5" t="n"/>
      <c r="C1715" s="18" t="n"/>
      <c r="D1715" s="17" t="n"/>
      <c r="E1715" s="17" t="n"/>
      <c r="F1715" s="15">
        <f>IF(A1715&amp;""="","",ROUND(N(C1715)*N(E1715),2))</f>
        <v/>
      </c>
      <c r="G1715" s="15">
        <f>IF(A1715&amp;""="","",ROUND(N(C1715)*N(D1715),2))</f>
        <v/>
      </c>
      <c r="H1715" s="15">
        <f>IF(A1715&amp;""="","",ROUND(F1715-G1715,2))</f>
        <v/>
      </c>
      <c r="I1715" s="6">
        <f>IF(A1715&amp;""="","",IFERROR(INDEX('أوامر الشغل'!$F$6:$F$1005,MATCH(A1715&amp;"",'أوامر الشغل'!$A$6:$A$1005,0))&amp;"","أمر غير موجود"))</f>
        <v/>
      </c>
    </row>
    <row r="1716">
      <c r="A1716" s="5" t="n"/>
      <c r="B1716" s="5" t="n"/>
      <c r="C1716" s="18" t="n"/>
      <c r="D1716" s="17" t="n"/>
      <c r="E1716" s="17" t="n"/>
      <c r="F1716" s="15">
        <f>IF(A1716&amp;""="","",ROUND(N(C1716)*N(E1716),2))</f>
        <v/>
      </c>
      <c r="G1716" s="15">
        <f>IF(A1716&amp;""="","",ROUND(N(C1716)*N(D1716),2))</f>
        <v/>
      </c>
      <c r="H1716" s="15">
        <f>IF(A1716&amp;""="","",ROUND(F1716-G1716,2))</f>
        <v/>
      </c>
      <c r="I1716" s="6">
        <f>IF(A1716&amp;""="","",IFERROR(INDEX('أوامر الشغل'!$F$6:$F$1005,MATCH(A1716&amp;"",'أوامر الشغل'!$A$6:$A$1005,0))&amp;"","أمر غير موجود"))</f>
        <v/>
      </c>
    </row>
    <row r="1717">
      <c r="A1717" s="5" t="n"/>
      <c r="B1717" s="5" t="n"/>
      <c r="C1717" s="18" t="n"/>
      <c r="D1717" s="17" t="n"/>
      <c r="E1717" s="17" t="n"/>
      <c r="F1717" s="15">
        <f>IF(A1717&amp;""="","",ROUND(N(C1717)*N(E1717),2))</f>
        <v/>
      </c>
      <c r="G1717" s="15">
        <f>IF(A1717&amp;""="","",ROUND(N(C1717)*N(D1717),2))</f>
        <v/>
      </c>
      <c r="H1717" s="15">
        <f>IF(A1717&amp;""="","",ROUND(F1717-G1717,2))</f>
        <v/>
      </c>
      <c r="I1717" s="6">
        <f>IF(A1717&amp;""="","",IFERROR(INDEX('أوامر الشغل'!$F$6:$F$1005,MATCH(A1717&amp;"",'أوامر الشغل'!$A$6:$A$1005,0))&amp;"","أمر غير موجود"))</f>
        <v/>
      </c>
    </row>
    <row r="1718">
      <c r="A1718" s="5" t="n"/>
      <c r="B1718" s="5" t="n"/>
      <c r="C1718" s="18" t="n"/>
      <c r="D1718" s="17" t="n"/>
      <c r="E1718" s="17" t="n"/>
      <c r="F1718" s="15">
        <f>IF(A1718&amp;""="","",ROUND(N(C1718)*N(E1718),2))</f>
        <v/>
      </c>
      <c r="G1718" s="15">
        <f>IF(A1718&amp;""="","",ROUND(N(C1718)*N(D1718),2))</f>
        <v/>
      </c>
      <c r="H1718" s="15">
        <f>IF(A1718&amp;""="","",ROUND(F1718-G1718,2))</f>
        <v/>
      </c>
      <c r="I1718" s="6">
        <f>IF(A1718&amp;""="","",IFERROR(INDEX('أوامر الشغل'!$F$6:$F$1005,MATCH(A1718&amp;"",'أوامر الشغل'!$A$6:$A$1005,0))&amp;"","أمر غير موجود"))</f>
        <v/>
      </c>
    </row>
    <row r="1719">
      <c r="A1719" s="5" t="n"/>
      <c r="B1719" s="5" t="n"/>
      <c r="C1719" s="18" t="n"/>
      <c r="D1719" s="17" t="n"/>
      <c r="E1719" s="17" t="n"/>
      <c r="F1719" s="15">
        <f>IF(A1719&amp;""="","",ROUND(N(C1719)*N(E1719),2))</f>
        <v/>
      </c>
      <c r="G1719" s="15">
        <f>IF(A1719&amp;""="","",ROUND(N(C1719)*N(D1719),2))</f>
        <v/>
      </c>
      <c r="H1719" s="15">
        <f>IF(A1719&amp;""="","",ROUND(F1719-G1719,2))</f>
        <v/>
      </c>
      <c r="I1719" s="6">
        <f>IF(A1719&amp;""="","",IFERROR(INDEX('أوامر الشغل'!$F$6:$F$1005,MATCH(A1719&amp;"",'أوامر الشغل'!$A$6:$A$1005,0))&amp;"","أمر غير موجود"))</f>
        <v/>
      </c>
    </row>
    <row r="1720">
      <c r="A1720" s="5" t="n"/>
      <c r="B1720" s="5" t="n"/>
      <c r="C1720" s="18" t="n"/>
      <c r="D1720" s="17" t="n"/>
      <c r="E1720" s="17" t="n"/>
      <c r="F1720" s="15">
        <f>IF(A1720&amp;""="","",ROUND(N(C1720)*N(E1720),2))</f>
        <v/>
      </c>
      <c r="G1720" s="15">
        <f>IF(A1720&amp;""="","",ROUND(N(C1720)*N(D1720),2))</f>
        <v/>
      </c>
      <c r="H1720" s="15">
        <f>IF(A1720&amp;""="","",ROUND(F1720-G1720,2))</f>
        <v/>
      </c>
      <c r="I1720" s="6">
        <f>IF(A1720&amp;""="","",IFERROR(INDEX('أوامر الشغل'!$F$6:$F$1005,MATCH(A1720&amp;"",'أوامر الشغل'!$A$6:$A$1005,0))&amp;"","أمر غير موجود"))</f>
        <v/>
      </c>
    </row>
    <row r="1721">
      <c r="A1721" s="5" t="n"/>
      <c r="B1721" s="5" t="n"/>
      <c r="C1721" s="18" t="n"/>
      <c r="D1721" s="17" t="n"/>
      <c r="E1721" s="17" t="n"/>
      <c r="F1721" s="15">
        <f>IF(A1721&amp;""="","",ROUND(N(C1721)*N(E1721),2))</f>
        <v/>
      </c>
      <c r="G1721" s="15">
        <f>IF(A1721&amp;""="","",ROUND(N(C1721)*N(D1721),2))</f>
        <v/>
      </c>
      <c r="H1721" s="15">
        <f>IF(A1721&amp;""="","",ROUND(F1721-G1721,2))</f>
        <v/>
      </c>
      <c r="I1721" s="6">
        <f>IF(A1721&amp;""="","",IFERROR(INDEX('أوامر الشغل'!$F$6:$F$1005,MATCH(A1721&amp;"",'أوامر الشغل'!$A$6:$A$1005,0))&amp;"","أمر غير موجود"))</f>
        <v/>
      </c>
    </row>
    <row r="1722">
      <c r="A1722" s="5" t="n"/>
      <c r="B1722" s="5" t="n"/>
      <c r="C1722" s="18" t="n"/>
      <c r="D1722" s="17" t="n"/>
      <c r="E1722" s="17" t="n"/>
      <c r="F1722" s="15">
        <f>IF(A1722&amp;""="","",ROUND(N(C1722)*N(E1722),2))</f>
        <v/>
      </c>
      <c r="G1722" s="15">
        <f>IF(A1722&amp;""="","",ROUND(N(C1722)*N(D1722),2))</f>
        <v/>
      </c>
      <c r="H1722" s="15">
        <f>IF(A1722&amp;""="","",ROUND(F1722-G1722,2))</f>
        <v/>
      </c>
      <c r="I1722" s="6">
        <f>IF(A1722&amp;""="","",IFERROR(INDEX('أوامر الشغل'!$F$6:$F$1005,MATCH(A1722&amp;"",'أوامر الشغل'!$A$6:$A$1005,0))&amp;"","أمر غير موجود"))</f>
        <v/>
      </c>
    </row>
    <row r="1723">
      <c r="A1723" s="5" t="n"/>
      <c r="B1723" s="5" t="n"/>
      <c r="C1723" s="18" t="n"/>
      <c r="D1723" s="17" t="n"/>
      <c r="E1723" s="17" t="n"/>
      <c r="F1723" s="15">
        <f>IF(A1723&amp;""="","",ROUND(N(C1723)*N(E1723),2))</f>
        <v/>
      </c>
      <c r="G1723" s="15">
        <f>IF(A1723&amp;""="","",ROUND(N(C1723)*N(D1723),2))</f>
        <v/>
      </c>
      <c r="H1723" s="15">
        <f>IF(A1723&amp;""="","",ROUND(F1723-G1723,2))</f>
        <v/>
      </c>
      <c r="I1723" s="6">
        <f>IF(A1723&amp;""="","",IFERROR(INDEX('أوامر الشغل'!$F$6:$F$1005,MATCH(A1723&amp;"",'أوامر الشغل'!$A$6:$A$1005,0))&amp;"","أمر غير موجود"))</f>
        <v/>
      </c>
    </row>
    <row r="1724">
      <c r="A1724" s="5" t="n"/>
      <c r="B1724" s="5" t="n"/>
      <c r="C1724" s="18" t="n"/>
      <c r="D1724" s="17" t="n"/>
      <c r="E1724" s="17" t="n"/>
      <c r="F1724" s="15">
        <f>IF(A1724&amp;""="","",ROUND(N(C1724)*N(E1724),2))</f>
        <v/>
      </c>
      <c r="G1724" s="15">
        <f>IF(A1724&amp;""="","",ROUND(N(C1724)*N(D1724),2))</f>
        <v/>
      </c>
      <c r="H1724" s="15">
        <f>IF(A1724&amp;""="","",ROUND(F1724-G1724,2))</f>
        <v/>
      </c>
      <c r="I1724" s="6">
        <f>IF(A1724&amp;""="","",IFERROR(INDEX('أوامر الشغل'!$F$6:$F$1005,MATCH(A1724&amp;"",'أوامر الشغل'!$A$6:$A$1005,0))&amp;"","أمر غير موجود"))</f>
        <v/>
      </c>
    </row>
    <row r="1725">
      <c r="A1725" s="5" t="n"/>
      <c r="B1725" s="5" t="n"/>
      <c r="C1725" s="18" t="n"/>
      <c r="D1725" s="17" t="n"/>
      <c r="E1725" s="17" t="n"/>
      <c r="F1725" s="15">
        <f>IF(A1725&amp;""="","",ROUND(N(C1725)*N(E1725),2))</f>
        <v/>
      </c>
      <c r="G1725" s="15">
        <f>IF(A1725&amp;""="","",ROUND(N(C1725)*N(D1725),2))</f>
        <v/>
      </c>
      <c r="H1725" s="15">
        <f>IF(A1725&amp;""="","",ROUND(F1725-G1725,2))</f>
        <v/>
      </c>
      <c r="I1725" s="6">
        <f>IF(A1725&amp;""="","",IFERROR(INDEX('أوامر الشغل'!$F$6:$F$1005,MATCH(A1725&amp;"",'أوامر الشغل'!$A$6:$A$1005,0))&amp;"","أمر غير موجود"))</f>
        <v/>
      </c>
    </row>
    <row r="1726">
      <c r="A1726" s="5" t="n"/>
      <c r="B1726" s="5" t="n"/>
      <c r="C1726" s="18" t="n"/>
      <c r="D1726" s="17" t="n"/>
      <c r="E1726" s="17" t="n"/>
      <c r="F1726" s="15">
        <f>IF(A1726&amp;""="","",ROUND(N(C1726)*N(E1726),2))</f>
        <v/>
      </c>
      <c r="G1726" s="15">
        <f>IF(A1726&amp;""="","",ROUND(N(C1726)*N(D1726),2))</f>
        <v/>
      </c>
      <c r="H1726" s="15">
        <f>IF(A1726&amp;""="","",ROUND(F1726-G1726,2))</f>
        <v/>
      </c>
      <c r="I1726" s="6">
        <f>IF(A1726&amp;""="","",IFERROR(INDEX('أوامر الشغل'!$F$6:$F$1005,MATCH(A1726&amp;"",'أوامر الشغل'!$A$6:$A$1005,0))&amp;"","أمر غير موجود"))</f>
        <v/>
      </c>
    </row>
    <row r="1727">
      <c r="A1727" s="5" t="n"/>
      <c r="B1727" s="5" t="n"/>
      <c r="C1727" s="18" t="n"/>
      <c r="D1727" s="17" t="n"/>
      <c r="E1727" s="17" t="n"/>
      <c r="F1727" s="15">
        <f>IF(A1727&amp;""="","",ROUND(N(C1727)*N(E1727),2))</f>
        <v/>
      </c>
      <c r="G1727" s="15">
        <f>IF(A1727&amp;""="","",ROUND(N(C1727)*N(D1727),2))</f>
        <v/>
      </c>
      <c r="H1727" s="15">
        <f>IF(A1727&amp;""="","",ROUND(F1727-G1727,2))</f>
        <v/>
      </c>
      <c r="I1727" s="6">
        <f>IF(A1727&amp;""="","",IFERROR(INDEX('أوامر الشغل'!$F$6:$F$1005,MATCH(A1727&amp;"",'أوامر الشغل'!$A$6:$A$1005,0))&amp;"","أمر غير موجود"))</f>
        <v/>
      </c>
    </row>
    <row r="1728">
      <c r="A1728" s="5" t="n"/>
      <c r="B1728" s="5" t="n"/>
      <c r="C1728" s="18" t="n"/>
      <c r="D1728" s="17" t="n"/>
      <c r="E1728" s="17" t="n"/>
      <c r="F1728" s="15">
        <f>IF(A1728&amp;""="","",ROUND(N(C1728)*N(E1728),2))</f>
        <v/>
      </c>
      <c r="G1728" s="15">
        <f>IF(A1728&amp;""="","",ROUND(N(C1728)*N(D1728),2))</f>
        <v/>
      </c>
      <c r="H1728" s="15">
        <f>IF(A1728&amp;""="","",ROUND(F1728-G1728,2))</f>
        <v/>
      </c>
      <c r="I1728" s="6">
        <f>IF(A1728&amp;""="","",IFERROR(INDEX('أوامر الشغل'!$F$6:$F$1005,MATCH(A1728&amp;"",'أوامر الشغل'!$A$6:$A$1005,0))&amp;"","أمر غير موجود"))</f>
        <v/>
      </c>
    </row>
    <row r="1729">
      <c r="A1729" s="5" t="n"/>
      <c r="B1729" s="5" t="n"/>
      <c r="C1729" s="18" t="n"/>
      <c r="D1729" s="17" t="n"/>
      <c r="E1729" s="17" t="n"/>
      <c r="F1729" s="15">
        <f>IF(A1729&amp;""="","",ROUND(N(C1729)*N(E1729),2))</f>
        <v/>
      </c>
      <c r="G1729" s="15">
        <f>IF(A1729&amp;""="","",ROUND(N(C1729)*N(D1729),2))</f>
        <v/>
      </c>
      <c r="H1729" s="15">
        <f>IF(A1729&amp;""="","",ROUND(F1729-G1729,2))</f>
        <v/>
      </c>
      <c r="I1729" s="6">
        <f>IF(A1729&amp;""="","",IFERROR(INDEX('أوامر الشغل'!$F$6:$F$1005,MATCH(A1729&amp;"",'أوامر الشغل'!$A$6:$A$1005,0))&amp;"","أمر غير موجود"))</f>
        <v/>
      </c>
    </row>
    <row r="1730">
      <c r="A1730" s="5" t="n"/>
      <c r="B1730" s="5" t="n"/>
      <c r="C1730" s="18" t="n"/>
      <c r="D1730" s="17" t="n"/>
      <c r="E1730" s="17" t="n"/>
      <c r="F1730" s="15">
        <f>IF(A1730&amp;""="","",ROUND(N(C1730)*N(E1730),2))</f>
        <v/>
      </c>
      <c r="G1730" s="15">
        <f>IF(A1730&amp;""="","",ROUND(N(C1730)*N(D1730),2))</f>
        <v/>
      </c>
      <c r="H1730" s="15">
        <f>IF(A1730&amp;""="","",ROUND(F1730-G1730,2))</f>
        <v/>
      </c>
      <c r="I1730" s="6">
        <f>IF(A1730&amp;""="","",IFERROR(INDEX('أوامر الشغل'!$F$6:$F$1005,MATCH(A1730&amp;"",'أوامر الشغل'!$A$6:$A$1005,0))&amp;"","أمر غير موجود"))</f>
        <v/>
      </c>
    </row>
    <row r="1731">
      <c r="A1731" s="5" t="n"/>
      <c r="B1731" s="5" t="n"/>
      <c r="C1731" s="18" t="n"/>
      <c r="D1731" s="17" t="n"/>
      <c r="E1731" s="17" t="n"/>
      <c r="F1731" s="15">
        <f>IF(A1731&amp;""="","",ROUND(N(C1731)*N(E1731),2))</f>
        <v/>
      </c>
      <c r="G1731" s="15">
        <f>IF(A1731&amp;""="","",ROUND(N(C1731)*N(D1731),2))</f>
        <v/>
      </c>
      <c r="H1731" s="15">
        <f>IF(A1731&amp;""="","",ROUND(F1731-G1731,2))</f>
        <v/>
      </c>
      <c r="I1731" s="6">
        <f>IF(A1731&amp;""="","",IFERROR(INDEX('أوامر الشغل'!$F$6:$F$1005,MATCH(A1731&amp;"",'أوامر الشغل'!$A$6:$A$1005,0))&amp;"","أمر غير موجود"))</f>
        <v/>
      </c>
    </row>
    <row r="1732">
      <c r="A1732" s="5" t="n"/>
      <c r="B1732" s="5" t="n"/>
      <c r="C1732" s="18" t="n"/>
      <c r="D1732" s="17" t="n"/>
      <c r="E1732" s="17" t="n"/>
      <c r="F1732" s="15">
        <f>IF(A1732&amp;""="","",ROUND(N(C1732)*N(E1732),2))</f>
        <v/>
      </c>
      <c r="G1732" s="15">
        <f>IF(A1732&amp;""="","",ROUND(N(C1732)*N(D1732),2))</f>
        <v/>
      </c>
      <c r="H1732" s="15">
        <f>IF(A1732&amp;""="","",ROUND(F1732-G1732,2))</f>
        <v/>
      </c>
      <c r="I1732" s="6">
        <f>IF(A1732&amp;""="","",IFERROR(INDEX('أوامر الشغل'!$F$6:$F$1005,MATCH(A1732&amp;"",'أوامر الشغل'!$A$6:$A$1005,0))&amp;"","أمر غير موجود"))</f>
        <v/>
      </c>
    </row>
    <row r="1733">
      <c r="A1733" s="5" t="n"/>
      <c r="B1733" s="5" t="n"/>
      <c r="C1733" s="18" t="n"/>
      <c r="D1733" s="17" t="n"/>
      <c r="E1733" s="17" t="n"/>
      <c r="F1733" s="15">
        <f>IF(A1733&amp;""="","",ROUND(N(C1733)*N(E1733),2))</f>
        <v/>
      </c>
      <c r="G1733" s="15">
        <f>IF(A1733&amp;""="","",ROUND(N(C1733)*N(D1733),2))</f>
        <v/>
      </c>
      <c r="H1733" s="15">
        <f>IF(A1733&amp;""="","",ROUND(F1733-G1733,2))</f>
        <v/>
      </c>
      <c r="I1733" s="6">
        <f>IF(A1733&amp;""="","",IFERROR(INDEX('أوامر الشغل'!$F$6:$F$1005,MATCH(A1733&amp;"",'أوامر الشغل'!$A$6:$A$1005,0))&amp;"","أمر غير موجود"))</f>
        <v/>
      </c>
    </row>
    <row r="1734">
      <c r="A1734" s="5" t="n"/>
      <c r="B1734" s="5" t="n"/>
      <c r="C1734" s="18" t="n"/>
      <c r="D1734" s="17" t="n"/>
      <c r="E1734" s="17" t="n"/>
      <c r="F1734" s="15">
        <f>IF(A1734&amp;""="","",ROUND(N(C1734)*N(E1734),2))</f>
        <v/>
      </c>
      <c r="G1734" s="15">
        <f>IF(A1734&amp;""="","",ROUND(N(C1734)*N(D1734),2))</f>
        <v/>
      </c>
      <c r="H1734" s="15">
        <f>IF(A1734&amp;""="","",ROUND(F1734-G1734,2))</f>
        <v/>
      </c>
      <c r="I1734" s="6">
        <f>IF(A1734&amp;""="","",IFERROR(INDEX('أوامر الشغل'!$F$6:$F$1005,MATCH(A1734&amp;"",'أوامر الشغل'!$A$6:$A$1005,0))&amp;"","أمر غير موجود"))</f>
        <v/>
      </c>
    </row>
    <row r="1735">
      <c r="A1735" s="5" t="n"/>
      <c r="B1735" s="5" t="n"/>
      <c r="C1735" s="18" t="n"/>
      <c r="D1735" s="17" t="n"/>
      <c r="E1735" s="17" t="n"/>
      <c r="F1735" s="15">
        <f>IF(A1735&amp;""="","",ROUND(N(C1735)*N(E1735),2))</f>
        <v/>
      </c>
      <c r="G1735" s="15">
        <f>IF(A1735&amp;""="","",ROUND(N(C1735)*N(D1735),2))</f>
        <v/>
      </c>
      <c r="H1735" s="15">
        <f>IF(A1735&amp;""="","",ROUND(F1735-G1735,2))</f>
        <v/>
      </c>
      <c r="I1735" s="6">
        <f>IF(A1735&amp;""="","",IFERROR(INDEX('أوامر الشغل'!$F$6:$F$1005,MATCH(A1735&amp;"",'أوامر الشغل'!$A$6:$A$1005,0))&amp;"","أمر غير موجود"))</f>
        <v/>
      </c>
    </row>
    <row r="1736">
      <c r="A1736" s="5" t="n"/>
      <c r="B1736" s="5" t="n"/>
      <c r="C1736" s="18" t="n"/>
      <c r="D1736" s="17" t="n"/>
      <c r="E1736" s="17" t="n"/>
      <c r="F1736" s="15">
        <f>IF(A1736&amp;""="","",ROUND(N(C1736)*N(E1736),2))</f>
        <v/>
      </c>
      <c r="G1736" s="15">
        <f>IF(A1736&amp;""="","",ROUND(N(C1736)*N(D1736),2))</f>
        <v/>
      </c>
      <c r="H1736" s="15">
        <f>IF(A1736&amp;""="","",ROUND(F1736-G1736,2))</f>
        <v/>
      </c>
      <c r="I1736" s="6">
        <f>IF(A1736&amp;""="","",IFERROR(INDEX('أوامر الشغل'!$F$6:$F$1005,MATCH(A1736&amp;"",'أوامر الشغل'!$A$6:$A$1005,0))&amp;"","أمر غير موجود"))</f>
        <v/>
      </c>
    </row>
    <row r="1737">
      <c r="A1737" s="5" t="n"/>
      <c r="B1737" s="5" t="n"/>
      <c r="C1737" s="18" t="n"/>
      <c r="D1737" s="17" t="n"/>
      <c r="E1737" s="17" t="n"/>
      <c r="F1737" s="15">
        <f>IF(A1737&amp;""="","",ROUND(N(C1737)*N(E1737),2))</f>
        <v/>
      </c>
      <c r="G1737" s="15">
        <f>IF(A1737&amp;""="","",ROUND(N(C1737)*N(D1737),2))</f>
        <v/>
      </c>
      <c r="H1737" s="15">
        <f>IF(A1737&amp;""="","",ROUND(F1737-G1737,2))</f>
        <v/>
      </c>
      <c r="I1737" s="6">
        <f>IF(A1737&amp;""="","",IFERROR(INDEX('أوامر الشغل'!$F$6:$F$1005,MATCH(A1737&amp;"",'أوامر الشغل'!$A$6:$A$1005,0))&amp;"","أمر غير موجود"))</f>
        <v/>
      </c>
    </row>
    <row r="1738">
      <c r="A1738" s="5" t="n"/>
      <c r="B1738" s="5" t="n"/>
      <c r="C1738" s="18" t="n"/>
      <c r="D1738" s="17" t="n"/>
      <c r="E1738" s="17" t="n"/>
      <c r="F1738" s="15">
        <f>IF(A1738&amp;""="","",ROUND(N(C1738)*N(E1738),2))</f>
        <v/>
      </c>
      <c r="G1738" s="15">
        <f>IF(A1738&amp;""="","",ROUND(N(C1738)*N(D1738),2))</f>
        <v/>
      </c>
      <c r="H1738" s="15">
        <f>IF(A1738&amp;""="","",ROUND(F1738-G1738,2))</f>
        <v/>
      </c>
      <c r="I1738" s="6">
        <f>IF(A1738&amp;""="","",IFERROR(INDEX('أوامر الشغل'!$F$6:$F$1005,MATCH(A1738&amp;"",'أوامر الشغل'!$A$6:$A$1005,0))&amp;"","أمر غير موجود"))</f>
        <v/>
      </c>
    </row>
    <row r="1739">
      <c r="A1739" s="5" t="n"/>
      <c r="B1739" s="5" t="n"/>
      <c r="C1739" s="18" t="n"/>
      <c r="D1739" s="17" t="n"/>
      <c r="E1739" s="17" t="n"/>
      <c r="F1739" s="15">
        <f>IF(A1739&amp;""="","",ROUND(N(C1739)*N(E1739),2))</f>
        <v/>
      </c>
      <c r="G1739" s="15">
        <f>IF(A1739&amp;""="","",ROUND(N(C1739)*N(D1739),2))</f>
        <v/>
      </c>
      <c r="H1739" s="15">
        <f>IF(A1739&amp;""="","",ROUND(F1739-G1739,2))</f>
        <v/>
      </c>
      <c r="I1739" s="6">
        <f>IF(A1739&amp;""="","",IFERROR(INDEX('أوامر الشغل'!$F$6:$F$1005,MATCH(A1739&amp;"",'أوامر الشغل'!$A$6:$A$1005,0))&amp;"","أمر غير موجود"))</f>
        <v/>
      </c>
    </row>
    <row r="1740">
      <c r="A1740" s="5" t="n"/>
      <c r="B1740" s="5" t="n"/>
      <c r="C1740" s="18" t="n"/>
      <c r="D1740" s="17" t="n"/>
      <c r="E1740" s="17" t="n"/>
      <c r="F1740" s="15">
        <f>IF(A1740&amp;""="","",ROUND(N(C1740)*N(E1740),2))</f>
        <v/>
      </c>
      <c r="G1740" s="15">
        <f>IF(A1740&amp;""="","",ROUND(N(C1740)*N(D1740),2))</f>
        <v/>
      </c>
      <c r="H1740" s="15">
        <f>IF(A1740&amp;""="","",ROUND(F1740-G1740,2))</f>
        <v/>
      </c>
      <c r="I1740" s="6">
        <f>IF(A1740&amp;""="","",IFERROR(INDEX('أوامر الشغل'!$F$6:$F$1005,MATCH(A1740&amp;"",'أوامر الشغل'!$A$6:$A$1005,0))&amp;"","أمر غير موجود"))</f>
        <v/>
      </c>
    </row>
    <row r="1741">
      <c r="A1741" s="5" t="n"/>
      <c r="B1741" s="5" t="n"/>
      <c r="C1741" s="18" t="n"/>
      <c r="D1741" s="17" t="n"/>
      <c r="E1741" s="17" t="n"/>
      <c r="F1741" s="15">
        <f>IF(A1741&amp;""="","",ROUND(N(C1741)*N(E1741),2))</f>
        <v/>
      </c>
      <c r="G1741" s="15">
        <f>IF(A1741&amp;""="","",ROUND(N(C1741)*N(D1741),2))</f>
        <v/>
      </c>
      <c r="H1741" s="15">
        <f>IF(A1741&amp;""="","",ROUND(F1741-G1741,2))</f>
        <v/>
      </c>
      <c r="I1741" s="6">
        <f>IF(A1741&amp;""="","",IFERROR(INDEX('أوامر الشغل'!$F$6:$F$1005,MATCH(A1741&amp;"",'أوامر الشغل'!$A$6:$A$1005,0))&amp;"","أمر غير موجود"))</f>
        <v/>
      </c>
    </row>
    <row r="1742">
      <c r="A1742" s="5" t="n"/>
      <c r="B1742" s="5" t="n"/>
      <c r="C1742" s="18" t="n"/>
      <c r="D1742" s="17" t="n"/>
      <c r="E1742" s="17" t="n"/>
      <c r="F1742" s="15">
        <f>IF(A1742&amp;""="","",ROUND(N(C1742)*N(E1742),2))</f>
        <v/>
      </c>
      <c r="G1742" s="15">
        <f>IF(A1742&amp;""="","",ROUND(N(C1742)*N(D1742),2))</f>
        <v/>
      </c>
      <c r="H1742" s="15">
        <f>IF(A1742&amp;""="","",ROUND(F1742-G1742,2))</f>
        <v/>
      </c>
      <c r="I1742" s="6">
        <f>IF(A1742&amp;""="","",IFERROR(INDEX('أوامر الشغل'!$F$6:$F$1005,MATCH(A1742&amp;"",'أوامر الشغل'!$A$6:$A$1005,0))&amp;"","أمر غير موجود"))</f>
        <v/>
      </c>
    </row>
    <row r="1743">
      <c r="A1743" s="5" t="n"/>
      <c r="B1743" s="5" t="n"/>
      <c r="C1743" s="18" t="n"/>
      <c r="D1743" s="17" t="n"/>
      <c r="E1743" s="17" t="n"/>
      <c r="F1743" s="15">
        <f>IF(A1743&amp;""="","",ROUND(N(C1743)*N(E1743),2))</f>
        <v/>
      </c>
      <c r="G1743" s="15">
        <f>IF(A1743&amp;""="","",ROUND(N(C1743)*N(D1743),2))</f>
        <v/>
      </c>
      <c r="H1743" s="15">
        <f>IF(A1743&amp;""="","",ROUND(F1743-G1743,2))</f>
        <v/>
      </c>
      <c r="I1743" s="6">
        <f>IF(A1743&amp;""="","",IFERROR(INDEX('أوامر الشغل'!$F$6:$F$1005,MATCH(A1743&amp;"",'أوامر الشغل'!$A$6:$A$1005,0))&amp;"","أمر غير موجود"))</f>
        <v/>
      </c>
    </row>
    <row r="1744">
      <c r="A1744" s="5" t="n"/>
      <c r="B1744" s="5" t="n"/>
      <c r="C1744" s="18" t="n"/>
      <c r="D1744" s="17" t="n"/>
      <c r="E1744" s="17" t="n"/>
      <c r="F1744" s="15">
        <f>IF(A1744&amp;""="","",ROUND(N(C1744)*N(E1744),2))</f>
        <v/>
      </c>
      <c r="G1744" s="15">
        <f>IF(A1744&amp;""="","",ROUND(N(C1744)*N(D1744),2))</f>
        <v/>
      </c>
      <c r="H1744" s="15">
        <f>IF(A1744&amp;""="","",ROUND(F1744-G1744,2))</f>
        <v/>
      </c>
      <c r="I1744" s="6">
        <f>IF(A1744&amp;""="","",IFERROR(INDEX('أوامر الشغل'!$F$6:$F$1005,MATCH(A1744&amp;"",'أوامر الشغل'!$A$6:$A$1005,0))&amp;"","أمر غير موجود"))</f>
        <v/>
      </c>
    </row>
    <row r="1745">
      <c r="A1745" s="5" t="n"/>
      <c r="B1745" s="5" t="n"/>
      <c r="C1745" s="18" t="n"/>
      <c r="D1745" s="17" t="n"/>
      <c r="E1745" s="17" t="n"/>
      <c r="F1745" s="15">
        <f>IF(A1745&amp;""="","",ROUND(N(C1745)*N(E1745),2))</f>
        <v/>
      </c>
      <c r="G1745" s="15">
        <f>IF(A1745&amp;""="","",ROUND(N(C1745)*N(D1745),2))</f>
        <v/>
      </c>
      <c r="H1745" s="15">
        <f>IF(A1745&amp;""="","",ROUND(F1745-G1745,2))</f>
        <v/>
      </c>
      <c r="I1745" s="6">
        <f>IF(A1745&amp;""="","",IFERROR(INDEX('أوامر الشغل'!$F$6:$F$1005,MATCH(A1745&amp;"",'أوامر الشغل'!$A$6:$A$1005,0))&amp;"","أمر غير موجود"))</f>
        <v/>
      </c>
    </row>
    <row r="1746">
      <c r="A1746" s="5" t="n"/>
      <c r="B1746" s="5" t="n"/>
      <c r="C1746" s="18" t="n"/>
      <c r="D1746" s="17" t="n"/>
      <c r="E1746" s="17" t="n"/>
      <c r="F1746" s="15">
        <f>IF(A1746&amp;""="","",ROUND(N(C1746)*N(E1746),2))</f>
        <v/>
      </c>
      <c r="G1746" s="15">
        <f>IF(A1746&amp;""="","",ROUND(N(C1746)*N(D1746),2))</f>
        <v/>
      </c>
      <c r="H1746" s="15">
        <f>IF(A1746&amp;""="","",ROUND(F1746-G1746,2))</f>
        <v/>
      </c>
      <c r="I1746" s="6">
        <f>IF(A1746&amp;""="","",IFERROR(INDEX('أوامر الشغل'!$F$6:$F$1005,MATCH(A1746&amp;"",'أوامر الشغل'!$A$6:$A$1005,0))&amp;"","أمر غير موجود"))</f>
        <v/>
      </c>
    </row>
    <row r="1747">
      <c r="A1747" s="5" t="n"/>
      <c r="B1747" s="5" t="n"/>
      <c r="C1747" s="18" t="n"/>
      <c r="D1747" s="17" t="n"/>
      <c r="E1747" s="17" t="n"/>
      <c r="F1747" s="15">
        <f>IF(A1747&amp;""="","",ROUND(N(C1747)*N(E1747),2))</f>
        <v/>
      </c>
      <c r="G1747" s="15">
        <f>IF(A1747&amp;""="","",ROUND(N(C1747)*N(D1747),2))</f>
        <v/>
      </c>
      <c r="H1747" s="15">
        <f>IF(A1747&amp;""="","",ROUND(F1747-G1747,2))</f>
        <v/>
      </c>
      <c r="I1747" s="6">
        <f>IF(A1747&amp;""="","",IFERROR(INDEX('أوامر الشغل'!$F$6:$F$1005,MATCH(A1747&amp;"",'أوامر الشغل'!$A$6:$A$1005,0))&amp;"","أمر غير موجود"))</f>
        <v/>
      </c>
    </row>
    <row r="1748">
      <c r="A1748" s="5" t="n"/>
      <c r="B1748" s="5" t="n"/>
      <c r="C1748" s="18" t="n"/>
      <c r="D1748" s="17" t="n"/>
      <c r="E1748" s="17" t="n"/>
      <c r="F1748" s="15">
        <f>IF(A1748&amp;""="","",ROUND(N(C1748)*N(E1748),2))</f>
        <v/>
      </c>
      <c r="G1748" s="15">
        <f>IF(A1748&amp;""="","",ROUND(N(C1748)*N(D1748),2))</f>
        <v/>
      </c>
      <c r="H1748" s="15">
        <f>IF(A1748&amp;""="","",ROUND(F1748-G1748,2))</f>
        <v/>
      </c>
      <c r="I1748" s="6">
        <f>IF(A1748&amp;""="","",IFERROR(INDEX('أوامر الشغل'!$F$6:$F$1005,MATCH(A1748&amp;"",'أوامر الشغل'!$A$6:$A$1005,0))&amp;"","أمر غير موجود"))</f>
        <v/>
      </c>
    </row>
    <row r="1749">
      <c r="A1749" s="5" t="n"/>
      <c r="B1749" s="5" t="n"/>
      <c r="C1749" s="18" t="n"/>
      <c r="D1749" s="17" t="n"/>
      <c r="E1749" s="17" t="n"/>
      <c r="F1749" s="15">
        <f>IF(A1749&amp;""="","",ROUND(N(C1749)*N(E1749),2))</f>
        <v/>
      </c>
      <c r="G1749" s="15">
        <f>IF(A1749&amp;""="","",ROUND(N(C1749)*N(D1749),2))</f>
        <v/>
      </c>
      <c r="H1749" s="15">
        <f>IF(A1749&amp;""="","",ROUND(F1749-G1749,2))</f>
        <v/>
      </c>
      <c r="I1749" s="6">
        <f>IF(A1749&amp;""="","",IFERROR(INDEX('أوامر الشغل'!$F$6:$F$1005,MATCH(A1749&amp;"",'أوامر الشغل'!$A$6:$A$1005,0))&amp;"","أمر غير موجود"))</f>
        <v/>
      </c>
    </row>
    <row r="1750">
      <c r="A1750" s="5" t="n"/>
      <c r="B1750" s="5" t="n"/>
      <c r="C1750" s="18" t="n"/>
      <c r="D1750" s="17" t="n"/>
      <c r="E1750" s="17" t="n"/>
      <c r="F1750" s="15">
        <f>IF(A1750&amp;""="","",ROUND(N(C1750)*N(E1750),2))</f>
        <v/>
      </c>
      <c r="G1750" s="15">
        <f>IF(A1750&amp;""="","",ROUND(N(C1750)*N(D1750),2))</f>
        <v/>
      </c>
      <c r="H1750" s="15">
        <f>IF(A1750&amp;""="","",ROUND(F1750-G1750,2))</f>
        <v/>
      </c>
      <c r="I1750" s="6">
        <f>IF(A1750&amp;""="","",IFERROR(INDEX('أوامر الشغل'!$F$6:$F$1005,MATCH(A1750&amp;"",'أوامر الشغل'!$A$6:$A$1005,0))&amp;"","أمر غير موجود"))</f>
        <v/>
      </c>
    </row>
    <row r="1751">
      <c r="A1751" s="5" t="n"/>
      <c r="B1751" s="5" t="n"/>
      <c r="C1751" s="18" t="n"/>
      <c r="D1751" s="17" t="n"/>
      <c r="E1751" s="17" t="n"/>
      <c r="F1751" s="15">
        <f>IF(A1751&amp;""="","",ROUND(N(C1751)*N(E1751),2))</f>
        <v/>
      </c>
      <c r="G1751" s="15">
        <f>IF(A1751&amp;""="","",ROUND(N(C1751)*N(D1751),2))</f>
        <v/>
      </c>
      <c r="H1751" s="15">
        <f>IF(A1751&amp;""="","",ROUND(F1751-G1751,2))</f>
        <v/>
      </c>
      <c r="I1751" s="6">
        <f>IF(A1751&amp;""="","",IFERROR(INDEX('أوامر الشغل'!$F$6:$F$1005,MATCH(A1751&amp;"",'أوامر الشغل'!$A$6:$A$1005,0))&amp;"","أمر غير موجود"))</f>
        <v/>
      </c>
    </row>
    <row r="1752">
      <c r="A1752" s="5" t="n"/>
      <c r="B1752" s="5" t="n"/>
      <c r="C1752" s="18" t="n"/>
      <c r="D1752" s="17" t="n"/>
      <c r="E1752" s="17" t="n"/>
      <c r="F1752" s="15">
        <f>IF(A1752&amp;""="","",ROUND(N(C1752)*N(E1752),2))</f>
        <v/>
      </c>
      <c r="G1752" s="15">
        <f>IF(A1752&amp;""="","",ROUND(N(C1752)*N(D1752),2))</f>
        <v/>
      </c>
      <c r="H1752" s="15">
        <f>IF(A1752&amp;""="","",ROUND(F1752-G1752,2))</f>
        <v/>
      </c>
      <c r="I1752" s="6">
        <f>IF(A1752&amp;""="","",IFERROR(INDEX('أوامر الشغل'!$F$6:$F$1005,MATCH(A1752&amp;"",'أوامر الشغل'!$A$6:$A$1005,0))&amp;"","أمر غير موجود"))</f>
        <v/>
      </c>
    </row>
    <row r="1753">
      <c r="A1753" s="5" t="n"/>
      <c r="B1753" s="5" t="n"/>
      <c r="C1753" s="18" t="n"/>
      <c r="D1753" s="17" t="n"/>
      <c r="E1753" s="17" t="n"/>
      <c r="F1753" s="15">
        <f>IF(A1753&amp;""="","",ROUND(N(C1753)*N(E1753),2))</f>
        <v/>
      </c>
      <c r="G1753" s="15">
        <f>IF(A1753&amp;""="","",ROUND(N(C1753)*N(D1753),2))</f>
        <v/>
      </c>
      <c r="H1753" s="15">
        <f>IF(A1753&amp;""="","",ROUND(F1753-G1753,2))</f>
        <v/>
      </c>
      <c r="I1753" s="6">
        <f>IF(A1753&amp;""="","",IFERROR(INDEX('أوامر الشغل'!$F$6:$F$1005,MATCH(A1753&amp;"",'أوامر الشغل'!$A$6:$A$1005,0))&amp;"","أمر غير موجود"))</f>
        <v/>
      </c>
    </row>
    <row r="1754">
      <c r="A1754" s="5" t="n"/>
      <c r="B1754" s="5" t="n"/>
      <c r="C1754" s="18" t="n"/>
      <c r="D1754" s="17" t="n"/>
      <c r="E1754" s="17" t="n"/>
      <c r="F1754" s="15">
        <f>IF(A1754&amp;""="","",ROUND(N(C1754)*N(E1754),2))</f>
        <v/>
      </c>
      <c r="G1754" s="15">
        <f>IF(A1754&amp;""="","",ROUND(N(C1754)*N(D1754),2))</f>
        <v/>
      </c>
      <c r="H1754" s="15">
        <f>IF(A1754&amp;""="","",ROUND(F1754-G1754,2))</f>
        <v/>
      </c>
      <c r="I1754" s="6">
        <f>IF(A1754&amp;""="","",IFERROR(INDEX('أوامر الشغل'!$F$6:$F$1005,MATCH(A1754&amp;"",'أوامر الشغل'!$A$6:$A$1005,0))&amp;"","أمر غير موجود"))</f>
        <v/>
      </c>
    </row>
    <row r="1755">
      <c r="A1755" s="5" t="n"/>
      <c r="B1755" s="5" t="n"/>
      <c r="C1755" s="18" t="n"/>
      <c r="D1755" s="17" t="n"/>
      <c r="E1755" s="17" t="n"/>
      <c r="F1755" s="15">
        <f>IF(A1755&amp;""="","",ROUND(N(C1755)*N(E1755),2))</f>
        <v/>
      </c>
      <c r="G1755" s="15">
        <f>IF(A1755&amp;""="","",ROUND(N(C1755)*N(D1755),2))</f>
        <v/>
      </c>
      <c r="H1755" s="15">
        <f>IF(A1755&amp;""="","",ROUND(F1755-G1755,2))</f>
        <v/>
      </c>
      <c r="I1755" s="6">
        <f>IF(A1755&amp;""="","",IFERROR(INDEX('أوامر الشغل'!$F$6:$F$1005,MATCH(A1755&amp;"",'أوامر الشغل'!$A$6:$A$1005,0))&amp;"","أمر غير موجود"))</f>
        <v/>
      </c>
    </row>
    <row r="1756">
      <c r="A1756" s="5" t="n"/>
      <c r="B1756" s="5" t="n"/>
      <c r="C1756" s="18" t="n"/>
      <c r="D1756" s="17" t="n"/>
      <c r="E1756" s="17" t="n"/>
      <c r="F1756" s="15">
        <f>IF(A1756&amp;""="","",ROUND(N(C1756)*N(E1756),2))</f>
        <v/>
      </c>
      <c r="G1756" s="15">
        <f>IF(A1756&amp;""="","",ROUND(N(C1756)*N(D1756),2))</f>
        <v/>
      </c>
      <c r="H1756" s="15">
        <f>IF(A1756&amp;""="","",ROUND(F1756-G1756,2))</f>
        <v/>
      </c>
      <c r="I1756" s="6">
        <f>IF(A1756&amp;""="","",IFERROR(INDEX('أوامر الشغل'!$F$6:$F$1005,MATCH(A1756&amp;"",'أوامر الشغل'!$A$6:$A$1005,0))&amp;"","أمر غير موجود"))</f>
        <v/>
      </c>
    </row>
    <row r="1757">
      <c r="A1757" s="5" t="n"/>
      <c r="B1757" s="5" t="n"/>
      <c r="C1757" s="18" t="n"/>
      <c r="D1757" s="17" t="n"/>
      <c r="E1757" s="17" t="n"/>
      <c r="F1757" s="15">
        <f>IF(A1757&amp;""="","",ROUND(N(C1757)*N(E1757),2))</f>
        <v/>
      </c>
      <c r="G1757" s="15">
        <f>IF(A1757&amp;""="","",ROUND(N(C1757)*N(D1757),2))</f>
        <v/>
      </c>
      <c r="H1757" s="15">
        <f>IF(A1757&amp;""="","",ROUND(F1757-G1757,2))</f>
        <v/>
      </c>
      <c r="I1757" s="6">
        <f>IF(A1757&amp;""="","",IFERROR(INDEX('أوامر الشغل'!$F$6:$F$1005,MATCH(A1757&amp;"",'أوامر الشغل'!$A$6:$A$1005,0))&amp;"","أمر غير موجود"))</f>
        <v/>
      </c>
    </row>
    <row r="1758">
      <c r="A1758" s="5" t="n"/>
      <c r="B1758" s="5" t="n"/>
      <c r="C1758" s="18" t="n"/>
      <c r="D1758" s="17" t="n"/>
      <c r="E1758" s="17" t="n"/>
      <c r="F1758" s="15">
        <f>IF(A1758&amp;""="","",ROUND(N(C1758)*N(E1758),2))</f>
        <v/>
      </c>
      <c r="G1758" s="15">
        <f>IF(A1758&amp;""="","",ROUND(N(C1758)*N(D1758),2))</f>
        <v/>
      </c>
      <c r="H1758" s="15">
        <f>IF(A1758&amp;""="","",ROUND(F1758-G1758,2))</f>
        <v/>
      </c>
      <c r="I1758" s="6">
        <f>IF(A1758&amp;""="","",IFERROR(INDEX('أوامر الشغل'!$F$6:$F$1005,MATCH(A1758&amp;"",'أوامر الشغل'!$A$6:$A$1005,0))&amp;"","أمر غير موجود"))</f>
        <v/>
      </c>
    </row>
    <row r="1759">
      <c r="A1759" s="5" t="n"/>
      <c r="B1759" s="5" t="n"/>
      <c r="C1759" s="18" t="n"/>
      <c r="D1759" s="17" t="n"/>
      <c r="E1759" s="17" t="n"/>
      <c r="F1759" s="15">
        <f>IF(A1759&amp;""="","",ROUND(N(C1759)*N(E1759),2))</f>
        <v/>
      </c>
      <c r="G1759" s="15">
        <f>IF(A1759&amp;""="","",ROUND(N(C1759)*N(D1759),2))</f>
        <v/>
      </c>
      <c r="H1759" s="15">
        <f>IF(A1759&amp;""="","",ROUND(F1759-G1759,2))</f>
        <v/>
      </c>
      <c r="I1759" s="6">
        <f>IF(A1759&amp;""="","",IFERROR(INDEX('أوامر الشغل'!$F$6:$F$1005,MATCH(A1759&amp;"",'أوامر الشغل'!$A$6:$A$1005,0))&amp;"","أمر غير موجود"))</f>
        <v/>
      </c>
    </row>
    <row r="1760">
      <c r="A1760" s="5" t="n"/>
      <c r="B1760" s="5" t="n"/>
      <c r="C1760" s="18" t="n"/>
      <c r="D1760" s="17" t="n"/>
      <c r="E1760" s="17" t="n"/>
      <c r="F1760" s="15">
        <f>IF(A1760&amp;""="","",ROUND(N(C1760)*N(E1760),2))</f>
        <v/>
      </c>
      <c r="G1760" s="15">
        <f>IF(A1760&amp;""="","",ROUND(N(C1760)*N(D1760),2))</f>
        <v/>
      </c>
      <c r="H1760" s="15">
        <f>IF(A1760&amp;""="","",ROUND(F1760-G1760,2))</f>
        <v/>
      </c>
      <c r="I1760" s="6">
        <f>IF(A1760&amp;""="","",IFERROR(INDEX('أوامر الشغل'!$F$6:$F$1005,MATCH(A1760&amp;"",'أوامر الشغل'!$A$6:$A$1005,0))&amp;"","أمر غير موجود"))</f>
        <v/>
      </c>
    </row>
    <row r="1761">
      <c r="A1761" s="5" t="n"/>
      <c r="B1761" s="5" t="n"/>
      <c r="C1761" s="18" t="n"/>
      <c r="D1761" s="17" t="n"/>
      <c r="E1761" s="17" t="n"/>
      <c r="F1761" s="15">
        <f>IF(A1761&amp;""="","",ROUND(N(C1761)*N(E1761),2))</f>
        <v/>
      </c>
      <c r="G1761" s="15">
        <f>IF(A1761&amp;""="","",ROUND(N(C1761)*N(D1761),2))</f>
        <v/>
      </c>
      <c r="H1761" s="15">
        <f>IF(A1761&amp;""="","",ROUND(F1761-G1761,2))</f>
        <v/>
      </c>
      <c r="I1761" s="6">
        <f>IF(A1761&amp;""="","",IFERROR(INDEX('أوامر الشغل'!$F$6:$F$1005,MATCH(A1761&amp;"",'أوامر الشغل'!$A$6:$A$1005,0))&amp;"","أمر غير موجود"))</f>
        <v/>
      </c>
    </row>
    <row r="1762">
      <c r="A1762" s="5" t="n"/>
      <c r="B1762" s="5" t="n"/>
      <c r="C1762" s="18" t="n"/>
      <c r="D1762" s="17" t="n"/>
      <c r="E1762" s="17" t="n"/>
      <c r="F1762" s="15">
        <f>IF(A1762&amp;""="","",ROUND(N(C1762)*N(E1762),2))</f>
        <v/>
      </c>
      <c r="G1762" s="15">
        <f>IF(A1762&amp;""="","",ROUND(N(C1762)*N(D1762),2))</f>
        <v/>
      </c>
      <c r="H1762" s="15">
        <f>IF(A1762&amp;""="","",ROUND(F1762-G1762,2))</f>
        <v/>
      </c>
      <c r="I1762" s="6">
        <f>IF(A1762&amp;""="","",IFERROR(INDEX('أوامر الشغل'!$F$6:$F$1005,MATCH(A1762&amp;"",'أوامر الشغل'!$A$6:$A$1005,0))&amp;"","أمر غير موجود"))</f>
        <v/>
      </c>
    </row>
    <row r="1763">
      <c r="A1763" s="5" t="n"/>
      <c r="B1763" s="5" t="n"/>
      <c r="C1763" s="18" t="n"/>
      <c r="D1763" s="17" t="n"/>
      <c r="E1763" s="17" t="n"/>
      <c r="F1763" s="15">
        <f>IF(A1763&amp;""="","",ROUND(N(C1763)*N(E1763),2))</f>
        <v/>
      </c>
      <c r="G1763" s="15">
        <f>IF(A1763&amp;""="","",ROUND(N(C1763)*N(D1763),2))</f>
        <v/>
      </c>
      <c r="H1763" s="15">
        <f>IF(A1763&amp;""="","",ROUND(F1763-G1763,2))</f>
        <v/>
      </c>
      <c r="I1763" s="6">
        <f>IF(A1763&amp;""="","",IFERROR(INDEX('أوامر الشغل'!$F$6:$F$1005,MATCH(A1763&amp;"",'أوامر الشغل'!$A$6:$A$1005,0))&amp;"","أمر غير موجود"))</f>
        <v/>
      </c>
    </row>
    <row r="1764">
      <c r="A1764" s="5" t="n"/>
      <c r="B1764" s="5" t="n"/>
      <c r="C1764" s="18" t="n"/>
      <c r="D1764" s="17" t="n"/>
      <c r="E1764" s="17" t="n"/>
      <c r="F1764" s="15">
        <f>IF(A1764&amp;""="","",ROUND(N(C1764)*N(E1764),2))</f>
        <v/>
      </c>
      <c r="G1764" s="15">
        <f>IF(A1764&amp;""="","",ROUND(N(C1764)*N(D1764),2))</f>
        <v/>
      </c>
      <c r="H1764" s="15">
        <f>IF(A1764&amp;""="","",ROUND(F1764-G1764,2))</f>
        <v/>
      </c>
      <c r="I1764" s="6">
        <f>IF(A1764&amp;""="","",IFERROR(INDEX('أوامر الشغل'!$F$6:$F$1005,MATCH(A1764&amp;"",'أوامر الشغل'!$A$6:$A$1005,0))&amp;"","أمر غير موجود"))</f>
        <v/>
      </c>
    </row>
    <row r="1765">
      <c r="A1765" s="5" t="n"/>
      <c r="B1765" s="5" t="n"/>
      <c r="C1765" s="18" t="n"/>
      <c r="D1765" s="17" t="n"/>
      <c r="E1765" s="17" t="n"/>
      <c r="F1765" s="15">
        <f>IF(A1765&amp;""="","",ROUND(N(C1765)*N(E1765),2))</f>
        <v/>
      </c>
      <c r="G1765" s="15">
        <f>IF(A1765&amp;""="","",ROUND(N(C1765)*N(D1765),2))</f>
        <v/>
      </c>
      <c r="H1765" s="15">
        <f>IF(A1765&amp;""="","",ROUND(F1765-G1765,2))</f>
        <v/>
      </c>
      <c r="I1765" s="6">
        <f>IF(A1765&amp;""="","",IFERROR(INDEX('أوامر الشغل'!$F$6:$F$1005,MATCH(A1765&amp;"",'أوامر الشغل'!$A$6:$A$1005,0))&amp;"","أمر غير موجود"))</f>
        <v/>
      </c>
    </row>
    <row r="1766">
      <c r="A1766" s="5" t="n"/>
      <c r="B1766" s="5" t="n"/>
      <c r="C1766" s="18" t="n"/>
      <c r="D1766" s="17" t="n"/>
      <c r="E1766" s="17" t="n"/>
      <c r="F1766" s="15">
        <f>IF(A1766&amp;""="","",ROUND(N(C1766)*N(E1766),2))</f>
        <v/>
      </c>
      <c r="G1766" s="15">
        <f>IF(A1766&amp;""="","",ROUND(N(C1766)*N(D1766),2))</f>
        <v/>
      </c>
      <c r="H1766" s="15">
        <f>IF(A1766&amp;""="","",ROUND(F1766-G1766,2))</f>
        <v/>
      </c>
      <c r="I1766" s="6">
        <f>IF(A1766&amp;""="","",IFERROR(INDEX('أوامر الشغل'!$F$6:$F$1005,MATCH(A1766&amp;"",'أوامر الشغل'!$A$6:$A$1005,0))&amp;"","أمر غير موجود"))</f>
        <v/>
      </c>
    </row>
    <row r="1767">
      <c r="A1767" s="5" t="n"/>
      <c r="B1767" s="5" t="n"/>
      <c r="C1767" s="18" t="n"/>
      <c r="D1767" s="17" t="n"/>
      <c r="E1767" s="17" t="n"/>
      <c r="F1767" s="15">
        <f>IF(A1767&amp;""="","",ROUND(N(C1767)*N(E1767),2))</f>
        <v/>
      </c>
      <c r="G1767" s="15">
        <f>IF(A1767&amp;""="","",ROUND(N(C1767)*N(D1767),2))</f>
        <v/>
      </c>
      <c r="H1767" s="15">
        <f>IF(A1767&amp;""="","",ROUND(F1767-G1767,2))</f>
        <v/>
      </c>
      <c r="I1767" s="6">
        <f>IF(A1767&amp;""="","",IFERROR(INDEX('أوامر الشغل'!$F$6:$F$1005,MATCH(A1767&amp;"",'أوامر الشغل'!$A$6:$A$1005,0))&amp;"","أمر غير موجود"))</f>
        <v/>
      </c>
    </row>
    <row r="1768">
      <c r="A1768" s="5" t="n"/>
      <c r="B1768" s="5" t="n"/>
      <c r="C1768" s="18" t="n"/>
      <c r="D1768" s="17" t="n"/>
      <c r="E1768" s="17" t="n"/>
      <c r="F1768" s="15">
        <f>IF(A1768&amp;""="","",ROUND(N(C1768)*N(E1768),2))</f>
        <v/>
      </c>
      <c r="G1768" s="15">
        <f>IF(A1768&amp;""="","",ROUND(N(C1768)*N(D1768),2))</f>
        <v/>
      </c>
      <c r="H1768" s="15">
        <f>IF(A1768&amp;""="","",ROUND(F1768-G1768,2))</f>
        <v/>
      </c>
      <c r="I1768" s="6">
        <f>IF(A1768&amp;""="","",IFERROR(INDEX('أوامر الشغل'!$F$6:$F$1005,MATCH(A1768&amp;"",'أوامر الشغل'!$A$6:$A$1005,0))&amp;"","أمر غير موجود"))</f>
        <v/>
      </c>
    </row>
    <row r="1769">
      <c r="A1769" s="5" t="n"/>
      <c r="B1769" s="5" t="n"/>
      <c r="C1769" s="18" t="n"/>
      <c r="D1769" s="17" t="n"/>
      <c r="E1769" s="17" t="n"/>
      <c r="F1769" s="15">
        <f>IF(A1769&amp;""="","",ROUND(N(C1769)*N(E1769),2))</f>
        <v/>
      </c>
      <c r="G1769" s="15">
        <f>IF(A1769&amp;""="","",ROUND(N(C1769)*N(D1769),2))</f>
        <v/>
      </c>
      <c r="H1769" s="15">
        <f>IF(A1769&amp;""="","",ROUND(F1769-G1769,2))</f>
        <v/>
      </c>
      <c r="I1769" s="6">
        <f>IF(A1769&amp;""="","",IFERROR(INDEX('أوامر الشغل'!$F$6:$F$1005,MATCH(A1769&amp;"",'أوامر الشغل'!$A$6:$A$1005,0))&amp;"","أمر غير موجود"))</f>
        <v/>
      </c>
    </row>
    <row r="1770">
      <c r="A1770" s="5" t="n"/>
      <c r="B1770" s="5" t="n"/>
      <c r="C1770" s="18" t="n"/>
      <c r="D1770" s="17" t="n"/>
      <c r="E1770" s="17" t="n"/>
      <c r="F1770" s="15">
        <f>IF(A1770&amp;""="","",ROUND(N(C1770)*N(E1770),2))</f>
        <v/>
      </c>
      <c r="G1770" s="15">
        <f>IF(A1770&amp;""="","",ROUND(N(C1770)*N(D1770),2))</f>
        <v/>
      </c>
      <c r="H1770" s="15">
        <f>IF(A1770&amp;""="","",ROUND(F1770-G1770,2))</f>
        <v/>
      </c>
      <c r="I1770" s="6">
        <f>IF(A1770&amp;""="","",IFERROR(INDEX('أوامر الشغل'!$F$6:$F$1005,MATCH(A1770&amp;"",'أوامر الشغل'!$A$6:$A$1005,0))&amp;"","أمر غير موجود"))</f>
        <v/>
      </c>
    </row>
    <row r="1771">
      <c r="A1771" s="5" t="n"/>
      <c r="B1771" s="5" t="n"/>
      <c r="C1771" s="18" t="n"/>
      <c r="D1771" s="17" t="n"/>
      <c r="E1771" s="17" t="n"/>
      <c r="F1771" s="15">
        <f>IF(A1771&amp;""="","",ROUND(N(C1771)*N(E1771),2))</f>
        <v/>
      </c>
      <c r="G1771" s="15">
        <f>IF(A1771&amp;""="","",ROUND(N(C1771)*N(D1771),2))</f>
        <v/>
      </c>
      <c r="H1771" s="15">
        <f>IF(A1771&amp;""="","",ROUND(F1771-G1771,2))</f>
        <v/>
      </c>
      <c r="I1771" s="6">
        <f>IF(A1771&amp;""="","",IFERROR(INDEX('أوامر الشغل'!$F$6:$F$1005,MATCH(A1771&amp;"",'أوامر الشغل'!$A$6:$A$1005,0))&amp;"","أمر غير موجود"))</f>
        <v/>
      </c>
    </row>
    <row r="1772">
      <c r="A1772" s="5" t="n"/>
      <c r="B1772" s="5" t="n"/>
      <c r="C1772" s="18" t="n"/>
      <c r="D1772" s="17" t="n"/>
      <c r="E1772" s="17" t="n"/>
      <c r="F1772" s="15">
        <f>IF(A1772&amp;""="","",ROUND(N(C1772)*N(E1772),2))</f>
        <v/>
      </c>
      <c r="G1772" s="15">
        <f>IF(A1772&amp;""="","",ROUND(N(C1772)*N(D1772),2))</f>
        <v/>
      </c>
      <c r="H1772" s="15">
        <f>IF(A1772&amp;""="","",ROUND(F1772-G1772,2))</f>
        <v/>
      </c>
      <c r="I1772" s="6">
        <f>IF(A1772&amp;""="","",IFERROR(INDEX('أوامر الشغل'!$F$6:$F$1005,MATCH(A1772&amp;"",'أوامر الشغل'!$A$6:$A$1005,0))&amp;"","أمر غير موجود"))</f>
        <v/>
      </c>
    </row>
    <row r="1773">
      <c r="A1773" s="5" t="n"/>
      <c r="B1773" s="5" t="n"/>
      <c r="C1773" s="18" t="n"/>
      <c r="D1773" s="17" t="n"/>
      <c r="E1773" s="17" t="n"/>
      <c r="F1773" s="15">
        <f>IF(A1773&amp;""="","",ROUND(N(C1773)*N(E1773),2))</f>
        <v/>
      </c>
      <c r="G1773" s="15">
        <f>IF(A1773&amp;""="","",ROUND(N(C1773)*N(D1773),2))</f>
        <v/>
      </c>
      <c r="H1773" s="15">
        <f>IF(A1773&amp;""="","",ROUND(F1773-G1773,2))</f>
        <v/>
      </c>
      <c r="I1773" s="6">
        <f>IF(A1773&amp;""="","",IFERROR(INDEX('أوامر الشغل'!$F$6:$F$1005,MATCH(A1773&amp;"",'أوامر الشغل'!$A$6:$A$1005,0))&amp;"","أمر غير موجود"))</f>
        <v/>
      </c>
    </row>
    <row r="1774">
      <c r="A1774" s="5" t="n"/>
      <c r="B1774" s="5" t="n"/>
      <c r="C1774" s="18" t="n"/>
      <c r="D1774" s="17" t="n"/>
      <c r="E1774" s="17" t="n"/>
      <c r="F1774" s="15">
        <f>IF(A1774&amp;""="","",ROUND(N(C1774)*N(E1774),2))</f>
        <v/>
      </c>
      <c r="G1774" s="15">
        <f>IF(A1774&amp;""="","",ROUND(N(C1774)*N(D1774),2))</f>
        <v/>
      </c>
      <c r="H1774" s="15">
        <f>IF(A1774&amp;""="","",ROUND(F1774-G1774,2))</f>
        <v/>
      </c>
      <c r="I1774" s="6">
        <f>IF(A1774&amp;""="","",IFERROR(INDEX('أوامر الشغل'!$F$6:$F$1005,MATCH(A1774&amp;"",'أوامر الشغل'!$A$6:$A$1005,0))&amp;"","أمر غير موجود"))</f>
        <v/>
      </c>
    </row>
    <row r="1775">
      <c r="A1775" s="5" t="n"/>
      <c r="B1775" s="5" t="n"/>
      <c r="C1775" s="18" t="n"/>
      <c r="D1775" s="17" t="n"/>
      <c r="E1775" s="17" t="n"/>
      <c r="F1775" s="15">
        <f>IF(A1775&amp;""="","",ROUND(N(C1775)*N(E1775),2))</f>
        <v/>
      </c>
      <c r="G1775" s="15">
        <f>IF(A1775&amp;""="","",ROUND(N(C1775)*N(D1775),2))</f>
        <v/>
      </c>
      <c r="H1775" s="15">
        <f>IF(A1775&amp;""="","",ROUND(F1775-G1775,2))</f>
        <v/>
      </c>
      <c r="I1775" s="6">
        <f>IF(A1775&amp;""="","",IFERROR(INDEX('أوامر الشغل'!$F$6:$F$1005,MATCH(A1775&amp;"",'أوامر الشغل'!$A$6:$A$1005,0))&amp;"","أمر غير موجود"))</f>
        <v/>
      </c>
    </row>
    <row r="1776">
      <c r="A1776" s="5" t="n"/>
      <c r="B1776" s="5" t="n"/>
      <c r="C1776" s="18" t="n"/>
      <c r="D1776" s="17" t="n"/>
      <c r="E1776" s="17" t="n"/>
      <c r="F1776" s="15">
        <f>IF(A1776&amp;""="","",ROUND(N(C1776)*N(E1776),2))</f>
        <v/>
      </c>
      <c r="G1776" s="15">
        <f>IF(A1776&amp;""="","",ROUND(N(C1776)*N(D1776),2))</f>
        <v/>
      </c>
      <c r="H1776" s="15">
        <f>IF(A1776&amp;""="","",ROUND(F1776-G1776,2))</f>
        <v/>
      </c>
      <c r="I1776" s="6">
        <f>IF(A1776&amp;""="","",IFERROR(INDEX('أوامر الشغل'!$F$6:$F$1005,MATCH(A1776&amp;"",'أوامر الشغل'!$A$6:$A$1005,0))&amp;"","أمر غير موجود"))</f>
        <v/>
      </c>
    </row>
    <row r="1777">
      <c r="A1777" s="5" t="n"/>
      <c r="B1777" s="5" t="n"/>
      <c r="C1777" s="18" t="n"/>
      <c r="D1777" s="17" t="n"/>
      <c r="E1777" s="17" t="n"/>
      <c r="F1777" s="15">
        <f>IF(A1777&amp;""="","",ROUND(N(C1777)*N(E1777),2))</f>
        <v/>
      </c>
      <c r="G1777" s="15">
        <f>IF(A1777&amp;""="","",ROUND(N(C1777)*N(D1777),2))</f>
        <v/>
      </c>
      <c r="H1777" s="15">
        <f>IF(A1777&amp;""="","",ROUND(F1777-G1777,2))</f>
        <v/>
      </c>
      <c r="I1777" s="6">
        <f>IF(A1777&amp;""="","",IFERROR(INDEX('أوامر الشغل'!$F$6:$F$1005,MATCH(A1777&amp;"",'أوامر الشغل'!$A$6:$A$1005,0))&amp;"","أمر غير موجود"))</f>
        <v/>
      </c>
    </row>
    <row r="1778">
      <c r="A1778" s="5" t="n"/>
      <c r="B1778" s="5" t="n"/>
      <c r="C1778" s="18" t="n"/>
      <c r="D1778" s="17" t="n"/>
      <c r="E1778" s="17" t="n"/>
      <c r="F1778" s="15">
        <f>IF(A1778&amp;""="","",ROUND(N(C1778)*N(E1778),2))</f>
        <v/>
      </c>
      <c r="G1778" s="15">
        <f>IF(A1778&amp;""="","",ROUND(N(C1778)*N(D1778),2))</f>
        <v/>
      </c>
      <c r="H1778" s="15">
        <f>IF(A1778&amp;""="","",ROUND(F1778-G1778,2))</f>
        <v/>
      </c>
      <c r="I1778" s="6">
        <f>IF(A1778&amp;""="","",IFERROR(INDEX('أوامر الشغل'!$F$6:$F$1005,MATCH(A1778&amp;"",'أوامر الشغل'!$A$6:$A$1005,0))&amp;"","أمر غير موجود"))</f>
        <v/>
      </c>
    </row>
    <row r="1779">
      <c r="A1779" s="5" t="n"/>
      <c r="B1779" s="5" t="n"/>
      <c r="C1779" s="18" t="n"/>
      <c r="D1779" s="17" t="n"/>
      <c r="E1779" s="17" t="n"/>
      <c r="F1779" s="15">
        <f>IF(A1779&amp;""="","",ROUND(N(C1779)*N(E1779),2))</f>
        <v/>
      </c>
      <c r="G1779" s="15">
        <f>IF(A1779&amp;""="","",ROUND(N(C1779)*N(D1779),2))</f>
        <v/>
      </c>
      <c r="H1779" s="15">
        <f>IF(A1779&amp;""="","",ROUND(F1779-G1779,2))</f>
        <v/>
      </c>
      <c r="I1779" s="6">
        <f>IF(A1779&amp;""="","",IFERROR(INDEX('أوامر الشغل'!$F$6:$F$1005,MATCH(A1779&amp;"",'أوامر الشغل'!$A$6:$A$1005,0))&amp;"","أمر غير موجود"))</f>
        <v/>
      </c>
    </row>
    <row r="1780">
      <c r="A1780" s="5" t="n"/>
      <c r="B1780" s="5" t="n"/>
      <c r="C1780" s="18" t="n"/>
      <c r="D1780" s="17" t="n"/>
      <c r="E1780" s="17" t="n"/>
      <c r="F1780" s="15">
        <f>IF(A1780&amp;""="","",ROUND(N(C1780)*N(E1780),2))</f>
        <v/>
      </c>
      <c r="G1780" s="15">
        <f>IF(A1780&amp;""="","",ROUND(N(C1780)*N(D1780),2))</f>
        <v/>
      </c>
      <c r="H1780" s="15">
        <f>IF(A1780&amp;""="","",ROUND(F1780-G1780,2))</f>
        <v/>
      </c>
      <c r="I1780" s="6">
        <f>IF(A1780&amp;""="","",IFERROR(INDEX('أوامر الشغل'!$F$6:$F$1005,MATCH(A1780&amp;"",'أوامر الشغل'!$A$6:$A$1005,0))&amp;"","أمر غير موجود"))</f>
        <v/>
      </c>
    </row>
    <row r="1781">
      <c r="A1781" s="5" t="n"/>
      <c r="B1781" s="5" t="n"/>
      <c r="C1781" s="18" t="n"/>
      <c r="D1781" s="17" t="n"/>
      <c r="E1781" s="17" t="n"/>
      <c r="F1781" s="15">
        <f>IF(A1781&amp;""="","",ROUND(N(C1781)*N(E1781),2))</f>
        <v/>
      </c>
      <c r="G1781" s="15">
        <f>IF(A1781&amp;""="","",ROUND(N(C1781)*N(D1781),2))</f>
        <v/>
      </c>
      <c r="H1781" s="15">
        <f>IF(A1781&amp;""="","",ROUND(F1781-G1781,2))</f>
        <v/>
      </c>
      <c r="I1781" s="6">
        <f>IF(A1781&amp;""="","",IFERROR(INDEX('أوامر الشغل'!$F$6:$F$1005,MATCH(A1781&amp;"",'أوامر الشغل'!$A$6:$A$1005,0))&amp;"","أمر غير موجود"))</f>
        <v/>
      </c>
    </row>
    <row r="1782">
      <c r="A1782" s="5" t="n"/>
      <c r="B1782" s="5" t="n"/>
      <c r="C1782" s="18" t="n"/>
      <c r="D1782" s="17" t="n"/>
      <c r="E1782" s="17" t="n"/>
      <c r="F1782" s="15">
        <f>IF(A1782&amp;""="","",ROUND(N(C1782)*N(E1782),2))</f>
        <v/>
      </c>
      <c r="G1782" s="15">
        <f>IF(A1782&amp;""="","",ROUND(N(C1782)*N(D1782),2))</f>
        <v/>
      </c>
      <c r="H1782" s="15">
        <f>IF(A1782&amp;""="","",ROUND(F1782-G1782,2))</f>
        <v/>
      </c>
      <c r="I1782" s="6">
        <f>IF(A1782&amp;""="","",IFERROR(INDEX('أوامر الشغل'!$F$6:$F$1005,MATCH(A1782&amp;"",'أوامر الشغل'!$A$6:$A$1005,0))&amp;"","أمر غير موجود"))</f>
        <v/>
      </c>
    </row>
    <row r="1783">
      <c r="A1783" s="5" t="n"/>
      <c r="B1783" s="5" t="n"/>
      <c r="C1783" s="18" t="n"/>
      <c r="D1783" s="17" t="n"/>
      <c r="E1783" s="17" t="n"/>
      <c r="F1783" s="15">
        <f>IF(A1783&amp;""="","",ROUND(N(C1783)*N(E1783),2))</f>
        <v/>
      </c>
      <c r="G1783" s="15">
        <f>IF(A1783&amp;""="","",ROUND(N(C1783)*N(D1783),2))</f>
        <v/>
      </c>
      <c r="H1783" s="15">
        <f>IF(A1783&amp;""="","",ROUND(F1783-G1783,2))</f>
        <v/>
      </c>
      <c r="I1783" s="6">
        <f>IF(A1783&amp;""="","",IFERROR(INDEX('أوامر الشغل'!$F$6:$F$1005,MATCH(A1783&amp;"",'أوامر الشغل'!$A$6:$A$1005,0))&amp;"","أمر غير موجود"))</f>
        <v/>
      </c>
    </row>
    <row r="1784">
      <c r="A1784" s="5" t="n"/>
      <c r="B1784" s="5" t="n"/>
      <c r="C1784" s="18" t="n"/>
      <c r="D1784" s="17" t="n"/>
      <c r="E1784" s="17" t="n"/>
      <c r="F1784" s="15">
        <f>IF(A1784&amp;""="","",ROUND(N(C1784)*N(E1784),2))</f>
        <v/>
      </c>
      <c r="G1784" s="15">
        <f>IF(A1784&amp;""="","",ROUND(N(C1784)*N(D1784),2))</f>
        <v/>
      </c>
      <c r="H1784" s="15">
        <f>IF(A1784&amp;""="","",ROUND(F1784-G1784,2))</f>
        <v/>
      </c>
      <c r="I1784" s="6">
        <f>IF(A1784&amp;""="","",IFERROR(INDEX('أوامر الشغل'!$F$6:$F$1005,MATCH(A1784&amp;"",'أوامر الشغل'!$A$6:$A$1005,0))&amp;"","أمر غير موجود"))</f>
        <v/>
      </c>
    </row>
    <row r="1785">
      <c r="A1785" s="5" t="n"/>
      <c r="B1785" s="5" t="n"/>
      <c r="C1785" s="18" t="n"/>
      <c r="D1785" s="17" t="n"/>
      <c r="E1785" s="17" t="n"/>
      <c r="F1785" s="15">
        <f>IF(A1785&amp;""="","",ROUND(N(C1785)*N(E1785),2))</f>
        <v/>
      </c>
      <c r="G1785" s="15">
        <f>IF(A1785&amp;""="","",ROUND(N(C1785)*N(D1785),2))</f>
        <v/>
      </c>
      <c r="H1785" s="15">
        <f>IF(A1785&amp;""="","",ROUND(F1785-G1785,2))</f>
        <v/>
      </c>
      <c r="I1785" s="6">
        <f>IF(A1785&amp;""="","",IFERROR(INDEX('أوامر الشغل'!$F$6:$F$1005,MATCH(A1785&amp;"",'أوامر الشغل'!$A$6:$A$1005,0))&amp;"","أمر غير موجود"))</f>
        <v/>
      </c>
    </row>
    <row r="1786">
      <c r="A1786" s="5" t="n"/>
      <c r="B1786" s="5" t="n"/>
      <c r="C1786" s="18" t="n"/>
      <c r="D1786" s="17" t="n"/>
      <c r="E1786" s="17" t="n"/>
      <c r="F1786" s="15">
        <f>IF(A1786&amp;""="","",ROUND(N(C1786)*N(E1786),2))</f>
        <v/>
      </c>
      <c r="G1786" s="15">
        <f>IF(A1786&amp;""="","",ROUND(N(C1786)*N(D1786),2))</f>
        <v/>
      </c>
      <c r="H1786" s="15">
        <f>IF(A1786&amp;""="","",ROUND(F1786-G1786,2))</f>
        <v/>
      </c>
      <c r="I1786" s="6">
        <f>IF(A1786&amp;""="","",IFERROR(INDEX('أوامر الشغل'!$F$6:$F$1005,MATCH(A1786&amp;"",'أوامر الشغل'!$A$6:$A$1005,0))&amp;"","أمر غير موجود"))</f>
        <v/>
      </c>
    </row>
    <row r="1787">
      <c r="A1787" s="5" t="n"/>
      <c r="B1787" s="5" t="n"/>
      <c r="C1787" s="18" t="n"/>
      <c r="D1787" s="17" t="n"/>
      <c r="E1787" s="17" t="n"/>
      <c r="F1787" s="15">
        <f>IF(A1787&amp;""="","",ROUND(N(C1787)*N(E1787),2))</f>
        <v/>
      </c>
      <c r="G1787" s="15">
        <f>IF(A1787&amp;""="","",ROUND(N(C1787)*N(D1787),2))</f>
        <v/>
      </c>
      <c r="H1787" s="15">
        <f>IF(A1787&amp;""="","",ROUND(F1787-G1787,2))</f>
        <v/>
      </c>
      <c r="I1787" s="6">
        <f>IF(A1787&amp;""="","",IFERROR(INDEX('أوامر الشغل'!$F$6:$F$1005,MATCH(A1787&amp;"",'أوامر الشغل'!$A$6:$A$1005,0))&amp;"","أمر غير موجود"))</f>
        <v/>
      </c>
    </row>
    <row r="1788">
      <c r="A1788" s="5" t="n"/>
      <c r="B1788" s="5" t="n"/>
      <c r="C1788" s="18" t="n"/>
      <c r="D1788" s="17" t="n"/>
      <c r="E1788" s="17" t="n"/>
      <c r="F1788" s="15">
        <f>IF(A1788&amp;""="","",ROUND(N(C1788)*N(E1788),2))</f>
        <v/>
      </c>
      <c r="G1788" s="15">
        <f>IF(A1788&amp;""="","",ROUND(N(C1788)*N(D1788),2))</f>
        <v/>
      </c>
      <c r="H1788" s="15">
        <f>IF(A1788&amp;""="","",ROUND(F1788-G1788,2))</f>
        <v/>
      </c>
      <c r="I1788" s="6">
        <f>IF(A1788&amp;""="","",IFERROR(INDEX('أوامر الشغل'!$F$6:$F$1005,MATCH(A1788&amp;"",'أوامر الشغل'!$A$6:$A$1005,0))&amp;"","أمر غير موجود"))</f>
        <v/>
      </c>
    </row>
    <row r="1789">
      <c r="A1789" s="5" t="n"/>
      <c r="B1789" s="5" t="n"/>
      <c r="C1789" s="18" t="n"/>
      <c r="D1789" s="17" t="n"/>
      <c r="E1789" s="17" t="n"/>
      <c r="F1789" s="15">
        <f>IF(A1789&amp;""="","",ROUND(N(C1789)*N(E1789),2))</f>
        <v/>
      </c>
      <c r="G1789" s="15">
        <f>IF(A1789&amp;""="","",ROUND(N(C1789)*N(D1789),2))</f>
        <v/>
      </c>
      <c r="H1789" s="15">
        <f>IF(A1789&amp;""="","",ROUND(F1789-G1789,2))</f>
        <v/>
      </c>
      <c r="I1789" s="6">
        <f>IF(A1789&amp;""="","",IFERROR(INDEX('أوامر الشغل'!$F$6:$F$1005,MATCH(A1789&amp;"",'أوامر الشغل'!$A$6:$A$1005,0))&amp;"","أمر غير موجود"))</f>
        <v/>
      </c>
    </row>
    <row r="1790">
      <c r="A1790" s="5" t="n"/>
      <c r="B1790" s="5" t="n"/>
      <c r="C1790" s="18" t="n"/>
      <c r="D1790" s="17" t="n"/>
      <c r="E1790" s="17" t="n"/>
      <c r="F1790" s="15">
        <f>IF(A1790&amp;""="","",ROUND(N(C1790)*N(E1790),2))</f>
        <v/>
      </c>
      <c r="G1790" s="15">
        <f>IF(A1790&amp;""="","",ROUND(N(C1790)*N(D1790),2))</f>
        <v/>
      </c>
      <c r="H1790" s="15">
        <f>IF(A1790&amp;""="","",ROUND(F1790-G1790,2))</f>
        <v/>
      </c>
      <c r="I1790" s="6">
        <f>IF(A1790&amp;""="","",IFERROR(INDEX('أوامر الشغل'!$F$6:$F$1005,MATCH(A1790&amp;"",'أوامر الشغل'!$A$6:$A$1005,0))&amp;"","أمر غير موجود"))</f>
        <v/>
      </c>
    </row>
    <row r="1791">
      <c r="A1791" s="5" t="n"/>
      <c r="B1791" s="5" t="n"/>
      <c r="C1791" s="18" t="n"/>
      <c r="D1791" s="17" t="n"/>
      <c r="E1791" s="17" t="n"/>
      <c r="F1791" s="15">
        <f>IF(A1791&amp;""="","",ROUND(N(C1791)*N(E1791),2))</f>
        <v/>
      </c>
      <c r="G1791" s="15">
        <f>IF(A1791&amp;""="","",ROUND(N(C1791)*N(D1791),2))</f>
        <v/>
      </c>
      <c r="H1791" s="15">
        <f>IF(A1791&amp;""="","",ROUND(F1791-G1791,2))</f>
        <v/>
      </c>
      <c r="I1791" s="6">
        <f>IF(A1791&amp;""="","",IFERROR(INDEX('أوامر الشغل'!$F$6:$F$1005,MATCH(A1791&amp;"",'أوامر الشغل'!$A$6:$A$1005,0))&amp;"","أمر غير موجود"))</f>
        <v/>
      </c>
    </row>
    <row r="1792">
      <c r="A1792" s="5" t="n"/>
      <c r="B1792" s="5" t="n"/>
      <c r="C1792" s="18" t="n"/>
      <c r="D1792" s="17" t="n"/>
      <c r="E1792" s="17" t="n"/>
      <c r="F1792" s="15">
        <f>IF(A1792&amp;""="","",ROUND(N(C1792)*N(E1792),2))</f>
        <v/>
      </c>
      <c r="G1792" s="15">
        <f>IF(A1792&amp;""="","",ROUND(N(C1792)*N(D1792),2))</f>
        <v/>
      </c>
      <c r="H1792" s="15">
        <f>IF(A1792&amp;""="","",ROUND(F1792-G1792,2))</f>
        <v/>
      </c>
      <c r="I1792" s="6">
        <f>IF(A1792&amp;""="","",IFERROR(INDEX('أوامر الشغل'!$F$6:$F$1005,MATCH(A1792&amp;"",'أوامر الشغل'!$A$6:$A$1005,0))&amp;"","أمر غير موجود"))</f>
        <v/>
      </c>
    </row>
    <row r="1793">
      <c r="A1793" s="5" t="n"/>
      <c r="B1793" s="5" t="n"/>
      <c r="C1793" s="18" t="n"/>
      <c r="D1793" s="17" t="n"/>
      <c r="E1793" s="17" t="n"/>
      <c r="F1793" s="15">
        <f>IF(A1793&amp;""="","",ROUND(N(C1793)*N(E1793),2))</f>
        <v/>
      </c>
      <c r="G1793" s="15">
        <f>IF(A1793&amp;""="","",ROUND(N(C1793)*N(D1793),2))</f>
        <v/>
      </c>
      <c r="H1793" s="15">
        <f>IF(A1793&amp;""="","",ROUND(F1793-G1793,2))</f>
        <v/>
      </c>
      <c r="I1793" s="6">
        <f>IF(A1793&amp;""="","",IFERROR(INDEX('أوامر الشغل'!$F$6:$F$1005,MATCH(A1793&amp;"",'أوامر الشغل'!$A$6:$A$1005,0))&amp;"","أمر غير موجود"))</f>
        <v/>
      </c>
    </row>
    <row r="1794">
      <c r="A1794" s="5" t="n"/>
      <c r="B1794" s="5" t="n"/>
      <c r="C1794" s="18" t="n"/>
      <c r="D1794" s="17" t="n"/>
      <c r="E1794" s="17" t="n"/>
      <c r="F1794" s="15">
        <f>IF(A1794&amp;""="","",ROUND(N(C1794)*N(E1794),2))</f>
        <v/>
      </c>
      <c r="G1794" s="15">
        <f>IF(A1794&amp;""="","",ROUND(N(C1794)*N(D1794),2))</f>
        <v/>
      </c>
      <c r="H1794" s="15">
        <f>IF(A1794&amp;""="","",ROUND(F1794-G1794,2))</f>
        <v/>
      </c>
      <c r="I1794" s="6">
        <f>IF(A1794&amp;""="","",IFERROR(INDEX('أوامر الشغل'!$F$6:$F$1005,MATCH(A1794&amp;"",'أوامر الشغل'!$A$6:$A$1005,0))&amp;"","أمر غير موجود"))</f>
        <v/>
      </c>
    </row>
    <row r="1795">
      <c r="A1795" s="5" t="n"/>
      <c r="B1795" s="5" t="n"/>
      <c r="C1795" s="18" t="n"/>
      <c r="D1795" s="17" t="n"/>
      <c r="E1795" s="17" t="n"/>
      <c r="F1795" s="15">
        <f>IF(A1795&amp;""="","",ROUND(N(C1795)*N(E1795),2))</f>
        <v/>
      </c>
      <c r="G1795" s="15">
        <f>IF(A1795&amp;""="","",ROUND(N(C1795)*N(D1795),2))</f>
        <v/>
      </c>
      <c r="H1795" s="15">
        <f>IF(A1795&amp;""="","",ROUND(F1795-G1795,2))</f>
        <v/>
      </c>
      <c r="I1795" s="6">
        <f>IF(A1795&amp;""="","",IFERROR(INDEX('أوامر الشغل'!$F$6:$F$1005,MATCH(A1795&amp;"",'أوامر الشغل'!$A$6:$A$1005,0))&amp;"","أمر غير موجود"))</f>
        <v/>
      </c>
    </row>
    <row r="1796">
      <c r="A1796" s="5" t="n"/>
      <c r="B1796" s="5" t="n"/>
      <c r="C1796" s="18" t="n"/>
      <c r="D1796" s="17" t="n"/>
      <c r="E1796" s="17" t="n"/>
      <c r="F1796" s="15">
        <f>IF(A1796&amp;""="","",ROUND(N(C1796)*N(E1796),2))</f>
        <v/>
      </c>
      <c r="G1796" s="15">
        <f>IF(A1796&amp;""="","",ROUND(N(C1796)*N(D1796),2))</f>
        <v/>
      </c>
      <c r="H1796" s="15">
        <f>IF(A1796&amp;""="","",ROUND(F1796-G1796,2))</f>
        <v/>
      </c>
      <c r="I1796" s="6">
        <f>IF(A1796&amp;""="","",IFERROR(INDEX('أوامر الشغل'!$F$6:$F$1005,MATCH(A1796&amp;"",'أوامر الشغل'!$A$6:$A$1005,0))&amp;"","أمر غير موجود"))</f>
        <v/>
      </c>
    </row>
    <row r="1797">
      <c r="A1797" s="5" t="n"/>
      <c r="B1797" s="5" t="n"/>
      <c r="C1797" s="18" t="n"/>
      <c r="D1797" s="17" t="n"/>
      <c r="E1797" s="17" t="n"/>
      <c r="F1797" s="15">
        <f>IF(A1797&amp;""="","",ROUND(N(C1797)*N(E1797),2))</f>
        <v/>
      </c>
      <c r="G1797" s="15">
        <f>IF(A1797&amp;""="","",ROUND(N(C1797)*N(D1797),2))</f>
        <v/>
      </c>
      <c r="H1797" s="15">
        <f>IF(A1797&amp;""="","",ROUND(F1797-G1797,2))</f>
        <v/>
      </c>
      <c r="I1797" s="6">
        <f>IF(A1797&amp;""="","",IFERROR(INDEX('أوامر الشغل'!$F$6:$F$1005,MATCH(A1797&amp;"",'أوامر الشغل'!$A$6:$A$1005,0))&amp;"","أمر غير موجود"))</f>
        <v/>
      </c>
    </row>
    <row r="1798">
      <c r="A1798" s="5" t="n"/>
      <c r="B1798" s="5" t="n"/>
      <c r="C1798" s="18" t="n"/>
      <c r="D1798" s="17" t="n"/>
      <c r="E1798" s="17" t="n"/>
      <c r="F1798" s="15">
        <f>IF(A1798&amp;""="","",ROUND(N(C1798)*N(E1798),2))</f>
        <v/>
      </c>
      <c r="G1798" s="15">
        <f>IF(A1798&amp;""="","",ROUND(N(C1798)*N(D1798),2))</f>
        <v/>
      </c>
      <c r="H1798" s="15">
        <f>IF(A1798&amp;""="","",ROUND(F1798-G1798,2))</f>
        <v/>
      </c>
      <c r="I1798" s="6">
        <f>IF(A1798&amp;""="","",IFERROR(INDEX('أوامر الشغل'!$F$6:$F$1005,MATCH(A1798&amp;"",'أوامر الشغل'!$A$6:$A$1005,0))&amp;"","أمر غير موجود"))</f>
        <v/>
      </c>
    </row>
    <row r="1799">
      <c r="A1799" s="5" t="n"/>
      <c r="B1799" s="5" t="n"/>
      <c r="C1799" s="18" t="n"/>
      <c r="D1799" s="17" t="n"/>
      <c r="E1799" s="17" t="n"/>
      <c r="F1799" s="15">
        <f>IF(A1799&amp;""="","",ROUND(N(C1799)*N(E1799),2))</f>
        <v/>
      </c>
      <c r="G1799" s="15">
        <f>IF(A1799&amp;""="","",ROUND(N(C1799)*N(D1799),2))</f>
        <v/>
      </c>
      <c r="H1799" s="15">
        <f>IF(A1799&amp;""="","",ROUND(F1799-G1799,2))</f>
        <v/>
      </c>
      <c r="I1799" s="6">
        <f>IF(A1799&amp;""="","",IFERROR(INDEX('أوامر الشغل'!$F$6:$F$1005,MATCH(A1799&amp;"",'أوامر الشغل'!$A$6:$A$1005,0))&amp;"","أمر غير موجود"))</f>
        <v/>
      </c>
    </row>
    <row r="1800">
      <c r="A1800" s="5" t="n"/>
      <c r="B1800" s="5" t="n"/>
      <c r="C1800" s="18" t="n"/>
      <c r="D1800" s="17" t="n"/>
      <c r="E1800" s="17" t="n"/>
      <c r="F1800" s="15">
        <f>IF(A1800&amp;""="","",ROUND(N(C1800)*N(E1800),2))</f>
        <v/>
      </c>
      <c r="G1800" s="15">
        <f>IF(A1800&amp;""="","",ROUND(N(C1800)*N(D1800),2))</f>
        <v/>
      </c>
      <c r="H1800" s="15">
        <f>IF(A1800&amp;""="","",ROUND(F1800-G1800,2))</f>
        <v/>
      </c>
      <c r="I1800" s="6">
        <f>IF(A1800&amp;""="","",IFERROR(INDEX('أوامر الشغل'!$F$6:$F$1005,MATCH(A1800&amp;"",'أوامر الشغل'!$A$6:$A$1005,0))&amp;"","أمر غير موجود"))</f>
        <v/>
      </c>
    </row>
    <row r="1801">
      <c r="A1801" s="5" t="n"/>
      <c r="B1801" s="5" t="n"/>
      <c r="C1801" s="18" t="n"/>
      <c r="D1801" s="17" t="n"/>
      <c r="E1801" s="17" t="n"/>
      <c r="F1801" s="15">
        <f>IF(A1801&amp;""="","",ROUND(N(C1801)*N(E1801),2))</f>
        <v/>
      </c>
      <c r="G1801" s="15">
        <f>IF(A1801&amp;""="","",ROUND(N(C1801)*N(D1801),2))</f>
        <v/>
      </c>
      <c r="H1801" s="15">
        <f>IF(A1801&amp;""="","",ROUND(F1801-G1801,2))</f>
        <v/>
      </c>
      <c r="I1801" s="6">
        <f>IF(A1801&amp;""="","",IFERROR(INDEX('أوامر الشغل'!$F$6:$F$1005,MATCH(A1801&amp;"",'أوامر الشغل'!$A$6:$A$1005,0))&amp;"","أمر غير موجود"))</f>
        <v/>
      </c>
    </row>
    <row r="1802">
      <c r="A1802" s="5" t="n"/>
      <c r="B1802" s="5" t="n"/>
      <c r="C1802" s="18" t="n"/>
      <c r="D1802" s="17" t="n"/>
      <c r="E1802" s="17" t="n"/>
      <c r="F1802" s="15">
        <f>IF(A1802&amp;""="","",ROUND(N(C1802)*N(E1802),2))</f>
        <v/>
      </c>
      <c r="G1802" s="15">
        <f>IF(A1802&amp;""="","",ROUND(N(C1802)*N(D1802),2))</f>
        <v/>
      </c>
      <c r="H1802" s="15">
        <f>IF(A1802&amp;""="","",ROUND(F1802-G1802,2))</f>
        <v/>
      </c>
      <c r="I1802" s="6">
        <f>IF(A1802&amp;""="","",IFERROR(INDEX('أوامر الشغل'!$F$6:$F$1005,MATCH(A1802&amp;"",'أوامر الشغل'!$A$6:$A$1005,0))&amp;"","أمر غير موجود"))</f>
        <v/>
      </c>
    </row>
    <row r="1803">
      <c r="A1803" s="5" t="n"/>
      <c r="B1803" s="5" t="n"/>
      <c r="C1803" s="18" t="n"/>
      <c r="D1803" s="17" t="n"/>
      <c r="E1803" s="17" t="n"/>
      <c r="F1803" s="15">
        <f>IF(A1803&amp;""="","",ROUND(N(C1803)*N(E1803),2))</f>
        <v/>
      </c>
      <c r="G1803" s="15">
        <f>IF(A1803&amp;""="","",ROUND(N(C1803)*N(D1803),2))</f>
        <v/>
      </c>
      <c r="H1803" s="15">
        <f>IF(A1803&amp;""="","",ROUND(F1803-G1803,2))</f>
        <v/>
      </c>
      <c r="I1803" s="6">
        <f>IF(A1803&amp;""="","",IFERROR(INDEX('أوامر الشغل'!$F$6:$F$1005,MATCH(A1803&amp;"",'أوامر الشغل'!$A$6:$A$1005,0))&amp;"","أمر غير موجود"))</f>
        <v/>
      </c>
    </row>
    <row r="1804">
      <c r="A1804" s="5" t="n"/>
      <c r="B1804" s="5" t="n"/>
      <c r="C1804" s="18" t="n"/>
      <c r="D1804" s="17" t="n"/>
      <c r="E1804" s="17" t="n"/>
      <c r="F1804" s="15">
        <f>IF(A1804&amp;""="","",ROUND(N(C1804)*N(E1804),2))</f>
        <v/>
      </c>
      <c r="G1804" s="15">
        <f>IF(A1804&amp;""="","",ROUND(N(C1804)*N(D1804),2))</f>
        <v/>
      </c>
      <c r="H1804" s="15">
        <f>IF(A1804&amp;""="","",ROUND(F1804-G1804,2))</f>
        <v/>
      </c>
      <c r="I1804" s="6">
        <f>IF(A1804&amp;""="","",IFERROR(INDEX('أوامر الشغل'!$F$6:$F$1005,MATCH(A1804&amp;"",'أوامر الشغل'!$A$6:$A$1005,0))&amp;"","أمر غير موجود"))</f>
        <v/>
      </c>
    </row>
    <row r="1805">
      <c r="A1805" s="5" t="n"/>
      <c r="B1805" s="5" t="n"/>
      <c r="C1805" s="18" t="n"/>
      <c r="D1805" s="17" t="n"/>
      <c r="E1805" s="17" t="n"/>
      <c r="F1805" s="15">
        <f>IF(A1805&amp;""="","",ROUND(N(C1805)*N(E1805),2))</f>
        <v/>
      </c>
      <c r="G1805" s="15">
        <f>IF(A1805&amp;""="","",ROUND(N(C1805)*N(D1805),2))</f>
        <v/>
      </c>
      <c r="H1805" s="15">
        <f>IF(A1805&amp;""="","",ROUND(F1805-G1805,2))</f>
        <v/>
      </c>
      <c r="I1805" s="6">
        <f>IF(A1805&amp;""="","",IFERROR(INDEX('أوامر الشغل'!$F$6:$F$1005,MATCH(A1805&amp;"",'أوامر الشغل'!$A$6:$A$1005,0))&amp;"","أمر غير موجود"))</f>
        <v/>
      </c>
    </row>
    <row r="1806">
      <c r="A1806" s="5" t="n"/>
      <c r="B1806" s="5" t="n"/>
      <c r="C1806" s="18" t="n"/>
      <c r="D1806" s="17" t="n"/>
      <c r="E1806" s="17" t="n"/>
      <c r="F1806" s="15">
        <f>IF(A1806&amp;""="","",ROUND(N(C1806)*N(E1806),2))</f>
        <v/>
      </c>
      <c r="G1806" s="15">
        <f>IF(A1806&amp;""="","",ROUND(N(C1806)*N(D1806),2))</f>
        <v/>
      </c>
      <c r="H1806" s="15">
        <f>IF(A1806&amp;""="","",ROUND(F1806-G1806,2))</f>
        <v/>
      </c>
      <c r="I1806" s="6">
        <f>IF(A1806&amp;""="","",IFERROR(INDEX('أوامر الشغل'!$F$6:$F$1005,MATCH(A1806&amp;"",'أوامر الشغل'!$A$6:$A$1005,0))&amp;"","أمر غير موجود"))</f>
        <v/>
      </c>
    </row>
    <row r="1807">
      <c r="A1807" s="5" t="n"/>
      <c r="B1807" s="5" t="n"/>
      <c r="C1807" s="18" t="n"/>
      <c r="D1807" s="17" t="n"/>
      <c r="E1807" s="17" t="n"/>
      <c r="F1807" s="15">
        <f>IF(A1807&amp;""="","",ROUND(N(C1807)*N(E1807),2))</f>
        <v/>
      </c>
      <c r="G1807" s="15">
        <f>IF(A1807&amp;""="","",ROUND(N(C1807)*N(D1807),2))</f>
        <v/>
      </c>
      <c r="H1807" s="15">
        <f>IF(A1807&amp;""="","",ROUND(F1807-G1807,2))</f>
        <v/>
      </c>
      <c r="I1807" s="6">
        <f>IF(A1807&amp;""="","",IFERROR(INDEX('أوامر الشغل'!$F$6:$F$1005,MATCH(A1807&amp;"",'أوامر الشغل'!$A$6:$A$1005,0))&amp;"","أمر غير موجود"))</f>
        <v/>
      </c>
    </row>
    <row r="1808">
      <c r="A1808" s="5" t="n"/>
      <c r="B1808" s="5" t="n"/>
      <c r="C1808" s="18" t="n"/>
      <c r="D1808" s="17" t="n"/>
      <c r="E1808" s="17" t="n"/>
      <c r="F1808" s="15">
        <f>IF(A1808&amp;""="","",ROUND(N(C1808)*N(E1808),2))</f>
        <v/>
      </c>
      <c r="G1808" s="15">
        <f>IF(A1808&amp;""="","",ROUND(N(C1808)*N(D1808),2))</f>
        <v/>
      </c>
      <c r="H1808" s="15">
        <f>IF(A1808&amp;""="","",ROUND(F1808-G1808,2))</f>
        <v/>
      </c>
      <c r="I1808" s="6">
        <f>IF(A1808&amp;""="","",IFERROR(INDEX('أوامر الشغل'!$F$6:$F$1005,MATCH(A1808&amp;"",'أوامر الشغل'!$A$6:$A$1005,0))&amp;"","أمر غير موجود"))</f>
        <v/>
      </c>
    </row>
    <row r="1809">
      <c r="A1809" s="5" t="n"/>
      <c r="B1809" s="5" t="n"/>
      <c r="C1809" s="18" t="n"/>
      <c r="D1809" s="17" t="n"/>
      <c r="E1809" s="17" t="n"/>
      <c r="F1809" s="15">
        <f>IF(A1809&amp;""="","",ROUND(N(C1809)*N(E1809),2))</f>
        <v/>
      </c>
      <c r="G1809" s="15">
        <f>IF(A1809&amp;""="","",ROUND(N(C1809)*N(D1809),2))</f>
        <v/>
      </c>
      <c r="H1809" s="15">
        <f>IF(A1809&amp;""="","",ROUND(F1809-G1809,2))</f>
        <v/>
      </c>
      <c r="I1809" s="6">
        <f>IF(A1809&amp;""="","",IFERROR(INDEX('أوامر الشغل'!$F$6:$F$1005,MATCH(A1809&amp;"",'أوامر الشغل'!$A$6:$A$1005,0))&amp;"","أمر غير موجود"))</f>
        <v/>
      </c>
    </row>
    <row r="1810">
      <c r="A1810" s="5" t="n"/>
      <c r="B1810" s="5" t="n"/>
      <c r="C1810" s="18" t="n"/>
      <c r="D1810" s="17" t="n"/>
      <c r="E1810" s="17" t="n"/>
      <c r="F1810" s="15">
        <f>IF(A1810&amp;""="","",ROUND(N(C1810)*N(E1810),2))</f>
        <v/>
      </c>
      <c r="G1810" s="15">
        <f>IF(A1810&amp;""="","",ROUND(N(C1810)*N(D1810),2))</f>
        <v/>
      </c>
      <c r="H1810" s="15">
        <f>IF(A1810&amp;""="","",ROUND(F1810-G1810,2))</f>
        <v/>
      </c>
      <c r="I1810" s="6">
        <f>IF(A1810&amp;""="","",IFERROR(INDEX('أوامر الشغل'!$F$6:$F$1005,MATCH(A1810&amp;"",'أوامر الشغل'!$A$6:$A$1005,0))&amp;"","أمر غير موجود"))</f>
        <v/>
      </c>
    </row>
    <row r="1811">
      <c r="A1811" s="5" t="n"/>
      <c r="B1811" s="5" t="n"/>
      <c r="C1811" s="18" t="n"/>
      <c r="D1811" s="17" t="n"/>
      <c r="E1811" s="17" t="n"/>
      <c r="F1811" s="15">
        <f>IF(A1811&amp;""="","",ROUND(N(C1811)*N(E1811),2))</f>
        <v/>
      </c>
      <c r="G1811" s="15">
        <f>IF(A1811&amp;""="","",ROUND(N(C1811)*N(D1811),2))</f>
        <v/>
      </c>
      <c r="H1811" s="15">
        <f>IF(A1811&amp;""="","",ROUND(F1811-G1811,2))</f>
        <v/>
      </c>
      <c r="I1811" s="6">
        <f>IF(A1811&amp;""="","",IFERROR(INDEX('أوامر الشغل'!$F$6:$F$1005,MATCH(A1811&amp;"",'أوامر الشغل'!$A$6:$A$1005,0))&amp;"","أمر غير موجود"))</f>
        <v/>
      </c>
    </row>
    <row r="1812">
      <c r="A1812" s="5" t="n"/>
      <c r="B1812" s="5" t="n"/>
      <c r="C1812" s="18" t="n"/>
      <c r="D1812" s="17" t="n"/>
      <c r="E1812" s="17" t="n"/>
      <c r="F1812" s="15">
        <f>IF(A1812&amp;""="","",ROUND(N(C1812)*N(E1812),2))</f>
        <v/>
      </c>
      <c r="G1812" s="15">
        <f>IF(A1812&amp;""="","",ROUND(N(C1812)*N(D1812),2))</f>
        <v/>
      </c>
      <c r="H1812" s="15">
        <f>IF(A1812&amp;""="","",ROUND(F1812-G1812,2))</f>
        <v/>
      </c>
      <c r="I1812" s="6">
        <f>IF(A1812&amp;""="","",IFERROR(INDEX('أوامر الشغل'!$F$6:$F$1005,MATCH(A1812&amp;"",'أوامر الشغل'!$A$6:$A$1005,0))&amp;"","أمر غير موجود"))</f>
        <v/>
      </c>
    </row>
    <row r="1813">
      <c r="A1813" s="5" t="n"/>
      <c r="B1813" s="5" t="n"/>
      <c r="C1813" s="18" t="n"/>
      <c r="D1813" s="17" t="n"/>
      <c r="E1813" s="17" t="n"/>
      <c r="F1813" s="15">
        <f>IF(A1813&amp;""="","",ROUND(N(C1813)*N(E1813),2))</f>
        <v/>
      </c>
      <c r="G1813" s="15">
        <f>IF(A1813&amp;""="","",ROUND(N(C1813)*N(D1813),2))</f>
        <v/>
      </c>
      <c r="H1813" s="15">
        <f>IF(A1813&amp;""="","",ROUND(F1813-G1813,2))</f>
        <v/>
      </c>
      <c r="I1813" s="6">
        <f>IF(A1813&amp;""="","",IFERROR(INDEX('أوامر الشغل'!$F$6:$F$1005,MATCH(A1813&amp;"",'أوامر الشغل'!$A$6:$A$1005,0))&amp;"","أمر غير موجود"))</f>
        <v/>
      </c>
    </row>
    <row r="1814">
      <c r="A1814" s="5" t="n"/>
      <c r="B1814" s="5" t="n"/>
      <c r="C1814" s="18" t="n"/>
      <c r="D1814" s="17" t="n"/>
      <c r="E1814" s="17" t="n"/>
      <c r="F1814" s="15">
        <f>IF(A1814&amp;""="","",ROUND(N(C1814)*N(E1814),2))</f>
        <v/>
      </c>
      <c r="G1814" s="15">
        <f>IF(A1814&amp;""="","",ROUND(N(C1814)*N(D1814),2))</f>
        <v/>
      </c>
      <c r="H1814" s="15">
        <f>IF(A1814&amp;""="","",ROUND(F1814-G1814,2))</f>
        <v/>
      </c>
      <c r="I1814" s="6">
        <f>IF(A1814&amp;""="","",IFERROR(INDEX('أوامر الشغل'!$F$6:$F$1005,MATCH(A1814&amp;"",'أوامر الشغل'!$A$6:$A$1005,0))&amp;"","أمر غير موجود"))</f>
        <v/>
      </c>
    </row>
    <row r="1815">
      <c r="A1815" s="5" t="n"/>
      <c r="B1815" s="5" t="n"/>
      <c r="C1815" s="18" t="n"/>
      <c r="D1815" s="17" t="n"/>
      <c r="E1815" s="17" t="n"/>
      <c r="F1815" s="15">
        <f>IF(A1815&amp;""="","",ROUND(N(C1815)*N(E1815),2))</f>
        <v/>
      </c>
      <c r="G1815" s="15">
        <f>IF(A1815&amp;""="","",ROUND(N(C1815)*N(D1815),2))</f>
        <v/>
      </c>
      <c r="H1815" s="15">
        <f>IF(A1815&amp;""="","",ROUND(F1815-G1815,2))</f>
        <v/>
      </c>
      <c r="I1815" s="6">
        <f>IF(A1815&amp;""="","",IFERROR(INDEX('أوامر الشغل'!$F$6:$F$1005,MATCH(A1815&amp;"",'أوامر الشغل'!$A$6:$A$1005,0))&amp;"","أمر غير موجود"))</f>
        <v/>
      </c>
    </row>
    <row r="1816">
      <c r="A1816" s="5" t="n"/>
      <c r="B1816" s="5" t="n"/>
      <c r="C1816" s="18" t="n"/>
      <c r="D1816" s="17" t="n"/>
      <c r="E1816" s="17" t="n"/>
      <c r="F1816" s="15">
        <f>IF(A1816&amp;""="","",ROUND(N(C1816)*N(E1816),2))</f>
        <v/>
      </c>
      <c r="G1816" s="15">
        <f>IF(A1816&amp;""="","",ROUND(N(C1816)*N(D1816),2))</f>
        <v/>
      </c>
      <c r="H1816" s="15">
        <f>IF(A1816&amp;""="","",ROUND(F1816-G1816,2))</f>
        <v/>
      </c>
      <c r="I1816" s="6">
        <f>IF(A1816&amp;""="","",IFERROR(INDEX('أوامر الشغل'!$F$6:$F$1005,MATCH(A1816&amp;"",'أوامر الشغل'!$A$6:$A$1005,0))&amp;"","أمر غير موجود"))</f>
        <v/>
      </c>
    </row>
    <row r="1817">
      <c r="A1817" s="5" t="n"/>
      <c r="B1817" s="5" t="n"/>
      <c r="C1817" s="18" t="n"/>
      <c r="D1817" s="17" t="n"/>
      <c r="E1817" s="17" t="n"/>
      <c r="F1817" s="15">
        <f>IF(A1817&amp;""="","",ROUND(N(C1817)*N(E1817),2))</f>
        <v/>
      </c>
      <c r="G1817" s="15">
        <f>IF(A1817&amp;""="","",ROUND(N(C1817)*N(D1817),2))</f>
        <v/>
      </c>
      <c r="H1817" s="15">
        <f>IF(A1817&amp;""="","",ROUND(F1817-G1817,2))</f>
        <v/>
      </c>
      <c r="I1817" s="6">
        <f>IF(A1817&amp;""="","",IFERROR(INDEX('أوامر الشغل'!$F$6:$F$1005,MATCH(A1817&amp;"",'أوامر الشغل'!$A$6:$A$1005,0))&amp;"","أمر غير موجود"))</f>
        <v/>
      </c>
    </row>
    <row r="1818">
      <c r="A1818" s="5" t="n"/>
      <c r="B1818" s="5" t="n"/>
      <c r="C1818" s="18" t="n"/>
      <c r="D1818" s="17" t="n"/>
      <c r="E1818" s="17" t="n"/>
      <c r="F1818" s="15">
        <f>IF(A1818&amp;""="","",ROUND(N(C1818)*N(E1818),2))</f>
        <v/>
      </c>
      <c r="G1818" s="15">
        <f>IF(A1818&amp;""="","",ROUND(N(C1818)*N(D1818),2))</f>
        <v/>
      </c>
      <c r="H1818" s="15">
        <f>IF(A1818&amp;""="","",ROUND(F1818-G1818,2))</f>
        <v/>
      </c>
      <c r="I1818" s="6">
        <f>IF(A1818&amp;""="","",IFERROR(INDEX('أوامر الشغل'!$F$6:$F$1005,MATCH(A1818&amp;"",'أوامر الشغل'!$A$6:$A$1005,0))&amp;"","أمر غير موجود"))</f>
        <v/>
      </c>
    </row>
    <row r="1819">
      <c r="A1819" s="5" t="n"/>
      <c r="B1819" s="5" t="n"/>
      <c r="C1819" s="18" t="n"/>
      <c r="D1819" s="17" t="n"/>
      <c r="E1819" s="17" t="n"/>
      <c r="F1819" s="15">
        <f>IF(A1819&amp;""="","",ROUND(N(C1819)*N(E1819),2))</f>
        <v/>
      </c>
      <c r="G1819" s="15">
        <f>IF(A1819&amp;""="","",ROUND(N(C1819)*N(D1819),2))</f>
        <v/>
      </c>
      <c r="H1819" s="15">
        <f>IF(A1819&amp;""="","",ROUND(F1819-G1819,2))</f>
        <v/>
      </c>
      <c r="I1819" s="6">
        <f>IF(A1819&amp;""="","",IFERROR(INDEX('أوامر الشغل'!$F$6:$F$1005,MATCH(A1819&amp;"",'أوامر الشغل'!$A$6:$A$1005,0))&amp;"","أمر غير موجود"))</f>
        <v/>
      </c>
    </row>
    <row r="1820">
      <c r="A1820" s="5" t="n"/>
      <c r="B1820" s="5" t="n"/>
      <c r="C1820" s="18" t="n"/>
      <c r="D1820" s="17" t="n"/>
      <c r="E1820" s="17" t="n"/>
      <c r="F1820" s="15">
        <f>IF(A1820&amp;""="","",ROUND(N(C1820)*N(E1820),2))</f>
        <v/>
      </c>
      <c r="G1820" s="15">
        <f>IF(A1820&amp;""="","",ROUND(N(C1820)*N(D1820),2))</f>
        <v/>
      </c>
      <c r="H1820" s="15">
        <f>IF(A1820&amp;""="","",ROUND(F1820-G1820,2))</f>
        <v/>
      </c>
      <c r="I1820" s="6">
        <f>IF(A1820&amp;""="","",IFERROR(INDEX('أوامر الشغل'!$F$6:$F$1005,MATCH(A1820&amp;"",'أوامر الشغل'!$A$6:$A$1005,0))&amp;"","أمر غير موجود"))</f>
        <v/>
      </c>
    </row>
    <row r="1821">
      <c r="A1821" s="5" t="n"/>
      <c r="B1821" s="5" t="n"/>
      <c r="C1821" s="18" t="n"/>
      <c r="D1821" s="17" t="n"/>
      <c r="E1821" s="17" t="n"/>
      <c r="F1821" s="15">
        <f>IF(A1821&amp;""="","",ROUND(N(C1821)*N(E1821),2))</f>
        <v/>
      </c>
      <c r="G1821" s="15">
        <f>IF(A1821&amp;""="","",ROUND(N(C1821)*N(D1821),2))</f>
        <v/>
      </c>
      <c r="H1821" s="15">
        <f>IF(A1821&amp;""="","",ROUND(F1821-G1821,2))</f>
        <v/>
      </c>
      <c r="I1821" s="6">
        <f>IF(A1821&amp;""="","",IFERROR(INDEX('أوامر الشغل'!$F$6:$F$1005,MATCH(A1821&amp;"",'أوامر الشغل'!$A$6:$A$1005,0))&amp;"","أمر غير موجود"))</f>
        <v/>
      </c>
    </row>
    <row r="1822">
      <c r="A1822" s="5" t="n"/>
      <c r="B1822" s="5" t="n"/>
      <c r="C1822" s="18" t="n"/>
      <c r="D1822" s="17" t="n"/>
      <c r="E1822" s="17" t="n"/>
      <c r="F1822" s="15">
        <f>IF(A1822&amp;""="","",ROUND(N(C1822)*N(E1822),2))</f>
        <v/>
      </c>
      <c r="G1822" s="15">
        <f>IF(A1822&amp;""="","",ROUND(N(C1822)*N(D1822),2))</f>
        <v/>
      </c>
      <c r="H1822" s="15">
        <f>IF(A1822&amp;""="","",ROUND(F1822-G1822,2))</f>
        <v/>
      </c>
      <c r="I1822" s="6">
        <f>IF(A1822&amp;""="","",IFERROR(INDEX('أوامر الشغل'!$F$6:$F$1005,MATCH(A1822&amp;"",'أوامر الشغل'!$A$6:$A$1005,0))&amp;"","أمر غير موجود"))</f>
        <v/>
      </c>
    </row>
    <row r="1823">
      <c r="A1823" s="5" t="n"/>
      <c r="B1823" s="5" t="n"/>
      <c r="C1823" s="18" t="n"/>
      <c r="D1823" s="17" t="n"/>
      <c r="E1823" s="17" t="n"/>
      <c r="F1823" s="15">
        <f>IF(A1823&amp;""="","",ROUND(N(C1823)*N(E1823),2))</f>
        <v/>
      </c>
      <c r="G1823" s="15">
        <f>IF(A1823&amp;""="","",ROUND(N(C1823)*N(D1823),2))</f>
        <v/>
      </c>
      <c r="H1823" s="15">
        <f>IF(A1823&amp;""="","",ROUND(F1823-G1823,2))</f>
        <v/>
      </c>
      <c r="I1823" s="6">
        <f>IF(A1823&amp;""="","",IFERROR(INDEX('أوامر الشغل'!$F$6:$F$1005,MATCH(A1823&amp;"",'أوامر الشغل'!$A$6:$A$1005,0))&amp;"","أمر غير موجود"))</f>
        <v/>
      </c>
    </row>
    <row r="1824">
      <c r="A1824" s="5" t="n"/>
      <c r="B1824" s="5" t="n"/>
      <c r="C1824" s="18" t="n"/>
      <c r="D1824" s="17" t="n"/>
      <c r="E1824" s="17" t="n"/>
      <c r="F1824" s="15">
        <f>IF(A1824&amp;""="","",ROUND(N(C1824)*N(E1824),2))</f>
        <v/>
      </c>
      <c r="G1824" s="15">
        <f>IF(A1824&amp;""="","",ROUND(N(C1824)*N(D1824),2))</f>
        <v/>
      </c>
      <c r="H1824" s="15">
        <f>IF(A1824&amp;""="","",ROUND(F1824-G1824,2))</f>
        <v/>
      </c>
      <c r="I1824" s="6">
        <f>IF(A1824&amp;""="","",IFERROR(INDEX('أوامر الشغل'!$F$6:$F$1005,MATCH(A1824&amp;"",'أوامر الشغل'!$A$6:$A$1005,0))&amp;"","أمر غير موجود"))</f>
        <v/>
      </c>
    </row>
    <row r="1825">
      <c r="A1825" s="5" t="n"/>
      <c r="B1825" s="5" t="n"/>
      <c r="C1825" s="18" t="n"/>
      <c r="D1825" s="17" t="n"/>
      <c r="E1825" s="17" t="n"/>
      <c r="F1825" s="15">
        <f>IF(A1825&amp;""="","",ROUND(N(C1825)*N(E1825),2))</f>
        <v/>
      </c>
      <c r="G1825" s="15">
        <f>IF(A1825&amp;""="","",ROUND(N(C1825)*N(D1825),2))</f>
        <v/>
      </c>
      <c r="H1825" s="15">
        <f>IF(A1825&amp;""="","",ROUND(F1825-G1825,2))</f>
        <v/>
      </c>
      <c r="I1825" s="6">
        <f>IF(A1825&amp;""="","",IFERROR(INDEX('أوامر الشغل'!$F$6:$F$1005,MATCH(A1825&amp;"",'أوامر الشغل'!$A$6:$A$1005,0))&amp;"","أمر غير موجود"))</f>
        <v/>
      </c>
    </row>
    <row r="1826">
      <c r="A1826" s="5" t="n"/>
      <c r="B1826" s="5" t="n"/>
      <c r="C1826" s="18" t="n"/>
      <c r="D1826" s="17" t="n"/>
      <c r="E1826" s="17" t="n"/>
      <c r="F1826" s="15">
        <f>IF(A1826&amp;""="","",ROUND(N(C1826)*N(E1826),2))</f>
        <v/>
      </c>
      <c r="G1826" s="15">
        <f>IF(A1826&amp;""="","",ROUND(N(C1826)*N(D1826),2))</f>
        <v/>
      </c>
      <c r="H1826" s="15">
        <f>IF(A1826&amp;""="","",ROUND(F1826-G1826,2))</f>
        <v/>
      </c>
      <c r="I1826" s="6">
        <f>IF(A1826&amp;""="","",IFERROR(INDEX('أوامر الشغل'!$F$6:$F$1005,MATCH(A1826&amp;"",'أوامر الشغل'!$A$6:$A$1005,0))&amp;"","أمر غير موجود"))</f>
        <v/>
      </c>
    </row>
    <row r="1827">
      <c r="A1827" s="5" t="n"/>
      <c r="B1827" s="5" t="n"/>
      <c r="C1827" s="18" t="n"/>
      <c r="D1827" s="17" t="n"/>
      <c r="E1827" s="17" t="n"/>
      <c r="F1827" s="15">
        <f>IF(A1827&amp;""="","",ROUND(N(C1827)*N(E1827),2))</f>
        <v/>
      </c>
      <c r="G1827" s="15">
        <f>IF(A1827&amp;""="","",ROUND(N(C1827)*N(D1827),2))</f>
        <v/>
      </c>
      <c r="H1827" s="15">
        <f>IF(A1827&amp;""="","",ROUND(F1827-G1827,2))</f>
        <v/>
      </c>
      <c r="I1827" s="6">
        <f>IF(A1827&amp;""="","",IFERROR(INDEX('أوامر الشغل'!$F$6:$F$1005,MATCH(A1827&amp;"",'أوامر الشغل'!$A$6:$A$1005,0))&amp;"","أمر غير موجود"))</f>
        <v/>
      </c>
    </row>
    <row r="1828">
      <c r="A1828" s="5" t="n"/>
      <c r="B1828" s="5" t="n"/>
      <c r="C1828" s="18" t="n"/>
      <c r="D1828" s="17" t="n"/>
      <c r="E1828" s="17" t="n"/>
      <c r="F1828" s="15">
        <f>IF(A1828&amp;""="","",ROUND(N(C1828)*N(E1828),2))</f>
        <v/>
      </c>
      <c r="G1828" s="15">
        <f>IF(A1828&amp;""="","",ROUND(N(C1828)*N(D1828),2))</f>
        <v/>
      </c>
      <c r="H1828" s="15">
        <f>IF(A1828&amp;""="","",ROUND(F1828-G1828,2))</f>
        <v/>
      </c>
      <c r="I1828" s="6">
        <f>IF(A1828&amp;""="","",IFERROR(INDEX('أوامر الشغل'!$F$6:$F$1005,MATCH(A1828&amp;"",'أوامر الشغل'!$A$6:$A$1005,0))&amp;"","أمر غير موجود"))</f>
        <v/>
      </c>
    </row>
    <row r="1829">
      <c r="A1829" s="5" t="n"/>
      <c r="B1829" s="5" t="n"/>
      <c r="C1829" s="18" t="n"/>
      <c r="D1829" s="17" t="n"/>
      <c r="E1829" s="17" t="n"/>
      <c r="F1829" s="15">
        <f>IF(A1829&amp;""="","",ROUND(N(C1829)*N(E1829),2))</f>
        <v/>
      </c>
      <c r="G1829" s="15">
        <f>IF(A1829&amp;""="","",ROUND(N(C1829)*N(D1829),2))</f>
        <v/>
      </c>
      <c r="H1829" s="15">
        <f>IF(A1829&amp;""="","",ROUND(F1829-G1829,2))</f>
        <v/>
      </c>
      <c r="I1829" s="6">
        <f>IF(A1829&amp;""="","",IFERROR(INDEX('أوامر الشغل'!$F$6:$F$1005,MATCH(A1829&amp;"",'أوامر الشغل'!$A$6:$A$1005,0))&amp;"","أمر غير موجود"))</f>
        <v/>
      </c>
    </row>
    <row r="1830">
      <c r="A1830" s="5" t="n"/>
      <c r="B1830" s="5" t="n"/>
      <c r="C1830" s="18" t="n"/>
      <c r="D1830" s="17" t="n"/>
      <c r="E1830" s="17" t="n"/>
      <c r="F1830" s="15">
        <f>IF(A1830&amp;""="","",ROUND(N(C1830)*N(E1830),2))</f>
        <v/>
      </c>
      <c r="G1830" s="15">
        <f>IF(A1830&amp;""="","",ROUND(N(C1830)*N(D1830),2))</f>
        <v/>
      </c>
      <c r="H1830" s="15">
        <f>IF(A1830&amp;""="","",ROUND(F1830-G1830,2))</f>
        <v/>
      </c>
      <c r="I1830" s="6">
        <f>IF(A1830&amp;""="","",IFERROR(INDEX('أوامر الشغل'!$F$6:$F$1005,MATCH(A1830&amp;"",'أوامر الشغل'!$A$6:$A$1005,0))&amp;"","أمر غير موجود"))</f>
        <v/>
      </c>
    </row>
    <row r="1831">
      <c r="A1831" s="5" t="n"/>
      <c r="B1831" s="5" t="n"/>
      <c r="C1831" s="18" t="n"/>
      <c r="D1831" s="17" t="n"/>
      <c r="E1831" s="17" t="n"/>
      <c r="F1831" s="15">
        <f>IF(A1831&amp;""="","",ROUND(N(C1831)*N(E1831),2))</f>
        <v/>
      </c>
      <c r="G1831" s="15">
        <f>IF(A1831&amp;""="","",ROUND(N(C1831)*N(D1831),2))</f>
        <v/>
      </c>
      <c r="H1831" s="15">
        <f>IF(A1831&amp;""="","",ROUND(F1831-G1831,2))</f>
        <v/>
      </c>
      <c r="I1831" s="6">
        <f>IF(A1831&amp;""="","",IFERROR(INDEX('أوامر الشغل'!$F$6:$F$1005,MATCH(A1831&amp;"",'أوامر الشغل'!$A$6:$A$1005,0))&amp;"","أمر غير موجود"))</f>
        <v/>
      </c>
    </row>
    <row r="1832">
      <c r="A1832" s="5" t="n"/>
      <c r="B1832" s="5" t="n"/>
      <c r="C1832" s="18" t="n"/>
      <c r="D1832" s="17" t="n"/>
      <c r="E1832" s="17" t="n"/>
      <c r="F1832" s="15">
        <f>IF(A1832&amp;""="","",ROUND(N(C1832)*N(E1832),2))</f>
        <v/>
      </c>
      <c r="G1832" s="15">
        <f>IF(A1832&amp;""="","",ROUND(N(C1832)*N(D1832),2))</f>
        <v/>
      </c>
      <c r="H1832" s="15">
        <f>IF(A1832&amp;""="","",ROUND(F1832-G1832,2))</f>
        <v/>
      </c>
      <c r="I1832" s="6">
        <f>IF(A1832&amp;""="","",IFERROR(INDEX('أوامر الشغل'!$F$6:$F$1005,MATCH(A1832&amp;"",'أوامر الشغل'!$A$6:$A$1005,0))&amp;"","أمر غير موجود"))</f>
        <v/>
      </c>
    </row>
    <row r="1833">
      <c r="A1833" s="5" t="n"/>
      <c r="B1833" s="5" t="n"/>
      <c r="C1833" s="18" t="n"/>
      <c r="D1833" s="17" t="n"/>
      <c r="E1833" s="17" t="n"/>
      <c r="F1833" s="15">
        <f>IF(A1833&amp;""="","",ROUND(N(C1833)*N(E1833),2))</f>
        <v/>
      </c>
      <c r="G1833" s="15">
        <f>IF(A1833&amp;""="","",ROUND(N(C1833)*N(D1833),2))</f>
        <v/>
      </c>
      <c r="H1833" s="15">
        <f>IF(A1833&amp;""="","",ROUND(F1833-G1833,2))</f>
        <v/>
      </c>
      <c r="I1833" s="6">
        <f>IF(A1833&amp;""="","",IFERROR(INDEX('أوامر الشغل'!$F$6:$F$1005,MATCH(A1833&amp;"",'أوامر الشغل'!$A$6:$A$1005,0))&amp;"","أمر غير موجود"))</f>
        <v/>
      </c>
    </row>
    <row r="1834">
      <c r="A1834" s="5" t="n"/>
      <c r="B1834" s="5" t="n"/>
      <c r="C1834" s="18" t="n"/>
      <c r="D1834" s="17" t="n"/>
      <c r="E1834" s="17" t="n"/>
      <c r="F1834" s="15">
        <f>IF(A1834&amp;""="","",ROUND(N(C1834)*N(E1834),2))</f>
        <v/>
      </c>
      <c r="G1834" s="15">
        <f>IF(A1834&amp;""="","",ROUND(N(C1834)*N(D1834),2))</f>
        <v/>
      </c>
      <c r="H1834" s="15">
        <f>IF(A1834&amp;""="","",ROUND(F1834-G1834,2))</f>
        <v/>
      </c>
      <c r="I1834" s="6">
        <f>IF(A1834&amp;""="","",IFERROR(INDEX('أوامر الشغل'!$F$6:$F$1005,MATCH(A1834&amp;"",'أوامر الشغل'!$A$6:$A$1005,0))&amp;"","أمر غير موجود"))</f>
        <v/>
      </c>
    </row>
    <row r="1835">
      <c r="A1835" s="5" t="n"/>
      <c r="B1835" s="5" t="n"/>
      <c r="C1835" s="18" t="n"/>
      <c r="D1835" s="17" t="n"/>
      <c r="E1835" s="17" t="n"/>
      <c r="F1835" s="15">
        <f>IF(A1835&amp;""="","",ROUND(N(C1835)*N(E1835),2))</f>
        <v/>
      </c>
      <c r="G1835" s="15">
        <f>IF(A1835&amp;""="","",ROUND(N(C1835)*N(D1835),2))</f>
        <v/>
      </c>
      <c r="H1835" s="15">
        <f>IF(A1835&amp;""="","",ROUND(F1835-G1835,2))</f>
        <v/>
      </c>
      <c r="I1835" s="6">
        <f>IF(A1835&amp;""="","",IFERROR(INDEX('أوامر الشغل'!$F$6:$F$1005,MATCH(A1835&amp;"",'أوامر الشغل'!$A$6:$A$1005,0))&amp;"","أمر غير موجود"))</f>
        <v/>
      </c>
    </row>
    <row r="1836">
      <c r="A1836" s="5" t="n"/>
      <c r="B1836" s="5" t="n"/>
      <c r="C1836" s="18" t="n"/>
      <c r="D1836" s="17" t="n"/>
      <c r="E1836" s="17" t="n"/>
      <c r="F1836" s="15">
        <f>IF(A1836&amp;""="","",ROUND(N(C1836)*N(E1836),2))</f>
        <v/>
      </c>
      <c r="G1836" s="15">
        <f>IF(A1836&amp;""="","",ROUND(N(C1836)*N(D1836),2))</f>
        <v/>
      </c>
      <c r="H1836" s="15">
        <f>IF(A1836&amp;""="","",ROUND(F1836-G1836,2))</f>
        <v/>
      </c>
      <c r="I1836" s="6">
        <f>IF(A1836&amp;""="","",IFERROR(INDEX('أوامر الشغل'!$F$6:$F$1005,MATCH(A1836&amp;"",'أوامر الشغل'!$A$6:$A$1005,0))&amp;"","أمر غير موجود"))</f>
        <v/>
      </c>
    </row>
    <row r="1837">
      <c r="A1837" s="5" t="n"/>
      <c r="B1837" s="5" t="n"/>
      <c r="C1837" s="18" t="n"/>
      <c r="D1837" s="17" t="n"/>
      <c r="E1837" s="17" t="n"/>
      <c r="F1837" s="15">
        <f>IF(A1837&amp;""="","",ROUND(N(C1837)*N(E1837),2))</f>
        <v/>
      </c>
      <c r="G1837" s="15">
        <f>IF(A1837&amp;""="","",ROUND(N(C1837)*N(D1837),2))</f>
        <v/>
      </c>
      <c r="H1837" s="15">
        <f>IF(A1837&amp;""="","",ROUND(F1837-G1837,2))</f>
        <v/>
      </c>
      <c r="I1837" s="6">
        <f>IF(A1837&amp;""="","",IFERROR(INDEX('أوامر الشغل'!$F$6:$F$1005,MATCH(A1837&amp;"",'أوامر الشغل'!$A$6:$A$1005,0))&amp;"","أمر غير موجود"))</f>
        <v/>
      </c>
    </row>
    <row r="1838">
      <c r="A1838" s="5" t="n"/>
      <c r="B1838" s="5" t="n"/>
      <c r="C1838" s="18" t="n"/>
      <c r="D1838" s="17" t="n"/>
      <c r="E1838" s="17" t="n"/>
      <c r="F1838" s="15">
        <f>IF(A1838&amp;""="","",ROUND(N(C1838)*N(E1838),2))</f>
        <v/>
      </c>
      <c r="G1838" s="15">
        <f>IF(A1838&amp;""="","",ROUND(N(C1838)*N(D1838),2))</f>
        <v/>
      </c>
      <c r="H1838" s="15">
        <f>IF(A1838&amp;""="","",ROUND(F1838-G1838,2))</f>
        <v/>
      </c>
      <c r="I1838" s="6">
        <f>IF(A1838&amp;""="","",IFERROR(INDEX('أوامر الشغل'!$F$6:$F$1005,MATCH(A1838&amp;"",'أوامر الشغل'!$A$6:$A$1005,0))&amp;"","أمر غير موجود"))</f>
        <v/>
      </c>
    </row>
    <row r="1839">
      <c r="A1839" s="5" t="n"/>
      <c r="B1839" s="5" t="n"/>
      <c r="C1839" s="18" t="n"/>
      <c r="D1839" s="17" t="n"/>
      <c r="E1839" s="17" t="n"/>
      <c r="F1839" s="15">
        <f>IF(A1839&amp;""="","",ROUND(N(C1839)*N(E1839),2))</f>
        <v/>
      </c>
      <c r="G1839" s="15">
        <f>IF(A1839&amp;""="","",ROUND(N(C1839)*N(D1839),2))</f>
        <v/>
      </c>
      <c r="H1839" s="15">
        <f>IF(A1839&amp;""="","",ROUND(F1839-G1839,2))</f>
        <v/>
      </c>
      <c r="I1839" s="6">
        <f>IF(A1839&amp;""="","",IFERROR(INDEX('أوامر الشغل'!$F$6:$F$1005,MATCH(A1839&amp;"",'أوامر الشغل'!$A$6:$A$1005,0))&amp;"","أمر غير موجود"))</f>
        <v/>
      </c>
    </row>
    <row r="1840">
      <c r="A1840" s="5" t="n"/>
      <c r="B1840" s="5" t="n"/>
      <c r="C1840" s="18" t="n"/>
      <c r="D1840" s="17" t="n"/>
      <c r="E1840" s="17" t="n"/>
      <c r="F1840" s="15">
        <f>IF(A1840&amp;""="","",ROUND(N(C1840)*N(E1840),2))</f>
        <v/>
      </c>
      <c r="G1840" s="15">
        <f>IF(A1840&amp;""="","",ROUND(N(C1840)*N(D1840),2))</f>
        <v/>
      </c>
      <c r="H1840" s="15">
        <f>IF(A1840&amp;""="","",ROUND(F1840-G1840,2))</f>
        <v/>
      </c>
      <c r="I1840" s="6">
        <f>IF(A1840&amp;""="","",IFERROR(INDEX('أوامر الشغل'!$F$6:$F$1005,MATCH(A1840&amp;"",'أوامر الشغل'!$A$6:$A$1005,0))&amp;"","أمر غير موجود"))</f>
        <v/>
      </c>
    </row>
    <row r="1841">
      <c r="A1841" s="5" t="n"/>
      <c r="B1841" s="5" t="n"/>
      <c r="C1841" s="18" t="n"/>
      <c r="D1841" s="17" t="n"/>
      <c r="E1841" s="17" t="n"/>
      <c r="F1841" s="15">
        <f>IF(A1841&amp;""="","",ROUND(N(C1841)*N(E1841),2))</f>
        <v/>
      </c>
      <c r="G1841" s="15">
        <f>IF(A1841&amp;""="","",ROUND(N(C1841)*N(D1841),2))</f>
        <v/>
      </c>
      <c r="H1841" s="15">
        <f>IF(A1841&amp;""="","",ROUND(F1841-G1841,2))</f>
        <v/>
      </c>
      <c r="I1841" s="6">
        <f>IF(A1841&amp;""="","",IFERROR(INDEX('أوامر الشغل'!$F$6:$F$1005,MATCH(A1841&amp;"",'أوامر الشغل'!$A$6:$A$1005,0))&amp;"","أمر غير موجود"))</f>
        <v/>
      </c>
    </row>
    <row r="1842">
      <c r="A1842" s="5" t="n"/>
      <c r="B1842" s="5" t="n"/>
      <c r="C1842" s="18" t="n"/>
      <c r="D1842" s="17" t="n"/>
      <c r="E1842" s="17" t="n"/>
      <c r="F1842" s="15">
        <f>IF(A1842&amp;""="","",ROUND(N(C1842)*N(E1842),2))</f>
        <v/>
      </c>
      <c r="G1842" s="15">
        <f>IF(A1842&amp;""="","",ROUND(N(C1842)*N(D1842),2))</f>
        <v/>
      </c>
      <c r="H1842" s="15">
        <f>IF(A1842&amp;""="","",ROUND(F1842-G1842,2))</f>
        <v/>
      </c>
      <c r="I1842" s="6">
        <f>IF(A1842&amp;""="","",IFERROR(INDEX('أوامر الشغل'!$F$6:$F$1005,MATCH(A1842&amp;"",'أوامر الشغل'!$A$6:$A$1005,0))&amp;"","أمر غير موجود"))</f>
        <v/>
      </c>
    </row>
    <row r="1843">
      <c r="A1843" s="5" t="n"/>
      <c r="B1843" s="5" t="n"/>
      <c r="C1843" s="18" t="n"/>
      <c r="D1843" s="17" t="n"/>
      <c r="E1843" s="17" t="n"/>
      <c r="F1843" s="15">
        <f>IF(A1843&amp;""="","",ROUND(N(C1843)*N(E1843),2))</f>
        <v/>
      </c>
      <c r="G1843" s="15">
        <f>IF(A1843&amp;""="","",ROUND(N(C1843)*N(D1843),2))</f>
        <v/>
      </c>
      <c r="H1843" s="15">
        <f>IF(A1843&amp;""="","",ROUND(F1843-G1843,2))</f>
        <v/>
      </c>
      <c r="I1843" s="6">
        <f>IF(A1843&amp;""="","",IFERROR(INDEX('أوامر الشغل'!$F$6:$F$1005,MATCH(A1843&amp;"",'أوامر الشغل'!$A$6:$A$1005,0))&amp;"","أمر غير موجود"))</f>
        <v/>
      </c>
    </row>
    <row r="1844">
      <c r="A1844" s="5" t="n"/>
      <c r="B1844" s="5" t="n"/>
      <c r="C1844" s="18" t="n"/>
      <c r="D1844" s="17" t="n"/>
      <c r="E1844" s="17" t="n"/>
      <c r="F1844" s="15">
        <f>IF(A1844&amp;""="","",ROUND(N(C1844)*N(E1844),2))</f>
        <v/>
      </c>
      <c r="G1844" s="15">
        <f>IF(A1844&amp;""="","",ROUND(N(C1844)*N(D1844),2))</f>
        <v/>
      </c>
      <c r="H1844" s="15">
        <f>IF(A1844&amp;""="","",ROUND(F1844-G1844,2))</f>
        <v/>
      </c>
      <c r="I1844" s="6">
        <f>IF(A1844&amp;""="","",IFERROR(INDEX('أوامر الشغل'!$F$6:$F$1005,MATCH(A1844&amp;"",'أوامر الشغل'!$A$6:$A$1005,0))&amp;"","أمر غير موجود"))</f>
        <v/>
      </c>
    </row>
    <row r="1845">
      <c r="A1845" s="5" t="n"/>
      <c r="B1845" s="5" t="n"/>
      <c r="C1845" s="18" t="n"/>
      <c r="D1845" s="17" t="n"/>
      <c r="E1845" s="17" t="n"/>
      <c r="F1845" s="15">
        <f>IF(A1845&amp;""="","",ROUND(N(C1845)*N(E1845),2))</f>
        <v/>
      </c>
      <c r="G1845" s="15">
        <f>IF(A1845&amp;""="","",ROUND(N(C1845)*N(D1845),2))</f>
        <v/>
      </c>
      <c r="H1845" s="15">
        <f>IF(A1845&amp;""="","",ROUND(F1845-G1845,2))</f>
        <v/>
      </c>
      <c r="I1845" s="6">
        <f>IF(A1845&amp;""="","",IFERROR(INDEX('أوامر الشغل'!$F$6:$F$1005,MATCH(A1845&amp;"",'أوامر الشغل'!$A$6:$A$1005,0))&amp;"","أمر غير موجود"))</f>
        <v/>
      </c>
    </row>
    <row r="1846">
      <c r="A1846" s="5" t="n"/>
      <c r="B1846" s="5" t="n"/>
      <c r="C1846" s="18" t="n"/>
      <c r="D1846" s="17" t="n"/>
      <c r="E1846" s="17" t="n"/>
      <c r="F1846" s="15">
        <f>IF(A1846&amp;""="","",ROUND(N(C1846)*N(E1846),2))</f>
        <v/>
      </c>
      <c r="G1846" s="15">
        <f>IF(A1846&amp;""="","",ROUND(N(C1846)*N(D1846),2))</f>
        <v/>
      </c>
      <c r="H1846" s="15">
        <f>IF(A1846&amp;""="","",ROUND(F1846-G1846,2))</f>
        <v/>
      </c>
      <c r="I1846" s="6">
        <f>IF(A1846&amp;""="","",IFERROR(INDEX('أوامر الشغل'!$F$6:$F$1005,MATCH(A1846&amp;"",'أوامر الشغل'!$A$6:$A$1005,0))&amp;"","أمر غير موجود"))</f>
        <v/>
      </c>
    </row>
    <row r="1847">
      <c r="A1847" s="5" t="n"/>
      <c r="B1847" s="5" t="n"/>
      <c r="C1847" s="18" t="n"/>
      <c r="D1847" s="17" t="n"/>
      <c r="E1847" s="17" t="n"/>
      <c r="F1847" s="15">
        <f>IF(A1847&amp;""="","",ROUND(N(C1847)*N(E1847),2))</f>
        <v/>
      </c>
      <c r="G1847" s="15">
        <f>IF(A1847&amp;""="","",ROUND(N(C1847)*N(D1847),2))</f>
        <v/>
      </c>
      <c r="H1847" s="15">
        <f>IF(A1847&amp;""="","",ROUND(F1847-G1847,2))</f>
        <v/>
      </c>
      <c r="I1847" s="6">
        <f>IF(A1847&amp;""="","",IFERROR(INDEX('أوامر الشغل'!$F$6:$F$1005,MATCH(A1847&amp;"",'أوامر الشغل'!$A$6:$A$1005,0))&amp;"","أمر غير موجود"))</f>
        <v/>
      </c>
    </row>
    <row r="1848">
      <c r="A1848" s="5" t="n"/>
      <c r="B1848" s="5" t="n"/>
      <c r="C1848" s="18" t="n"/>
      <c r="D1848" s="17" t="n"/>
      <c r="E1848" s="17" t="n"/>
      <c r="F1848" s="15">
        <f>IF(A1848&amp;""="","",ROUND(N(C1848)*N(E1848),2))</f>
        <v/>
      </c>
      <c r="G1848" s="15">
        <f>IF(A1848&amp;""="","",ROUND(N(C1848)*N(D1848),2))</f>
        <v/>
      </c>
      <c r="H1848" s="15">
        <f>IF(A1848&amp;""="","",ROUND(F1848-G1848,2))</f>
        <v/>
      </c>
      <c r="I1848" s="6">
        <f>IF(A1848&amp;""="","",IFERROR(INDEX('أوامر الشغل'!$F$6:$F$1005,MATCH(A1848&amp;"",'أوامر الشغل'!$A$6:$A$1005,0))&amp;"","أمر غير موجود"))</f>
        <v/>
      </c>
    </row>
    <row r="1849">
      <c r="A1849" s="5" t="n"/>
      <c r="B1849" s="5" t="n"/>
      <c r="C1849" s="18" t="n"/>
      <c r="D1849" s="17" t="n"/>
      <c r="E1849" s="17" t="n"/>
      <c r="F1849" s="15">
        <f>IF(A1849&amp;""="","",ROUND(N(C1849)*N(E1849),2))</f>
        <v/>
      </c>
      <c r="G1849" s="15">
        <f>IF(A1849&amp;""="","",ROUND(N(C1849)*N(D1849),2))</f>
        <v/>
      </c>
      <c r="H1849" s="15">
        <f>IF(A1849&amp;""="","",ROUND(F1849-G1849,2))</f>
        <v/>
      </c>
      <c r="I1849" s="6">
        <f>IF(A1849&amp;""="","",IFERROR(INDEX('أوامر الشغل'!$F$6:$F$1005,MATCH(A1849&amp;"",'أوامر الشغل'!$A$6:$A$1005,0))&amp;"","أمر غير موجود"))</f>
        <v/>
      </c>
    </row>
    <row r="1850">
      <c r="A1850" s="5" t="n"/>
      <c r="B1850" s="5" t="n"/>
      <c r="C1850" s="18" t="n"/>
      <c r="D1850" s="17" t="n"/>
      <c r="E1850" s="17" t="n"/>
      <c r="F1850" s="15">
        <f>IF(A1850&amp;""="","",ROUND(N(C1850)*N(E1850),2))</f>
        <v/>
      </c>
      <c r="G1850" s="15">
        <f>IF(A1850&amp;""="","",ROUND(N(C1850)*N(D1850),2))</f>
        <v/>
      </c>
      <c r="H1850" s="15">
        <f>IF(A1850&amp;""="","",ROUND(F1850-G1850,2))</f>
        <v/>
      </c>
      <c r="I1850" s="6">
        <f>IF(A1850&amp;""="","",IFERROR(INDEX('أوامر الشغل'!$F$6:$F$1005,MATCH(A1850&amp;"",'أوامر الشغل'!$A$6:$A$1005,0))&amp;"","أمر غير موجود"))</f>
        <v/>
      </c>
    </row>
    <row r="1851">
      <c r="A1851" s="5" t="n"/>
      <c r="B1851" s="5" t="n"/>
      <c r="C1851" s="18" t="n"/>
      <c r="D1851" s="17" t="n"/>
      <c r="E1851" s="17" t="n"/>
      <c r="F1851" s="15">
        <f>IF(A1851&amp;""="","",ROUND(N(C1851)*N(E1851),2))</f>
        <v/>
      </c>
      <c r="G1851" s="15">
        <f>IF(A1851&amp;""="","",ROUND(N(C1851)*N(D1851),2))</f>
        <v/>
      </c>
      <c r="H1851" s="15">
        <f>IF(A1851&amp;""="","",ROUND(F1851-G1851,2))</f>
        <v/>
      </c>
      <c r="I1851" s="6">
        <f>IF(A1851&amp;""="","",IFERROR(INDEX('أوامر الشغل'!$F$6:$F$1005,MATCH(A1851&amp;"",'أوامر الشغل'!$A$6:$A$1005,0))&amp;"","أمر غير موجود"))</f>
        <v/>
      </c>
    </row>
    <row r="1852">
      <c r="A1852" s="5" t="n"/>
      <c r="B1852" s="5" t="n"/>
      <c r="C1852" s="18" t="n"/>
      <c r="D1852" s="17" t="n"/>
      <c r="E1852" s="17" t="n"/>
      <c r="F1852" s="15">
        <f>IF(A1852&amp;""="","",ROUND(N(C1852)*N(E1852),2))</f>
        <v/>
      </c>
      <c r="G1852" s="15">
        <f>IF(A1852&amp;""="","",ROUND(N(C1852)*N(D1852),2))</f>
        <v/>
      </c>
      <c r="H1852" s="15">
        <f>IF(A1852&amp;""="","",ROUND(F1852-G1852,2))</f>
        <v/>
      </c>
      <c r="I1852" s="6">
        <f>IF(A1852&amp;""="","",IFERROR(INDEX('أوامر الشغل'!$F$6:$F$1005,MATCH(A1852&amp;"",'أوامر الشغل'!$A$6:$A$1005,0))&amp;"","أمر غير موجود"))</f>
        <v/>
      </c>
    </row>
    <row r="1853">
      <c r="A1853" s="5" t="n"/>
      <c r="B1853" s="5" t="n"/>
      <c r="C1853" s="18" t="n"/>
      <c r="D1853" s="17" t="n"/>
      <c r="E1853" s="17" t="n"/>
      <c r="F1853" s="15">
        <f>IF(A1853&amp;""="","",ROUND(N(C1853)*N(E1853),2))</f>
        <v/>
      </c>
      <c r="G1853" s="15">
        <f>IF(A1853&amp;""="","",ROUND(N(C1853)*N(D1853),2))</f>
        <v/>
      </c>
      <c r="H1853" s="15">
        <f>IF(A1853&amp;""="","",ROUND(F1853-G1853,2))</f>
        <v/>
      </c>
      <c r="I1853" s="6">
        <f>IF(A1853&amp;""="","",IFERROR(INDEX('أوامر الشغل'!$F$6:$F$1005,MATCH(A1853&amp;"",'أوامر الشغل'!$A$6:$A$1005,0))&amp;"","أمر غير موجود"))</f>
        <v/>
      </c>
    </row>
    <row r="1854">
      <c r="A1854" s="5" t="n"/>
      <c r="B1854" s="5" t="n"/>
      <c r="C1854" s="18" t="n"/>
      <c r="D1854" s="17" t="n"/>
      <c r="E1854" s="17" t="n"/>
      <c r="F1854" s="15">
        <f>IF(A1854&amp;""="","",ROUND(N(C1854)*N(E1854),2))</f>
        <v/>
      </c>
      <c r="G1854" s="15">
        <f>IF(A1854&amp;""="","",ROUND(N(C1854)*N(D1854),2))</f>
        <v/>
      </c>
      <c r="H1854" s="15">
        <f>IF(A1854&amp;""="","",ROUND(F1854-G1854,2))</f>
        <v/>
      </c>
      <c r="I1854" s="6">
        <f>IF(A1854&amp;""="","",IFERROR(INDEX('أوامر الشغل'!$F$6:$F$1005,MATCH(A1854&amp;"",'أوامر الشغل'!$A$6:$A$1005,0))&amp;"","أمر غير موجود"))</f>
        <v/>
      </c>
    </row>
    <row r="1855">
      <c r="A1855" s="5" t="n"/>
      <c r="B1855" s="5" t="n"/>
      <c r="C1855" s="18" t="n"/>
      <c r="D1855" s="17" t="n"/>
      <c r="E1855" s="17" t="n"/>
      <c r="F1855" s="15">
        <f>IF(A1855&amp;""="","",ROUND(N(C1855)*N(E1855),2))</f>
        <v/>
      </c>
      <c r="G1855" s="15">
        <f>IF(A1855&amp;""="","",ROUND(N(C1855)*N(D1855),2))</f>
        <v/>
      </c>
      <c r="H1855" s="15">
        <f>IF(A1855&amp;""="","",ROUND(F1855-G1855,2))</f>
        <v/>
      </c>
      <c r="I1855" s="6">
        <f>IF(A1855&amp;""="","",IFERROR(INDEX('أوامر الشغل'!$F$6:$F$1005,MATCH(A1855&amp;"",'أوامر الشغل'!$A$6:$A$1005,0))&amp;"","أمر غير موجود"))</f>
        <v/>
      </c>
    </row>
    <row r="1856">
      <c r="A1856" s="5" t="n"/>
      <c r="B1856" s="5" t="n"/>
      <c r="C1856" s="18" t="n"/>
      <c r="D1856" s="17" t="n"/>
      <c r="E1856" s="17" t="n"/>
      <c r="F1856" s="15">
        <f>IF(A1856&amp;""="","",ROUND(N(C1856)*N(E1856),2))</f>
        <v/>
      </c>
      <c r="G1856" s="15">
        <f>IF(A1856&amp;""="","",ROUND(N(C1856)*N(D1856),2))</f>
        <v/>
      </c>
      <c r="H1856" s="15">
        <f>IF(A1856&amp;""="","",ROUND(F1856-G1856,2))</f>
        <v/>
      </c>
      <c r="I1856" s="6">
        <f>IF(A1856&amp;""="","",IFERROR(INDEX('أوامر الشغل'!$F$6:$F$1005,MATCH(A1856&amp;"",'أوامر الشغل'!$A$6:$A$1005,0))&amp;"","أمر غير موجود"))</f>
        <v/>
      </c>
    </row>
    <row r="1857">
      <c r="A1857" s="5" t="n"/>
      <c r="B1857" s="5" t="n"/>
      <c r="C1857" s="18" t="n"/>
      <c r="D1857" s="17" t="n"/>
      <c r="E1857" s="17" t="n"/>
      <c r="F1857" s="15">
        <f>IF(A1857&amp;""="","",ROUND(N(C1857)*N(E1857),2))</f>
        <v/>
      </c>
      <c r="G1857" s="15">
        <f>IF(A1857&amp;""="","",ROUND(N(C1857)*N(D1857),2))</f>
        <v/>
      </c>
      <c r="H1857" s="15">
        <f>IF(A1857&amp;""="","",ROUND(F1857-G1857,2))</f>
        <v/>
      </c>
      <c r="I1857" s="6">
        <f>IF(A1857&amp;""="","",IFERROR(INDEX('أوامر الشغل'!$F$6:$F$1005,MATCH(A1857&amp;"",'أوامر الشغل'!$A$6:$A$1005,0))&amp;"","أمر غير موجود"))</f>
        <v/>
      </c>
    </row>
    <row r="1858">
      <c r="A1858" s="5" t="n"/>
      <c r="B1858" s="5" t="n"/>
      <c r="C1858" s="18" t="n"/>
      <c r="D1858" s="17" t="n"/>
      <c r="E1858" s="17" t="n"/>
      <c r="F1858" s="15">
        <f>IF(A1858&amp;""="","",ROUND(N(C1858)*N(E1858),2))</f>
        <v/>
      </c>
      <c r="G1858" s="15">
        <f>IF(A1858&amp;""="","",ROUND(N(C1858)*N(D1858),2))</f>
        <v/>
      </c>
      <c r="H1858" s="15">
        <f>IF(A1858&amp;""="","",ROUND(F1858-G1858,2))</f>
        <v/>
      </c>
      <c r="I1858" s="6">
        <f>IF(A1858&amp;""="","",IFERROR(INDEX('أوامر الشغل'!$F$6:$F$1005,MATCH(A1858&amp;"",'أوامر الشغل'!$A$6:$A$1005,0))&amp;"","أمر غير موجود"))</f>
        <v/>
      </c>
    </row>
    <row r="1859">
      <c r="A1859" s="5" t="n"/>
      <c r="B1859" s="5" t="n"/>
      <c r="C1859" s="18" t="n"/>
      <c r="D1859" s="17" t="n"/>
      <c r="E1859" s="17" t="n"/>
      <c r="F1859" s="15">
        <f>IF(A1859&amp;""="","",ROUND(N(C1859)*N(E1859),2))</f>
        <v/>
      </c>
      <c r="G1859" s="15">
        <f>IF(A1859&amp;""="","",ROUND(N(C1859)*N(D1859),2))</f>
        <v/>
      </c>
      <c r="H1859" s="15">
        <f>IF(A1859&amp;""="","",ROUND(F1859-G1859,2))</f>
        <v/>
      </c>
      <c r="I1859" s="6">
        <f>IF(A1859&amp;""="","",IFERROR(INDEX('أوامر الشغل'!$F$6:$F$1005,MATCH(A1859&amp;"",'أوامر الشغل'!$A$6:$A$1005,0))&amp;"","أمر غير موجود"))</f>
        <v/>
      </c>
    </row>
    <row r="1860">
      <c r="A1860" s="5" t="n"/>
      <c r="B1860" s="5" t="n"/>
      <c r="C1860" s="18" t="n"/>
      <c r="D1860" s="17" t="n"/>
      <c r="E1860" s="17" t="n"/>
      <c r="F1860" s="15">
        <f>IF(A1860&amp;""="","",ROUND(N(C1860)*N(E1860),2))</f>
        <v/>
      </c>
      <c r="G1860" s="15">
        <f>IF(A1860&amp;""="","",ROUND(N(C1860)*N(D1860),2))</f>
        <v/>
      </c>
      <c r="H1860" s="15">
        <f>IF(A1860&amp;""="","",ROUND(F1860-G1860,2))</f>
        <v/>
      </c>
      <c r="I1860" s="6">
        <f>IF(A1860&amp;""="","",IFERROR(INDEX('أوامر الشغل'!$F$6:$F$1005,MATCH(A1860&amp;"",'أوامر الشغل'!$A$6:$A$1005,0))&amp;"","أمر غير موجود"))</f>
        <v/>
      </c>
    </row>
    <row r="1861">
      <c r="A1861" s="5" t="n"/>
      <c r="B1861" s="5" t="n"/>
      <c r="C1861" s="18" t="n"/>
      <c r="D1861" s="17" t="n"/>
      <c r="E1861" s="17" t="n"/>
      <c r="F1861" s="15">
        <f>IF(A1861&amp;""="","",ROUND(N(C1861)*N(E1861),2))</f>
        <v/>
      </c>
      <c r="G1861" s="15">
        <f>IF(A1861&amp;""="","",ROUND(N(C1861)*N(D1861),2))</f>
        <v/>
      </c>
      <c r="H1861" s="15">
        <f>IF(A1861&amp;""="","",ROUND(F1861-G1861,2))</f>
        <v/>
      </c>
      <c r="I1861" s="6">
        <f>IF(A1861&amp;""="","",IFERROR(INDEX('أوامر الشغل'!$F$6:$F$1005,MATCH(A1861&amp;"",'أوامر الشغل'!$A$6:$A$1005,0))&amp;"","أمر غير موجود"))</f>
        <v/>
      </c>
    </row>
    <row r="1862">
      <c r="A1862" s="5" t="n"/>
      <c r="B1862" s="5" t="n"/>
      <c r="C1862" s="18" t="n"/>
      <c r="D1862" s="17" t="n"/>
      <c r="E1862" s="17" t="n"/>
      <c r="F1862" s="15">
        <f>IF(A1862&amp;""="","",ROUND(N(C1862)*N(E1862),2))</f>
        <v/>
      </c>
      <c r="G1862" s="15">
        <f>IF(A1862&amp;""="","",ROUND(N(C1862)*N(D1862),2))</f>
        <v/>
      </c>
      <c r="H1862" s="15">
        <f>IF(A1862&amp;""="","",ROUND(F1862-G1862,2))</f>
        <v/>
      </c>
      <c r="I1862" s="6">
        <f>IF(A1862&amp;""="","",IFERROR(INDEX('أوامر الشغل'!$F$6:$F$1005,MATCH(A1862&amp;"",'أوامر الشغل'!$A$6:$A$1005,0))&amp;"","أمر غير موجود"))</f>
        <v/>
      </c>
    </row>
    <row r="1863">
      <c r="A1863" s="5" t="n"/>
      <c r="B1863" s="5" t="n"/>
      <c r="C1863" s="18" t="n"/>
      <c r="D1863" s="17" t="n"/>
      <c r="E1863" s="17" t="n"/>
      <c r="F1863" s="15">
        <f>IF(A1863&amp;""="","",ROUND(N(C1863)*N(E1863),2))</f>
        <v/>
      </c>
      <c r="G1863" s="15">
        <f>IF(A1863&amp;""="","",ROUND(N(C1863)*N(D1863),2))</f>
        <v/>
      </c>
      <c r="H1863" s="15">
        <f>IF(A1863&amp;""="","",ROUND(F1863-G1863,2))</f>
        <v/>
      </c>
      <c r="I1863" s="6">
        <f>IF(A1863&amp;""="","",IFERROR(INDEX('أوامر الشغل'!$F$6:$F$1005,MATCH(A1863&amp;"",'أوامر الشغل'!$A$6:$A$1005,0))&amp;"","أمر غير موجود"))</f>
        <v/>
      </c>
    </row>
    <row r="1864">
      <c r="A1864" s="5" t="n"/>
      <c r="B1864" s="5" t="n"/>
      <c r="C1864" s="18" t="n"/>
      <c r="D1864" s="17" t="n"/>
      <c r="E1864" s="17" t="n"/>
      <c r="F1864" s="15">
        <f>IF(A1864&amp;""="","",ROUND(N(C1864)*N(E1864),2))</f>
        <v/>
      </c>
      <c r="G1864" s="15">
        <f>IF(A1864&amp;""="","",ROUND(N(C1864)*N(D1864),2))</f>
        <v/>
      </c>
      <c r="H1864" s="15">
        <f>IF(A1864&amp;""="","",ROUND(F1864-G1864,2))</f>
        <v/>
      </c>
      <c r="I1864" s="6">
        <f>IF(A1864&amp;""="","",IFERROR(INDEX('أوامر الشغل'!$F$6:$F$1005,MATCH(A1864&amp;"",'أوامر الشغل'!$A$6:$A$1005,0))&amp;"","أمر غير موجود"))</f>
        <v/>
      </c>
    </row>
    <row r="1865">
      <c r="A1865" s="5" t="n"/>
      <c r="B1865" s="5" t="n"/>
      <c r="C1865" s="18" t="n"/>
      <c r="D1865" s="17" t="n"/>
      <c r="E1865" s="17" t="n"/>
      <c r="F1865" s="15">
        <f>IF(A1865&amp;""="","",ROUND(N(C1865)*N(E1865),2))</f>
        <v/>
      </c>
      <c r="G1865" s="15">
        <f>IF(A1865&amp;""="","",ROUND(N(C1865)*N(D1865),2))</f>
        <v/>
      </c>
      <c r="H1865" s="15">
        <f>IF(A1865&amp;""="","",ROUND(F1865-G1865,2))</f>
        <v/>
      </c>
      <c r="I1865" s="6">
        <f>IF(A1865&amp;""="","",IFERROR(INDEX('أوامر الشغل'!$F$6:$F$1005,MATCH(A1865&amp;"",'أوامر الشغل'!$A$6:$A$1005,0))&amp;"","أمر غير موجود"))</f>
        <v/>
      </c>
    </row>
    <row r="1866">
      <c r="A1866" s="5" t="n"/>
      <c r="B1866" s="5" t="n"/>
      <c r="C1866" s="18" t="n"/>
      <c r="D1866" s="17" t="n"/>
      <c r="E1866" s="17" t="n"/>
      <c r="F1866" s="15">
        <f>IF(A1866&amp;""="","",ROUND(N(C1866)*N(E1866),2))</f>
        <v/>
      </c>
      <c r="G1866" s="15">
        <f>IF(A1866&amp;""="","",ROUND(N(C1866)*N(D1866),2))</f>
        <v/>
      </c>
      <c r="H1866" s="15">
        <f>IF(A1866&amp;""="","",ROUND(F1866-G1866,2))</f>
        <v/>
      </c>
      <c r="I1866" s="6">
        <f>IF(A1866&amp;""="","",IFERROR(INDEX('أوامر الشغل'!$F$6:$F$1005,MATCH(A1866&amp;"",'أوامر الشغل'!$A$6:$A$1005,0))&amp;"","أمر غير موجود"))</f>
        <v/>
      </c>
    </row>
    <row r="1867">
      <c r="A1867" s="5" t="n"/>
      <c r="B1867" s="5" t="n"/>
      <c r="C1867" s="18" t="n"/>
      <c r="D1867" s="17" t="n"/>
      <c r="E1867" s="17" t="n"/>
      <c r="F1867" s="15">
        <f>IF(A1867&amp;""="","",ROUND(N(C1867)*N(E1867),2))</f>
        <v/>
      </c>
      <c r="G1867" s="15">
        <f>IF(A1867&amp;""="","",ROUND(N(C1867)*N(D1867),2))</f>
        <v/>
      </c>
      <c r="H1867" s="15">
        <f>IF(A1867&amp;""="","",ROUND(F1867-G1867,2))</f>
        <v/>
      </c>
      <c r="I1867" s="6">
        <f>IF(A1867&amp;""="","",IFERROR(INDEX('أوامر الشغل'!$F$6:$F$1005,MATCH(A1867&amp;"",'أوامر الشغل'!$A$6:$A$1005,0))&amp;"","أمر غير موجود"))</f>
        <v/>
      </c>
    </row>
    <row r="1868">
      <c r="A1868" s="5" t="n"/>
      <c r="B1868" s="5" t="n"/>
      <c r="C1868" s="18" t="n"/>
      <c r="D1868" s="17" t="n"/>
      <c r="E1868" s="17" t="n"/>
      <c r="F1868" s="15">
        <f>IF(A1868&amp;""="","",ROUND(N(C1868)*N(E1868),2))</f>
        <v/>
      </c>
      <c r="G1868" s="15">
        <f>IF(A1868&amp;""="","",ROUND(N(C1868)*N(D1868),2))</f>
        <v/>
      </c>
      <c r="H1868" s="15">
        <f>IF(A1868&amp;""="","",ROUND(F1868-G1868,2))</f>
        <v/>
      </c>
      <c r="I1868" s="6">
        <f>IF(A1868&amp;""="","",IFERROR(INDEX('أوامر الشغل'!$F$6:$F$1005,MATCH(A1868&amp;"",'أوامر الشغل'!$A$6:$A$1005,0))&amp;"","أمر غير موجود"))</f>
        <v/>
      </c>
    </row>
    <row r="1869">
      <c r="A1869" s="5" t="n"/>
      <c r="B1869" s="5" t="n"/>
      <c r="C1869" s="18" t="n"/>
      <c r="D1869" s="17" t="n"/>
      <c r="E1869" s="17" t="n"/>
      <c r="F1869" s="15">
        <f>IF(A1869&amp;""="","",ROUND(N(C1869)*N(E1869),2))</f>
        <v/>
      </c>
      <c r="G1869" s="15">
        <f>IF(A1869&amp;""="","",ROUND(N(C1869)*N(D1869),2))</f>
        <v/>
      </c>
      <c r="H1869" s="15">
        <f>IF(A1869&amp;""="","",ROUND(F1869-G1869,2))</f>
        <v/>
      </c>
      <c r="I1869" s="6">
        <f>IF(A1869&amp;""="","",IFERROR(INDEX('أوامر الشغل'!$F$6:$F$1005,MATCH(A1869&amp;"",'أوامر الشغل'!$A$6:$A$1005,0))&amp;"","أمر غير موجود"))</f>
        <v/>
      </c>
    </row>
    <row r="1870">
      <c r="A1870" s="5" t="n"/>
      <c r="B1870" s="5" t="n"/>
      <c r="C1870" s="18" t="n"/>
      <c r="D1870" s="17" t="n"/>
      <c r="E1870" s="17" t="n"/>
      <c r="F1870" s="15">
        <f>IF(A1870&amp;""="","",ROUND(N(C1870)*N(E1870),2))</f>
        <v/>
      </c>
      <c r="G1870" s="15">
        <f>IF(A1870&amp;""="","",ROUND(N(C1870)*N(D1870),2))</f>
        <v/>
      </c>
      <c r="H1870" s="15">
        <f>IF(A1870&amp;""="","",ROUND(F1870-G1870,2))</f>
        <v/>
      </c>
      <c r="I1870" s="6">
        <f>IF(A1870&amp;""="","",IFERROR(INDEX('أوامر الشغل'!$F$6:$F$1005,MATCH(A1870&amp;"",'أوامر الشغل'!$A$6:$A$1005,0))&amp;"","أمر غير موجود"))</f>
        <v/>
      </c>
    </row>
    <row r="1871">
      <c r="A1871" s="5" t="n"/>
      <c r="B1871" s="5" t="n"/>
      <c r="C1871" s="18" t="n"/>
      <c r="D1871" s="17" t="n"/>
      <c r="E1871" s="17" t="n"/>
      <c r="F1871" s="15">
        <f>IF(A1871&amp;""="","",ROUND(N(C1871)*N(E1871),2))</f>
        <v/>
      </c>
      <c r="G1871" s="15">
        <f>IF(A1871&amp;""="","",ROUND(N(C1871)*N(D1871),2))</f>
        <v/>
      </c>
      <c r="H1871" s="15">
        <f>IF(A1871&amp;""="","",ROUND(F1871-G1871,2))</f>
        <v/>
      </c>
      <c r="I1871" s="6">
        <f>IF(A1871&amp;""="","",IFERROR(INDEX('أوامر الشغل'!$F$6:$F$1005,MATCH(A1871&amp;"",'أوامر الشغل'!$A$6:$A$1005,0))&amp;"","أمر غير موجود"))</f>
        <v/>
      </c>
    </row>
    <row r="1872">
      <c r="A1872" s="5" t="n"/>
      <c r="B1872" s="5" t="n"/>
      <c r="C1872" s="18" t="n"/>
      <c r="D1872" s="17" t="n"/>
      <c r="E1872" s="17" t="n"/>
      <c r="F1872" s="15">
        <f>IF(A1872&amp;""="","",ROUND(N(C1872)*N(E1872),2))</f>
        <v/>
      </c>
      <c r="G1872" s="15">
        <f>IF(A1872&amp;""="","",ROUND(N(C1872)*N(D1872),2))</f>
        <v/>
      </c>
      <c r="H1872" s="15">
        <f>IF(A1872&amp;""="","",ROUND(F1872-G1872,2))</f>
        <v/>
      </c>
      <c r="I1872" s="6">
        <f>IF(A1872&amp;""="","",IFERROR(INDEX('أوامر الشغل'!$F$6:$F$1005,MATCH(A1872&amp;"",'أوامر الشغل'!$A$6:$A$1005,0))&amp;"","أمر غير موجود"))</f>
        <v/>
      </c>
    </row>
    <row r="1873">
      <c r="A1873" s="5" t="n"/>
      <c r="B1873" s="5" t="n"/>
      <c r="C1873" s="18" t="n"/>
      <c r="D1873" s="17" t="n"/>
      <c r="E1873" s="17" t="n"/>
      <c r="F1873" s="15">
        <f>IF(A1873&amp;""="","",ROUND(N(C1873)*N(E1873),2))</f>
        <v/>
      </c>
      <c r="G1873" s="15">
        <f>IF(A1873&amp;""="","",ROUND(N(C1873)*N(D1873),2))</f>
        <v/>
      </c>
      <c r="H1873" s="15">
        <f>IF(A1873&amp;""="","",ROUND(F1873-G1873,2))</f>
        <v/>
      </c>
      <c r="I1873" s="6">
        <f>IF(A1873&amp;""="","",IFERROR(INDEX('أوامر الشغل'!$F$6:$F$1005,MATCH(A1873&amp;"",'أوامر الشغل'!$A$6:$A$1005,0))&amp;"","أمر غير موجود"))</f>
        <v/>
      </c>
    </row>
    <row r="1874">
      <c r="A1874" s="5" t="n"/>
      <c r="B1874" s="5" t="n"/>
      <c r="C1874" s="18" t="n"/>
      <c r="D1874" s="17" t="n"/>
      <c r="E1874" s="17" t="n"/>
      <c r="F1874" s="15">
        <f>IF(A1874&amp;""="","",ROUND(N(C1874)*N(E1874),2))</f>
        <v/>
      </c>
      <c r="G1874" s="15">
        <f>IF(A1874&amp;""="","",ROUND(N(C1874)*N(D1874),2))</f>
        <v/>
      </c>
      <c r="H1874" s="15">
        <f>IF(A1874&amp;""="","",ROUND(F1874-G1874,2))</f>
        <v/>
      </c>
      <c r="I1874" s="6">
        <f>IF(A1874&amp;""="","",IFERROR(INDEX('أوامر الشغل'!$F$6:$F$1005,MATCH(A1874&amp;"",'أوامر الشغل'!$A$6:$A$1005,0))&amp;"","أمر غير موجود"))</f>
        <v/>
      </c>
    </row>
    <row r="1875">
      <c r="A1875" s="5" t="n"/>
      <c r="B1875" s="5" t="n"/>
      <c r="C1875" s="18" t="n"/>
      <c r="D1875" s="17" t="n"/>
      <c r="E1875" s="17" t="n"/>
      <c r="F1875" s="15">
        <f>IF(A1875&amp;""="","",ROUND(N(C1875)*N(E1875),2))</f>
        <v/>
      </c>
      <c r="G1875" s="15">
        <f>IF(A1875&amp;""="","",ROUND(N(C1875)*N(D1875),2))</f>
        <v/>
      </c>
      <c r="H1875" s="15">
        <f>IF(A1875&amp;""="","",ROUND(F1875-G1875,2))</f>
        <v/>
      </c>
      <c r="I1875" s="6">
        <f>IF(A1875&amp;""="","",IFERROR(INDEX('أوامر الشغل'!$F$6:$F$1005,MATCH(A1875&amp;"",'أوامر الشغل'!$A$6:$A$1005,0))&amp;"","أمر غير موجود"))</f>
        <v/>
      </c>
    </row>
    <row r="1876">
      <c r="A1876" s="5" t="n"/>
      <c r="B1876" s="5" t="n"/>
      <c r="C1876" s="18" t="n"/>
      <c r="D1876" s="17" t="n"/>
      <c r="E1876" s="17" t="n"/>
      <c r="F1876" s="15">
        <f>IF(A1876&amp;""="","",ROUND(N(C1876)*N(E1876),2))</f>
        <v/>
      </c>
      <c r="G1876" s="15">
        <f>IF(A1876&amp;""="","",ROUND(N(C1876)*N(D1876),2))</f>
        <v/>
      </c>
      <c r="H1876" s="15">
        <f>IF(A1876&amp;""="","",ROUND(F1876-G1876,2))</f>
        <v/>
      </c>
      <c r="I1876" s="6">
        <f>IF(A1876&amp;""="","",IFERROR(INDEX('أوامر الشغل'!$F$6:$F$1005,MATCH(A1876&amp;"",'أوامر الشغل'!$A$6:$A$1005,0))&amp;"","أمر غير موجود"))</f>
        <v/>
      </c>
    </row>
    <row r="1877">
      <c r="A1877" s="5" t="n"/>
      <c r="B1877" s="5" t="n"/>
      <c r="C1877" s="18" t="n"/>
      <c r="D1877" s="17" t="n"/>
      <c r="E1877" s="17" t="n"/>
      <c r="F1877" s="15">
        <f>IF(A1877&amp;""="","",ROUND(N(C1877)*N(E1877),2))</f>
        <v/>
      </c>
      <c r="G1877" s="15">
        <f>IF(A1877&amp;""="","",ROUND(N(C1877)*N(D1877),2))</f>
        <v/>
      </c>
      <c r="H1877" s="15">
        <f>IF(A1877&amp;""="","",ROUND(F1877-G1877,2))</f>
        <v/>
      </c>
      <c r="I1877" s="6">
        <f>IF(A1877&amp;""="","",IFERROR(INDEX('أوامر الشغل'!$F$6:$F$1005,MATCH(A1877&amp;"",'أوامر الشغل'!$A$6:$A$1005,0))&amp;"","أمر غير موجود"))</f>
        <v/>
      </c>
    </row>
    <row r="1878">
      <c r="A1878" s="5" t="n"/>
      <c r="B1878" s="5" t="n"/>
      <c r="C1878" s="18" t="n"/>
      <c r="D1878" s="17" t="n"/>
      <c r="E1878" s="17" t="n"/>
      <c r="F1878" s="15">
        <f>IF(A1878&amp;""="","",ROUND(N(C1878)*N(E1878),2))</f>
        <v/>
      </c>
      <c r="G1878" s="15">
        <f>IF(A1878&amp;""="","",ROUND(N(C1878)*N(D1878),2))</f>
        <v/>
      </c>
      <c r="H1878" s="15">
        <f>IF(A1878&amp;""="","",ROUND(F1878-G1878,2))</f>
        <v/>
      </c>
      <c r="I1878" s="6">
        <f>IF(A1878&amp;""="","",IFERROR(INDEX('أوامر الشغل'!$F$6:$F$1005,MATCH(A1878&amp;"",'أوامر الشغل'!$A$6:$A$1005,0))&amp;"","أمر غير موجود"))</f>
        <v/>
      </c>
    </row>
    <row r="1879">
      <c r="A1879" s="5" t="n"/>
      <c r="B1879" s="5" t="n"/>
      <c r="C1879" s="18" t="n"/>
      <c r="D1879" s="17" t="n"/>
      <c r="E1879" s="17" t="n"/>
      <c r="F1879" s="15">
        <f>IF(A1879&amp;""="","",ROUND(N(C1879)*N(E1879),2))</f>
        <v/>
      </c>
      <c r="G1879" s="15">
        <f>IF(A1879&amp;""="","",ROUND(N(C1879)*N(D1879),2))</f>
        <v/>
      </c>
      <c r="H1879" s="15">
        <f>IF(A1879&amp;""="","",ROUND(F1879-G1879,2))</f>
        <v/>
      </c>
      <c r="I1879" s="6">
        <f>IF(A1879&amp;""="","",IFERROR(INDEX('أوامر الشغل'!$F$6:$F$1005,MATCH(A1879&amp;"",'أوامر الشغل'!$A$6:$A$1005,0))&amp;"","أمر غير موجود"))</f>
        <v/>
      </c>
    </row>
    <row r="1880">
      <c r="A1880" s="5" t="n"/>
      <c r="B1880" s="5" t="n"/>
      <c r="C1880" s="18" t="n"/>
      <c r="D1880" s="17" t="n"/>
      <c r="E1880" s="17" t="n"/>
      <c r="F1880" s="15">
        <f>IF(A1880&amp;""="","",ROUND(N(C1880)*N(E1880),2))</f>
        <v/>
      </c>
      <c r="G1880" s="15">
        <f>IF(A1880&amp;""="","",ROUND(N(C1880)*N(D1880),2))</f>
        <v/>
      </c>
      <c r="H1880" s="15">
        <f>IF(A1880&amp;""="","",ROUND(F1880-G1880,2))</f>
        <v/>
      </c>
      <c r="I1880" s="6">
        <f>IF(A1880&amp;""="","",IFERROR(INDEX('أوامر الشغل'!$F$6:$F$1005,MATCH(A1880&amp;"",'أوامر الشغل'!$A$6:$A$1005,0))&amp;"","أمر غير موجود"))</f>
        <v/>
      </c>
    </row>
    <row r="1881">
      <c r="A1881" s="5" t="n"/>
      <c r="B1881" s="5" t="n"/>
      <c r="C1881" s="18" t="n"/>
      <c r="D1881" s="17" t="n"/>
      <c r="E1881" s="17" t="n"/>
      <c r="F1881" s="15">
        <f>IF(A1881&amp;""="","",ROUND(N(C1881)*N(E1881),2))</f>
        <v/>
      </c>
      <c r="G1881" s="15">
        <f>IF(A1881&amp;""="","",ROUND(N(C1881)*N(D1881),2))</f>
        <v/>
      </c>
      <c r="H1881" s="15">
        <f>IF(A1881&amp;""="","",ROUND(F1881-G1881,2))</f>
        <v/>
      </c>
      <c r="I1881" s="6">
        <f>IF(A1881&amp;""="","",IFERROR(INDEX('أوامر الشغل'!$F$6:$F$1005,MATCH(A1881&amp;"",'أوامر الشغل'!$A$6:$A$1005,0))&amp;"","أمر غير موجود"))</f>
        <v/>
      </c>
    </row>
    <row r="1882">
      <c r="A1882" s="5" t="n"/>
      <c r="B1882" s="5" t="n"/>
      <c r="C1882" s="18" t="n"/>
      <c r="D1882" s="17" t="n"/>
      <c r="E1882" s="17" t="n"/>
      <c r="F1882" s="15">
        <f>IF(A1882&amp;""="","",ROUND(N(C1882)*N(E1882),2))</f>
        <v/>
      </c>
      <c r="G1882" s="15">
        <f>IF(A1882&amp;""="","",ROUND(N(C1882)*N(D1882),2))</f>
        <v/>
      </c>
      <c r="H1882" s="15">
        <f>IF(A1882&amp;""="","",ROUND(F1882-G1882,2))</f>
        <v/>
      </c>
      <c r="I1882" s="6">
        <f>IF(A1882&amp;""="","",IFERROR(INDEX('أوامر الشغل'!$F$6:$F$1005,MATCH(A1882&amp;"",'أوامر الشغل'!$A$6:$A$1005,0))&amp;"","أمر غير موجود"))</f>
        <v/>
      </c>
    </row>
    <row r="1883">
      <c r="A1883" s="5" t="n"/>
      <c r="B1883" s="5" t="n"/>
      <c r="C1883" s="18" t="n"/>
      <c r="D1883" s="17" t="n"/>
      <c r="E1883" s="17" t="n"/>
      <c r="F1883" s="15">
        <f>IF(A1883&amp;""="","",ROUND(N(C1883)*N(E1883),2))</f>
        <v/>
      </c>
      <c r="G1883" s="15">
        <f>IF(A1883&amp;""="","",ROUND(N(C1883)*N(D1883),2))</f>
        <v/>
      </c>
      <c r="H1883" s="15">
        <f>IF(A1883&amp;""="","",ROUND(F1883-G1883,2))</f>
        <v/>
      </c>
      <c r="I1883" s="6">
        <f>IF(A1883&amp;""="","",IFERROR(INDEX('أوامر الشغل'!$F$6:$F$1005,MATCH(A1883&amp;"",'أوامر الشغل'!$A$6:$A$1005,0))&amp;"","أمر غير موجود"))</f>
        <v/>
      </c>
    </row>
    <row r="1884">
      <c r="A1884" s="5" t="n"/>
      <c r="B1884" s="5" t="n"/>
      <c r="C1884" s="18" t="n"/>
      <c r="D1884" s="17" t="n"/>
      <c r="E1884" s="17" t="n"/>
      <c r="F1884" s="15">
        <f>IF(A1884&amp;""="","",ROUND(N(C1884)*N(E1884),2))</f>
        <v/>
      </c>
      <c r="G1884" s="15">
        <f>IF(A1884&amp;""="","",ROUND(N(C1884)*N(D1884),2))</f>
        <v/>
      </c>
      <c r="H1884" s="15">
        <f>IF(A1884&amp;""="","",ROUND(F1884-G1884,2))</f>
        <v/>
      </c>
      <c r="I1884" s="6">
        <f>IF(A1884&amp;""="","",IFERROR(INDEX('أوامر الشغل'!$F$6:$F$1005,MATCH(A1884&amp;"",'أوامر الشغل'!$A$6:$A$1005,0))&amp;"","أمر غير موجود"))</f>
        <v/>
      </c>
    </row>
    <row r="1885">
      <c r="A1885" s="5" t="n"/>
      <c r="B1885" s="5" t="n"/>
      <c r="C1885" s="18" t="n"/>
      <c r="D1885" s="17" t="n"/>
      <c r="E1885" s="17" t="n"/>
      <c r="F1885" s="15">
        <f>IF(A1885&amp;""="","",ROUND(N(C1885)*N(E1885),2))</f>
        <v/>
      </c>
      <c r="G1885" s="15">
        <f>IF(A1885&amp;""="","",ROUND(N(C1885)*N(D1885),2))</f>
        <v/>
      </c>
      <c r="H1885" s="15">
        <f>IF(A1885&amp;""="","",ROUND(F1885-G1885,2))</f>
        <v/>
      </c>
      <c r="I1885" s="6">
        <f>IF(A1885&amp;""="","",IFERROR(INDEX('أوامر الشغل'!$F$6:$F$1005,MATCH(A1885&amp;"",'أوامر الشغل'!$A$6:$A$1005,0))&amp;"","أمر غير موجود"))</f>
        <v/>
      </c>
    </row>
    <row r="1886">
      <c r="A1886" s="5" t="n"/>
      <c r="B1886" s="5" t="n"/>
      <c r="C1886" s="18" t="n"/>
      <c r="D1886" s="17" t="n"/>
      <c r="E1886" s="17" t="n"/>
      <c r="F1886" s="15">
        <f>IF(A1886&amp;""="","",ROUND(N(C1886)*N(E1886),2))</f>
        <v/>
      </c>
      <c r="G1886" s="15">
        <f>IF(A1886&amp;""="","",ROUND(N(C1886)*N(D1886),2))</f>
        <v/>
      </c>
      <c r="H1886" s="15">
        <f>IF(A1886&amp;""="","",ROUND(F1886-G1886,2))</f>
        <v/>
      </c>
      <c r="I1886" s="6">
        <f>IF(A1886&amp;""="","",IFERROR(INDEX('أوامر الشغل'!$F$6:$F$1005,MATCH(A1886&amp;"",'أوامر الشغل'!$A$6:$A$1005,0))&amp;"","أمر غير موجود"))</f>
        <v/>
      </c>
    </row>
    <row r="1887">
      <c r="A1887" s="5" t="n"/>
      <c r="B1887" s="5" t="n"/>
      <c r="C1887" s="18" t="n"/>
      <c r="D1887" s="17" t="n"/>
      <c r="E1887" s="17" t="n"/>
      <c r="F1887" s="15">
        <f>IF(A1887&amp;""="","",ROUND(N(C1887)*N(E1887),2))</f>
        <v/>
      </c>
      <c r="G1887" s="15">
        <f>IF(A1887&amp;""="","",ROUND(N(C1887)*N(D1887),2))</f>
        <v/>
      </c>
      <c r="H1887" s="15">
        <f>IF(A1887&amp;""="","",ROUND(F1887-G1887,2))</f>
        <v/>
      </c>
      <c r="I1887" s="6">
        <f>IF(A1887&amp;""="","",IFERROR(INDEX('أوامر الشغل'!$F$6:$F$1005,MATCH(A1887&amp;"",'أوامر الشغل'!$A$6:$A$1005,0))&amp;"","أمر غير موجود"))</f>
        <v/>
      </c>
    </row>
    <row r="1888">
      <c r="A1888" s="5" t="n"/>
      <c r="B1888" s="5" t="n"/>
      <c r="C1888" s="18" t="n"/>
      <c r="D1888" s="17" t="n"/>
      <c r="E1888" s="17" t="n"/>
      <c r="F1888" s="15">
        <f>IF(A1888&amp;""="","",ROUND(N(C1888)*N(E1888),2))</f>
        <v/>
      </c>
      <c r="G1888" s="15">
        <f>IF(A1888&amp;""="","",ROUND(N(C1888)*N(D1888),2))</f>
        <v/>
      </c>
      <c r="H1888" s="15">
        <f>IF(A1888&amp;""="","",ROUND(F1888-G1888,2))</f>
        <v/>
      </c>
      <c r="I1888" s="6">
        <f>IF(A1888&amp;""="","",IFERROR(INDEX('أوامر الشغل'!$F$6:$F$1005,MATCH(A1888&amp;"",'أوامر الشغل'!$A$6:$A$1005,0))&amp;"","أمر غير موجود"))</f>
        <v/>
      </c>
    </row>
    <row r="1889">
      <c r="A1889" s="5" t="n"/>
      <c r="B1889" s="5" t="n"/>
      <c r="C1889" s="18" t="n"/>
      <c r="D1889" s="17" t="n"/>
      <c r="E1889" s="17" t="n"/>
      <c r="F1889" s="15">
        <f>IF(A1889&amp;""="","",ROUND(N(C1889)*N(E1889),2))</f>
        <v/>
      </c>
      <c r="G1889" s="15">
        <f>IF(A1889&amp;""="","",ROUND(N(C1889)*N(D1889),2))</f>
        <v/>
      </c>
      <c r="H1889" s="15">
        <f>IF(A1889&amp;""="","",ROUND(F1889-G1889,2))</f>
        <v/>
      </c>
      <c r="I1889" s="6">
        <f>IF(A1889&amp;""="","",IFERROR(INDEX('أوامر الشغل'!$F$6:$F$1005,MATCH(A1889&amp;"",'أوامر الشغل'!$A$6:$A$1005,0))&amp;"","أمر غير موجود"))</f>
        <v/>
      </c>
    </row>
    <row r="1890">
      <c r="A1890" s="5" t="n"/>
      <c r="B1890" s="5" t="n"/>
      <c r="C1890" s="18" t="n"/>
      <c r="D1890" s="17" t="n"/>
      <c r="E1890" s="17" t="n"/>
      <c r="F1890" s="15">
        <f>IF(A1890&amp;""="","",ROUND(N(C1890)*N(E1890),2))</f>
        <v/>
      </c>
      <c r="G1890" s="15">
        <f>IF(A1890&amp;""="","",ROUND(N(C1890)*N(D1890),2))</f>
        <v/>
      </c>
      <c r="H1890" s="15">
        <f>IF(A1890&amp;""="","",ROUND(F1890-G1890,2))</f>
        <v/>
      </c>
      <c r="I1890" s="6">
        <f>IF(A1890&amp;""="","",IFERROR(INDEX('أوامر الشغل'!$F$6:$F$1005,MATCH(A1890&amp;"",'أوامر الشغل'!$A$6:$A$1005,0))&amp;"","أمر غير موجود"))</f>
        <v/>
      </c>
    </row>
    <row r="1891">
      <c r="A1891" s="5" t="n"/>
      <c r="B1891" s="5" t="n"/>
      <c r="C1891" s="18" t="n"/>
      <c r="D1891" s="17" t="n"/>
      <c r="E1891" s="17" t="n"/>
      <c r="F1891" s="15">
        <f>IF(A1891&amp;""="","",ROUND(N(C1891)*N(E1891),2))</f>
        <v/>
      </c>
      <c r="G1891" s="15">
        <f>IF(A1891&amp;""="","",ROUND(N(C1891)*N(D1891),2))</f>
        <v/>
      </c>
      <c r="H1891" s="15">
        <f>IF(A1891&amp;""="","",ROUND(F1891-G1891,2))</f>
        <v/>
      </c>
      <c r="I1891" s="6">
        <f>IF(A1891&amp;""="","",IFERROR(INDEX('أوامر الشغل'!$F$6:$F$1005,MATCH(A1891&amp;"",'أوامر الشغل'!$A$6:$A$1005,0))&amp;"","أمر غير موجود"))</f>
        <v/>
      </c>
    </row>
    <row r="1892">
      <c r="A1892" s="5" t="n"/>
      <c r="B1892" s="5" t="n"/>
      <c r="C1892" s="18" t="n"/>
      <c r="D1892" s="17" t="n"/>
      <c r="E1892" s="17" t="n"/>
      <c r="F1892" s="15">
        <f>IF(A1892&amp;""="","",ROUND(N(C1892)*N(E1892),2))</f>
        <v/>
      </c>
      <c r="G1892" s="15">
        <f>IF(A1892&amp;""="","",ROUND(N(C1892)*N(D1892),2))</f>
        <v/>
      </c>
      <c r="H1892" s="15">
        <f>IF(A1892&amp;""="","",ROUND(F1892-G1892,2))</f>
        <v/>
      </c>
      <c r="I1892" s="6">
        <f>IF(A1892&amp;""="","",IFERROR(INDEX('أوامر الشغل'!$F$6:$F$1005,MATCH(A1892&amp;"",'أوامر الشغل'!$A$6:$A$1005,0))&amp;"","أمر غير موجود"))</f>
        <v/>
      </c>
    </row>
    <row r="1893">
      <c r="A1893" s="5" t="n"/>
      <c r="B1893" s="5" t="n"/>
      <c r="C1893" s="18" t="n"/>
      <c r="D1893" s="17" t="n"/>
      <c r="E1893" s="17" t="n"/>
      <c r="F1893" s="15">
        <f>IF(A1893&amp;""="","",ROUND(N(C1893)*N(E1893),2))</f>
        <v/>
      </c>
      <c r="G1893" s="15">
        <f>IF(A1893&amp;""="","",ROUND(N(C1893)*N(D1893),2))</f>
        <v/>
      </c>
      <c r="H1893" s="15">
        <f>IF(A1893&amp;""="","",ROUND(F1893-G1893,2))</f>
        <v/>
      </c>
      <c r="I1893" s="6">
        <f>IF(A1893&amp;""="","",IFERROR(INDEX('أوامر الشغل'!$F$6:$F$1005,MATCH(A1893&amp;"",'أوامر الشغل'!$A$6:$A$1005,0))&amp;"","أمر غير موجود"))</f>
        <v/>
      </c>
    </row>
    <row r="1894">
      <c r="A1894" s="5" t="n"/>
      <c r="B1894" s="5" t="n"/>
      <c r="C1894" s="18" t="n"/>
      <c r="D1894" s="17" t="n"/>
      <c r="E1894" s="17" t="n"/>
      <c r="F1894" s="15">
        <f>IF(A1894&amp;""="","",ROUND(N(C1894)*N(E1894),2))</f>
        <v/>
      </c>
      <c r="G1894" s="15">
        <f>IF(A1894&amp;""="","",ROUND(N(C1894)*N(D1894),2))</f>
        <v/>
      </c>
      <c r="H1894" s="15">
        <f>IF(A1894&amp;""="","",ROUND(F1894-G1894,2))</f>
        <v/>
      </c>
      <c r="I1894" s="6">
        <f>IF(A1894&amp;""="","",IFERROR(INDEX('أوامر الشغل'!$F$6:$F$1005,MATCH(A1894&amp;"",'أوامر الشغل'!$A$6:$A$1005,0))&amp;"","أمر غير موجود"))</f>
        <v/>
      </c>
    </row>
    <row r="1895">
      <c r="A1895" s="5" t="n"/>
      <c r="B1895" s="5" t="n"/>
      <c r="C1895" s="18" t="n"/>
      <c r="D1895" s="17" t="n"/>
      <c r="E1895" s="17" t="n"/>
      <c r="F1895" s="15">
        <f>IF(A1895&amp;""="","",ROUND(N(C1895)*N(E1895),2))</f>
        <v/>
      </c>
      <c r="G1895" s="15">
        <f>IF(A1895&amp;""="","",ROUND(N(C1895)*N(D1895),2))</f>
        <v/>
      </c>
      <c r="H1895" s="15">
        <f>IF(A1895&amp;""="","",ROUND(F1895-G1895,2))</f>
        <v/>
      </c>
      <c r="I1895" s="6">
        <f>IF(A1895&amp;""="","",IFERROR(INDEX('أوامر الشغل'!$F$6:$F$1005,MATCH(A1895&amp;"",'أوامر الشغل'!$A$6:$A$1005,0))&amp;"","أمر غير موجود"))</f>
        <v/>
      </c>
    </row>
    <row r="1896">
      <c r="A1896" s="5" t="n"/>
      <c r="B1896" s="5" t="n"/>
      <c r="C1896" s="18" t="n"/>
      <c r="D1896" s="17" t="n"/>
      <c r="E1896" s="17" t="n"/>
      <c r="F1896" s="15">
        <f>IF(A1896&amp;""="","",ROUND(N(C1896)*N(E1896),2))</f>
        <v/>
      </c>
      <c r="G1896" s="15">
        <f>IF(A1896&amp;""="","",ROUND(N(C1896)*N(D1896),2))</f>
        <v/>
      </c>
      <c r="H1896" s="15">
        <f>IF(A1896&amp;""="","",ROUND(F1896-G1896,2))</f>
        <v/>
      </c>
      <c r="I1896" s="6">
        <f>IF(A1896&amp;""="","",IFERROR(INDEX('أوامر الشغل'!$F$6:$F$1005,MATCH(A1896&amp;"",'أوامر الشغل'!$A$6:$A$1005,0))&amp;"","أمر غير موجود"))</f>
        <v/>
      </c>
    </row>
    <row r="1897">
      <c r="A1897" s="5" t="n"/>
      <c r="B1897" s="5" t="n"/>
      <c r="C1897" s="18" t="n"/>
      <c r="D1897" s="17" t="n"/>
      <c r="E1897" s="17" t="n"/>
      <c r="F1897" s="15">
        <f>IF(A1897&amp;""="","",ROUND(N(C1897)*N(E1897),2))</f>
        <v/>
      </c>
      <c r="G1897" s="15">
        <f>IF(A1897&amp;""="","",ROUND(N(C1897)*N(D1897),2))</f>
        <v/>
      </c>
      <c r="H1897" s="15">
        <f>IF(A1897&amp;""="","",ROUND(F1897-G1897,2))</f>
        <v/>
      </c>
      <c r="I1897" s="6">
        <f>IF(A1897&amp;""="","",IFERROR(INDEX('أوامر الشغل'!$F$6:$F$1005,MATCH(A1897&amp;"",'أوامر الشغل'!$A$6:$A$1005,0))&amp;"","أمر غير موجود"))</f>
        <v/>
      </c>
    </row>
    <row r="1898">
      <c r="A1898" s="5" t="n"/>
      <c r="B1898" s="5" t="n"/>
      <c r="C1898" s="18" t="n"/>
      <c r="D1898" s="17" t="n"/>
      <c r="E1898" s="17" t="n"/>
      <c r="F1898" s="15">
        <f>IF(A1898&amp;""="","",ROUND(N(C1898)*N(E1898),2))</f>
        <v/>
      </c>
      <c r="G1898" s="15">
        <f>IF(A1898&amp;""="","",ROUND(N(C1898)*N(D1898),2))</f>
        <v/>
      </c>
      <c r="H1898" s="15">
        <f>IF(A1898&amp;""="","",ROUND(F1898-G1898,2))</f>
        <v/>
      </c>
      <c r="I1898" s="6">
        <f>IF(A1898&amp;""="","",IFERROR(INDEX('أوامر الشغل'!$F$6:$F$1005,MATCH(A1898&amp;"",'أوامر الشغل'!$A$6:$A$1005,0))&amp;"","أمر غير موجود"))</f>
        <v/>
      </c>
    </row>
    <row r="1899">
      <c r="A1899" s="5" t="n"/>
      <c r="B1899" s="5" t="n"/>
      <c r="C1899" s="18" t="n"/>
      <c r="D1899" s="17" t="n"/>
      <c r="E1899" s="17" t="n"/>
      <c r="F1899" s="15">
        <f>IF(A1899&amp;""="","",ROUND(N(C1899)*N(E1899),2))</f>
        <v/>
      </c>
      <c r="G1899" s="15">
        <f>IF(A1899&amp;""="","",ROUND(N(C1899)*N(D1899),2))</f>
        <v/>
      </c>
      <c r="H1899" s="15">
        <f>IF(A1899&amp;""="","",ROUND(F1899-G1899,2))</f>
        <v/>
      </c>
      <c r="I1899" s="6">
        <f>IF(A1899&amp;""="","",IFERROR(INDEX('أوامر الشغل'!$F$6:$F$1005,MATCH(A1899&amp;"",'أوامر الشغل'!$A$6:$A$1005,0))&amp;"","أمر غير موجود"))</f>
        <v/>
      </c>
    </row>
    <row r="1900">
      <c r="A1900" s="5" t="n"/>
      <c r="B1900" s="5" t="n"/>
      <c r="C1900" s="18" t="n"/>
      <c r="D1900" s="17" t="n"/>
      <c r="E1900" s="17" t="n"/>
      <c r="F1900" s="15">
        <f>IF(A1900&amp;""="","",ROUND(N(C1900)*N(E1900),2))</f>
        <v/>
      </c>
      <c r="G1900" s="15">
        <f>IF(A1900&amp;""="","",ROUND(N(C1900)*N(D1900),2))</f>
        <v/>
      </c>
      <c r="H1900" s="15">
        <f>IF(A1900&amp;""="","",ROUND(F1900-G1900,2))</f>
        <v/>
      </c>
      <c r="I1900" s="6">
        <f>IF(A1900&amp;""="","",IFERROR(INDEX('أوامر الشغل'!$F$6:$F$1005,MATCH(A1900&amp;"",'أوامر الشغل'!$A$6:$A$1005,0))&amp;"","أمر غير موجود"))</f>
        <v/>
      </c>
    </row>
    <row r="1901">
      <c r="A1901" s="5" t="n"/>
      <c r="B1901" s="5" t="n"/>
      <c r="C1901" s="18" t="n"/>
      <c r="D1901" s="17" t="n"/>
      <c r="E1901" s="17" t="n"/>
      <c r="F1901" s="15">
        <f>IF(A1901&amp;""="","",ROUND(N(C1901)*N(E1901),2))</f>
        <v/>
      </c>
      <c r="G1901" s="15">
        <f>IF(A1901&amp;""="","",ROUND(N(C1901)*N(D1901),2))</f>
        <v/>
      </c>
      <c r="H1901" s="15">
        <f>IF(A1901&amp;""="","",ROUND(F1901-G1901,2))</f>
        <v/>
      </c>
      <c r="I1901" s="6">
        <f>IF(A1901&amp;""="","",IFERROR(INDEX('أوامر الشغل'!$F$6:$F$1005,MATCH(A1901&amp;"",'أوامر الشغل'!$A$6:$A$1005,0))&amp;"","أمر غير موجود"))</f>
        <v/>
      </c>
    </row>
    <row r="1902">
      <c r="A1902" s="5" t="n"/>
      <c r="B1902" s="5" t="n"/>
      <c r="C1902" s="18" t="n"/>
      <c r="D1902" s="17" t="n"/>
      <c r="E1902" s="17" t="n"/>
      <c r="F1902" s="15">
        <f>IF(A1902&amp;""="","",ROUND(N(C1902)*N(E1902),2))</f>
        <v/>
      </c>
      <c r="G1902" s="15">
        <f>IF(A1902&amp;""="","",ROUND(N(C1902)*N(D1902),2))</f>
        <v/>
      </c>
      <c r="H1902" s="15">
        <f>IF(A1902&amp;""="","",ROUND(F1902-G1902,2))</f>
        <v/>
      </c>
      <c r="I1902" s="6">
        <f>IF(A1902&amp;""="","",IFERROR(INDEX('أوامر الشغل'!$F$6:$F$1005,MATCH(A1902&amp;"",'أوامر الشغل'!$A$6:$A$1005,0))&amp;"","أمر غير موجود"))</f>
        <v/>
      </c>
    </row>
    <row r="1903">
      <c r="A1903" s="5" t="n"/>
      <c r="B1903" s="5" t="n"/>
      <c r="C1903" s="18" t="n"/>
      <c r="D1903" s="17" t="n"/>
      <c r="E1903" s="17" t="n"/>
      <c r="F1903" s="15">
        <f>IF(A1903&amp;""="","",ROUND(N(C1903)*N(E1903),2))</f>
        <v/>
      </c>
      <c r="G1903" s="15">
        <f>IF(A1903&amp;""="","",ROUND(N(C1903)*N(D1903),2))</f>
        <v/>
      </c>
      <c r="H1903" s="15">
        <f>IF(A1903&amp;""="","",ROUND(F1903-G1903,2))</f>
        <v/>
      </c>
      <c r="I1903" s="6">
        <f>IF(A1903&amp;""="","",IFERROR(INDEX('أوامر الشغل'!$F$6:$F$1005,MATCH(A1903&amp;"",'أوامر الشغل'!$A$6:$A$1005,0))&amp;"","أمر غير موجود"))</f>
        <v/>
      </c>
    </row>
    <row r="1904">
      <c r="A1904" s="5" t="n"/>
      <c r="B1904" s="5" t="n"/>
      <c r="C1904" s="18" t="n"/>
      <c r="D1904" s="17" t="n"/>
      <c r="E1904" s="17" t="n"/>
      <c r="F1904" s="15">
        <f>IF(A1904&amp;""="","",ROUND(N(C1904)*N(E1904),2))</f>
        <v/>
      </c>
      <c r="G1904" s="15">
        <f>IF(A1904&amp;""="","",ROUND(N(C1904)*N(D1904),2))</f>
        <v/>
      </c>
      <c r="H1904" s="15">
        <f>IF(A1904&amp;""="","",ROUND(F1904-G1904,2))</f>
        <v/>
      </c>
      <c r="I1904" s="6">
        <f>IF(A1904&amp;""="","",IFERROR(INDEX('أوامر الشغل'!$F$6:$F$1005,MATCH(A1904&amp;"",'أوامر الشغل'!$A$6:$A$1005,0))&amp;"","أمر غير موجود"))</f>
        <v/>
      </c>
    </row>
    <row r="1905">
      <c r="A1905" s="5" t="n"/>
      <c r="B1905" s="5" t="n"/>
      <c r="C1905" s="18" t="n"/>
      <c r="D1905" s="17" t="n"/>
      <c r="E1905" s="17" t="n"/>
      <c r="F1905" s="15">
        <f>IF(A1905&amp;""="","",ROUND(N(C1905)*N(E1905),2))</f>
        <v/>
      </c>
      <c r="G1905" s="15">
        <f>IF(A1905&amp;""="","",ROUND(N(C1905)*N(D1905),2))</f>
        <v/>
      </c>
      <c r="H1905" s="15">
        <f>IF(A1905&amp;""="","",ROUND(F1905-G1905,2))</f>
        <v/>
      </c>
      <c r="I1905" s="6">
        <f>IF(A1905&amp;""="","",IFERROR(INDEX('أوامر الشغل'!$F$6:$F$1005,MATCH(A1905&amp;"",'أوامر الشغل'!$A$6:$A$1005,0))&amp;"","أمر غير موجود"))</f>
        <v/>
      </c>
    </row>
    <row r="1906">
      <c r="A1906" s="5" t="n"/>
      <c r="B1906" s="5" t="n"/>
      <c r="C1906" s="18" t="n"/>
      <c r="D1906" s="17" t="n"/>
      <c r="E1906" s="17" t="n"/>
      <c r="F1906" s="15">
        <f>IF(A1906&amp;""="","",ROUND(N(C1906)*N(E1906),2))</f>
        <v/>
      </c>
      <c r="G1906" s="15">
        <f>IF(A1906&amp;""="","",ROUND(N(C1906)*N(D1906),2))</f>
        <v/>
      </c>
      <c r="H1906" s="15">
        <f>IF(A1906&amp;""="","",ROUND(F1906-G1906,2))</f>
        <v/>
      </c>
      <c r="I1906" s="6">
        <f>IF(A1906&amp;""="","",IFERROR(INDEX('أوامر الشغل'!$F$6:$F$1005,MATCH(A1906&amp;"",'أوامر الشغل'!$A$6:$A$1005,0))&amp;"","أمر غير موجود"))</f>
        <v/>
      </c>
    </row>
    <row r="1907">
      <c r="A1907" s="5" t="n"/>
      <c r="B1907" s="5" t="n"/>
      <c r="C1907" s="18" t="n"/>
      <c r="D1907" s="17" t="n"/>
      <c r="E1907" s="17" t="n"/>
      <c r="F1907" s="15">
        <f>IF(A1907&amp;""="","",ROUND(N(C1907)*N(E1907),2))</f>
        <v/>
      </c>
      <c r="G1907" s="15">
        <f>IF(A1907&amp;""="","",ROUND(N(C1907)*N(D1907),2))</f>
        <v/>
      </c>
      <c r="H1907" s="15">
        <f>IF(A1907&amp;""="","",ROUND(F1907-G1907,2))</f>
        <v/>
      </c>
      <c r="I1907" s="6">
        <f>IF(A1907&amp;""="","",IFERROR(INDEX('أوامر الشغل'!$F$6:$F$1005,MATCH(A1907&amp;"",'أوامر الشغل'!$A$6:$A$1005,0))&amp;"","أمر غير موجود"))</f>
        <v/>
      </c>
    </row>
    <row r="1908">
      <c r="A1908" s="5" t="n"/>
      <c r="B1908" s="5" t="n"/>
      <c r="C1908" s="18" t="n"/>
      <c r="D1908" s="17" t="n"/>
      <c r="E1908" s="17" t="n"/>
      <c r="F1908" s="15">
        <f>IF(A1908&amp;""="","",ROUND(N(C1908)*N(E1908),2))</f>
        <v/>
      </c>
      <c r="G1908" s="15">
        <f>IF(A1908&amp;""="","",ROUND(N(C1908)*N(D1908),2))</f>
        <v/>
      </c>
      <c r="H1908" s="15">
        <f>IF(A1908&amp;""="","",ROUND(F1908-G1908,2))</f>
        <v/>
      </c>
      <c r="I1908" s="6">
        <f>IF(A1908&amp;""="","",IFERROR(INDEX('أوامر الشغل'!$F$6:$F$1005,MATCH(A1908&amp;"",'أوامر الشغل'!$A$6:$A$1005,0))&amp;"","أمر غير موجود"))</f>
        <v/>
      </c>
    </row>
    <row r="1909">
      <c r="A1909" s="5" t="n"/>
      <c r="B1909" s="5" t="n"/>
      <c r="C1909" s="18" t="n"/>
      <c r="D1909" s="17" t="n"/>
      <c r="E1909" s="17" t="n"/>
      <c r="F1909" s="15">
        <f>IF(A1909&amp;""="","",ROUND(N(C1909)*N(E1909),2))</f>
        <v/>
      </c>
      <c r="G1909" s="15">
        <f>IF(A1909&amp;""="","",ROUND(N(C1909)*N(D1909),2))</f>
        <v/>
      </c>
      <c r="H1909" s="15">
        <f>IF(A1909&amp;""="","",ROUND(F1909-G1909,2))</f>
        <v/>
      </c>
      <c r="I1909" s="6">
        <f>IF(A1909&amp;""="","",IFERROR(INDEX('أوامر الشغل'!$F$6:$F$1005,MATCH(A1909&amp;"",'أوامر الشغل'!$A$6:$A$1005,0))&amp;"","أمر غير موجود"))</f>
        <v/>
      </c>
    </row>
    <row r="1910">
      <c r="A1910" s="5" t="n"/>
      <c r="B1910" s="5" t="n"/>
      <c r="C1910" s="18" t="n"/>
      <c r="D1910" s="17" t="n"/>
      <c r="E1910" s="17" t="n"/>
      <c r="F1910" s="15">
        <f>IF(A1910&amp;""="","",ROUND(N(C1910)*N(E1910),2))</f>
        <v/>
      </c>
      <c r="G1910" s="15">
        <f>IF(A1910&amp;""="","",ROUND(N(C1910)*N(D1910),2))</f>
        <v/>
      </c>
      <c r="H1910" s="15">
        <f>IF(A1910&amp;""="","",ROUND(F1910-G1910,2))</f>
        <v/>
      </c>
      <c r="I1910" s="6">
        <f>IF(A1910&amp;""="","",IFERROR(INDEX('أوامر الشغل'!$F$6:$F$1005,MATCH(A1910&amp;"",'أوامر الشغل'!$A$6:$A$1005,0))&amp;"","أمر غير موجود"))</f>
        <v/>
      </c>
    </row>
    <row r="1911">
      <c r="A1911" s="5" t="n"/>
      <c r="B1911" s="5" t="n"/>
      <c r="C1911" s="18" t="n"/>
      <c r="D1911" s="17" t="n"/>
      <c r="E1911" s="17" t="n"/>
      <c r="F1911" s="15">
        <f>IF(A1911&amp;""="","",ROUND(N(C1911)*N(E1911),2))</f>
        <v/>
      </c>
      <c r="G1911" s="15">
        <f>IF(A1911&amp;""="","",ROUND(N(C1911)*N(D1911),2))</f>
        <v/>
      </c>
      <c r="H1911" s="15">
        <f>IF(A1911&amp;""="","",ROUND(F1911-G1911,2))</f>
        <v/>
      </c>
      <c r="I1911" s="6">
        <f>IF(A1911&amp;""="","",IFERROR(INDEX('أوامر الشغل'!$F$6:$F$1005,MATCH(A1911&amp;"",'أوامر الشغل'!$A$6:$A$1005,0))&amp;"","أمر غير موجود"))</f>
        <v/>
      </c>
    </row>
    <row r="1912">
      <c r="A1912" s="5" t="n"/>
      <c r="B1912" s="5" t="n"/>
      <c r="C1912" s="18" t="n"/>
      <c r="D1912" s="17" t="n"/>
      <c r="E1912" s="17" t="n"/>
      <c r="F1912" s="15">
        <f>IF(A1912&amp;""="","",ROUND(N(C1912)*N(E1912),2))</f>
        <v/>
      </c>
      <c r="G1912" s="15">
        <f>IF(A1912&amp;""="","",ROUND(N(C1912)*N(D1912),2))</f>
        <v/>
      </c>
      <c r="H1912" s="15">
        <f>IF(A1912&amp;""="","",ROUND(F1912-G1912,2))</f>
        <v/>
      </c>
      <c r="I1912" s="6">
        <f>IF(A1912&amp;""="","",IFERROR(INDEX('أوامر الشغل'!$F$6:$F$1005,MATCH(A1912&amp;"",'أوامر الشغل'!$A$6:$A$1005,0))&amp;"","أمر غير موجود"))</f>
        <v/>
      </c>
    </row>
    <row r="1913">
      <c r="A1913" s="5" t="n"/>
      <c r="B1913" s="5" t="n"/>
      <c r="C1913" s="18" t="n"/>
      <c r="D1913" s="17" t="n"/>
      <c r="E1913" s="17" t="n"/>
      <c r="F1913" s="15">
        <f>IF(A1913&amp;""="","",ROUND(N(C1913)*N(E1913),2))</f>
        <v/>
      </c>
      <c r="G1913" s="15">
        <f>IF(A1913&amp;""="","",ROUND(N(C1913)*N(D1913),2))</f>
        <v/>
      </c>
      <c r="H1913" s="15">
        <f>IF(A1913&amp;""="","",ROUND(F1913-G1913,2))</f>
        <v/>
      </c>
      <c r="I1913" s="6">
        <f>IF(A1913&amp;""="","",IFERROR(INDEX('أوامر الشغل'!$F$6:$F$1005,MATCH(A1913&amp;"",'أوامر الشغل'!$A$6:$A$1005,0))&amp;"","أمر غير موجود"))</f>
        <v/>
      </c>
    </row>
    <row r="1914">
      <c r="A1914" s="5" t="n"/>
      <c r="B1914" s="5" t="n"/>
      <c r="C1914" s="18" t="n"/>
      <c r="D1914" s="17" t="n"/>
      <c r="E1914" s="17" t="n"/>
      <c r="F1914" s="15">
        <f>IF(A1914&amp;""="","",ROUND(N(C1914)*N(E1914),2))</f>
        <v/>
      </c>
      <c r="G1914" s="15">
        <f>IF(A1914&amp;""="","",ROUND(N(C1914)*N(D1914),2))</f>
        <v/>
      </c>
      <c r="H1914" s="15">
        <f>IF(A1914&amp;""="","",ROUND(F1914-G1914,2))</f>
        <v/>
      </c>
      <c r="I1914" s="6">
        <f>IF(A1914&amp;""="","",IFERROR(INDEX('أوامر الشغل'!$F$6:$F$1005,MATCH(A1914&amp;"",'أوامر الشغل'!$A$6:$A$1005,0))&amp;"","أمر غير موجود"))</f>
        <v/>
      </c>
    </row>
    <row r="1915">
      <c r="A1915" s="5" t="n"/>
      <c r="B1915" s="5" t="n"/>
      <c r="C1915" s="18" t="n"/>
      <c r="D1915" s="17" t="n"/>
      <c r="E1915" s="17" t="n"/>
      <c r="F1915" s="15">
        <f>IF(A1915&amp;""="","",ROUND(N(C1915)*N(E1915),2))</f>
        <v/>
      </c>
      <c r="G1915" s="15">
        <f>IF(A1915&amp;""="","",ROUND(N(C1915)*N(D1915),2))</f>
        <v/>
      </c>
      <c r="H1915" s="15">
        <f>IF(A1915&amp;""="","",ROUND(F1915-G1915,2))</f>
        <v/>
      </c>
      <c r="I1915" s="6">
        <f>IF(A1915&amp;""="","",IFERROR(INDEX('أوامر الشغل'!$F$6:$F$1005,MATCH(A1915&amp;"",'أوامر الشغل'!$A$6:$A$1005,0))&amp;"","أمر غير موجود"))</f>
        <v/>
      </c>
    </row>
    <row r="1916">
      <c r="A1916" s="5" t="n"/>
      <c r="B1916" s="5" t="n"/>
      <c r="C1916" s="18" t="n"/>
      <c r="D1916" s="17" t="n"/>
      <c r="E1916" s="17" t="n"/>
      <c r="F1916" s="15">
        <f>IF(A1916&amp;""="","",ROUND(N(C1916)*N(E1916),2))</f>
        <v/>
      </c>
      <c r="G1916" s="15">
        <f>IF(A1916&amp;""="","",ROUND(N(C1916)*N(D1916),2))</f>
        <v/>
      </c>
      <c r="H1916" s="15">
        <f>IF(A1916&amp;""="","",ROUND(F1916-G1916,2))</f>
        <v/>
      </c>
      <c r="I1916" s="6">
        <f>IF(A1916&amp;""="","",IFERROR(INDEX('أوامر الشغل'!$F$6:$F$1005,MATCH(A1916&amp;"",'أوامر الشغل'!$A$6:$A$1005,0))&amp;"","أمر غير موجود"))</f>
        <v/>
      </c>
    </row>
    <row r="1917">
      <c r="A1917" s="5" t="n"/>
      <c r="B1917" s="5" t="n"/>
      <c r="C1917" s="18" t="n"/>
      <c r="D1917" s="17" t="n"/>
      <c r="E1917" s="17" t="n"/>
      <c r="F1917" s="15">
        <f>IF(A1917&amp;""="","",ROUND(N(C1917)*N(E1917),2))</f>
        <v/>
      </c>
      <c r="G1917" s="15">
        <f>IF(A1917&amp;""="","",ROUND(N(C1917)*N(D1917),2))</f>
        <v/>
      </c>
      <c r="H1917" s="15">
        <f>IF(A1917&amp;""="","",ROUND(F1917-G1917,2))</f>
        <v/>
      </c>
      <c r="I1917" s="6">
        <f>IF(A1917&amp;""="","",IFERROR(INDEX('أوامر الشغل'!$F$6:$F$1005,MATCH(A1917&amp;"",'أوامر الشغل'!$A$6:$A$1005,0))&amp;"","أمر غير موجود"))</f>
        <v/>
      </c>
    </row>
    <row r="1918">
      <c r="A1918" s="5" t="n"/>
      <c r="B1918" s="5" t="n"/>
      <c r="C1918" s="18" t="n"/>
      <c r="D1918" s="17" t="n"/>
      <c r="E1918" s="17" t="n"/>
      <c r="F1918" s="15">
        <f>IF(A1918&amp;""="","",ROUND(N(C1918)*N(E1918),2))</f>
        <v/>
      </c>
      <c r="G1918" s="15">
        <f>IF(A1918&amp;""="","",ROUND(N(C1918)*N(D1918),2))</f>
        <v/>
      </c>
      <c r="H1918" s="15">
        <f>IF(A1918&amp;""="","",ROUND(F1918-G1918,2))</f>
        <v/>
      </c>
      <c r="I1918" s="6">
        <f>IF(A1918&amp;""="","",IFERROR(INDEX('أوامر الشغل'!$F$6:$F$1005,MATCH(A1918&amp;"",'أوامر الشغل'!$A$6:$A$1005,0))&amp;"","أمر غير موجود"))</f>
        <v/>
      </c>
    </row>
    <row r="1919">
      <c r="A1919" s="5" t="n"/>
      <c r="B1919" s="5" t="n"/>
      <c r="C1919" s="18" t="n"/>
      <c r="D1919" s="17" t="n"/>
      <c r="E1919" s="17" t="n"/>
      <c r="F1919" s="15">
        <f>IF(A1919&amp;""="","",ROUND(N(C1919)*N(E1919),2))</f>
        <v/>
      </c>
      <c r="G1919" s="15">
        <f>IF(A1919&amp;""="","",ROUND(N(C1919)*N(D1919),2))</f>
        <v/>
      </c>
      <c r="H1919" s="15">
        <f>IF(A1919&amp;""="","",ROUND(F1919-G1919,2))</f>
        <v/>
      </c>
      <c r="I1919" s="6">
        <f>IF(A1919&amp;""="","",IFERROR(INDEX('أوامر الشغل'!$F$6:$F$1005,MATCH(A1919&amp;"",'أوامر الشغل'!$A$6:$A$1005,0))&amp;"","أمر غير موجود"))</f>
        <v/>
      </c>
    </row>
    <row r="1920">
      <c r="A1920" s="5" t="n"/>
      <c r="B1920" s="5" t="n"/>
      <c r="C1920" s="18" t="n"/>
      <c r="D1920" s="17" t="n"/>
      <c r="E1920" s="17" t="n"/>
      <c r="F1920" s="15">
        <f>IF(A1920&amp;""="","",ROUND(N(C1920)*N(E1920),2))</f>
        <v/>
      </c>
      <c r="G1920" s="15">
        <f>IF(A1920&amp;""="","",ROUND(N(C1920)*N(D1920),2))</f>
        <v/>
      </c>
      <c r="H1920" s="15">
        <f>IF(A1920&amp;""="","",ROUND(F1920-G1920,2))</f>
        <v/>
      </c>
      <c r="I1920" s="6">
        <f>IF(A1920&amp;""="","",IFERROR(INDEX('أوامر الشغل'!$F$6:$F$1005,MATCH(A1920&amp;"",'أوامر الشغل'!$A$6:$A$1005,0))&amp;"","أمر غير موجود"))</f>
        <v/>
      </c>
    </row>
    <row r="1921">
      <c r="A1921" s="5" t="n"/>
      <c r="B1921" s="5" t="n"/>
      <c r="C1921" s="18" t="n"/>
      <c r="D1921" s="17" t="n"/>
      <c r="E1921" s="17" t="n"/>
      <c r="F1921" s="15">
        <f>IF(A1921&amp;""="","",ROUND(N(C1921)*N(E1921),2))</f>
        <v/>
      </c>
      <c r="G1921" s="15">
        <f>IF(A1921&amp;""="","",ROUND(N(C1921)*N(D1921),2))</f>
        <v/>
      </c>
      <c r="H1921" s="15">
        <f>IF(A1921&amp;""="","",ROUND(F1921-G1921,2))</f>
        <v/>
      </c>
      <c r="I1921" s="6">
        <f>IF(A1921&amp;""="","",IFERROR(INDEX('أوامر الشغل'!$F$6:$F$1005,MATCH(A1921&amp;"",'أوامر الشغل'!$A$6:$A$1005,0))&amp;"","أمر غير موجود"))</f>
        <v/>
      </c>
    </row>
    <row r="1922">
      <c r="A1922" s="5" t="n"/>
      <c r="B1922" s="5" t="n"/>
      <c r="C1922" s="18" t="n"/>
      <c r="D1922" s="17" t="n"/>
      <c r="E1922" s="17" t="n"/>
      <c r="F1922" s="15">
        <f>IF(A1922&amp;""="","",ROUND(N(C1922)*N(E1922),2))</f>
        <v/>
      </c>
      <c r="G1922" s="15">
        <f>IF(A1922&amp;""="","",ROUND(N(C1922)*N(D1922),2))</f>
        <v/>
      </c>
      <c r="H1922" s="15">
        <f>IF(A1922&amp;""="","",ROUND(F1922-G1922,2))</f>
        <v/>
      </c>
      <c r="I1922" s="6">
        <f>IF(A1922&amp;""="","",IFERROR(INDEX('أوامر الشغل'!$F$6:$F$1005,MATCH(A1922&amp;"",'أوامر الشغل'!$A$6:$A$1005,0))&amp;"","أمر غير موجود"))</f>
        <v/>
      </c>
    </row>
    <row r="1923">
      <c r="A1923" s="5" t="n"/>
      <c r="B1923" s="5" t="n"/>
      <c r="C1923" s="18" t="n"/>
      <c r="D1923" s="17" t="n"/>
      <c r="E1923" s="17" t="n"/>
      <c r="F1923" s="15">
        <f>IF(A1923&amp;""="","",ROUND(N(C1923)*N(E1923),2))</f>
        <v/>
      </c>
      <c r="G1923" s="15">
        <f>IF(A1923&amp;""="","",ROUND(N(C1923)*N(D1923),2))</f>
        <v/>
      </c>
      <c r="H1923" s="15">
        <f>IF(A1923&amp;""="","",ROUND(F1923-G1923,2))</f>
        <v/>
      </c>
      <c r="I1923" s="6">
        <f>IF(A1923&amp;""="","",IFERROR(INDEX('أوامر الشغل'!$F$6:$F$1005,MATCH(A1923&amp;"",'أوامر الشغل'!$A$6:$A$1005,0))&amp;"","أمر غير موجود"))</f>
        <v/>
      </c>
    </row>
    <row r="1924">
      <c r="A1924" s="5" t="n"/>
      <c r="B1924" s="5" t="n"/>
      <c r="C1924" s="18" t="n"/>
      <c r="D1924" s="17" t="n"/>
      <c r="E1924" s="17" t="n"/>
      <c r="F1924" s="15">
        <f>IF(A1924&amp;""="","",ROUND(N(C1924)*N(E1924),2))</f>
        <v/>
      </c>
      <c r="G1924" s="15">
        <f>IF(A1924&amp;""="","",ROUND(N(C1924)*N(D1924),2))</f>
        <v/>
      </c>
      <c r="H1924" s="15">
        <f>IF(A1924&amp;""="","",ROUND(F1924-G1924,2))</f>
        <v/>
      </c>
      <c r="I1924" s="6">
        <f>IF(A1924&amp;""="","",IFERROR(INDEX('أوامر الشغل'!$F$6:$F$1005,MATCH(A1924&amp;"",'أوامر الشغل'!$A$6:$A$1005,0))&amp;"","أمر غير موجود"))</f>
        <v/>
      </c>
    </row>
    <row r="1925">
      <c r="A1925" s="5" t="n"/>
      <c r="B1925" s="5" t="n"/>
      <c r="C1925" s="18" t="n"/>
      <c r="D1925" s="17" t="n"/>
      <c r="E1925" s="17" t="n"/>
      <c r="F1925" s="15">
        <f>IF(A1925&amp;""="","",ROUND(N(C1925)*N(E1925),2))</f>
        <v/>
      </c>
      <c r="G1925" s="15">
        <f>IF(A1925&amp;""="","",ROUND(N(C1925)*N(D1925),2))</f>
        <v/>
      </c>
      <c r="H1925" s="15">
        <f>IF(A1925&amp;""="","",ROUND(F1925-G1925,2))</f>
        <v/>
      </c>
      <c r="I1925" s="6">
        <f>IF(A1925&amp;""="","",IFERROR(INDEX('أوامر الشغل'!$F$6:$F$1005,MATCH(A1925&amp;"",'أوامر الشغل'!$A$6:$A$1005,0))&amp;"","أمر غير موجود"))</f>
        <v/>
      </c>
    </row>
    <row r="1926">
      <c r="A1926" s="5" t="n"/>
      <c r="B1926" s="5" t="n"/>
      <c r="C1926" s="18" t="n"/>
      <c r="D1926" s="17" t="n"/>
      <c r="E1926" s="17" t="n"/>
      <c r="F1926" s="15">
        <f>IF(A1926&amp;""="","",ROUND(N(C1926)*N(E1926),2))</f>
        <v/>
      </c>
      <c r="G1926" s="15">
        <f>IF(A1926&amp;""="","",ROUND(N(C1926)*N(D1926),2))</f>
        <v/>
      </c>
      <c r="H1926" s="15">
        <f>IF(A1926&amp;""="","",ROUND(F1926-G1926,2))</f>
        <v/>
      </c>
      <c r="I1926" s="6">
        <f>IF(A1926&amp;""="","",IFERROR(INDEX('أوامر الشغل'!$F$6:$F$1005,MATCH(A1926&amp;"",'أوامر الشغل'!$A$6:$A$1005,0))&amp;"","أمر غير موجود"))</f>
        <v/>
      </c>
    </row>
    <row r="1927">
      <c r="A1927" s="5" t="n"/>
      <c r="B1927" s="5" t="n"/>
      <c r="C1927" s="18" t="n"/>
      <c r="D1927" s="17" t="n"/>
      <c r="E1927" s="17" t="n"/>
      <c r="F1927" s="15">
        <f>IF(A1927&amp;""="","",ROUND(N(C1927)*N(E1927),2))</f>
        <v/>
      </c>
      <c r="G1927" s="15">
        <f>IF(A1927&amp;""="","",ROUND(N(C1927)*N(D1927),2))</f>
        <v/>
      </c>
      <c r="H1927" s="15">
        <f>IF(A1927&amp;""="","",ROUND(F1927-G1927,2))</f>
        <v/>
      </c>
      <c r="I1927" s="6">
        <f>IF(A1927&amp;""="","",IFERROR(INDEX('أوامر الشغل'!$F$6:$F$1005,MATCH(A1927&amp;"",'أوامر الشغل'!$A$6:$A$1005,0))&amp;"","أمر غير موجود"))</f>
        <v/>
      </c>
    </row>
    <row r="1928">
      <c r="A1928" s="5" t="n"/>
      <c r="B1928" s="5" t="n"/>
      <c r="C1928" s="18" t="n"/>
      <c r="D1928" s="17" t="n"/>
      <c r="E1928" s="17" t="n"/>
      <c r="F1928" s="15">
        <f>IF(A1928&amp;""="","",ROUND(N(C1928)*N(E1928),2))</f>
        <v/>
      </c>
      <c r="G1928" s="15">
        <f>IF(A1928&amp;""="","",ROUND(N(C1928)*N(D1928),2))</f>
        <v/>
      </c>
      <c r="H1928" s="15">
        <f>IF(A1928&amp;""="","",ROUND(F1928-G1928,2))</f>
        <v/>
      </c>
      <c r="I1928" s="6">
        <f>IF(A1928&amp;""="","",IFERROR(INDEX('أوامر الشغل'!$F$6:$F$1005,MATCH(A1928&amp;"",'أوامر الشغل'!$A$6:$A$1005,0))&amp;"","أمر غير موجود"))</f>
        <v/>
      </c>
    </row>
    <row r="1929">
      <c r="A1929" s="5" t="n"/>
      <c r="B1929" s="5" t="n"/>
      <c r="C1929" s="18" t="n"/>
      <c r="D1929" s="17" t="n"/>
      <c r="E1929" s="17" t="n"/>
      <c r="F1929" s="15">
        <f>IF(A1929&amp;""="","",ROUND(N(C1929)*N(E1929),2))</f>
        <v/>
      </c>
      <c r="G1929" s="15">
        <f>IF(A1929&amp;""="","",ROUND(N(C1929)*N(D1929),2))</f>
        <v/>
      </c>
      <c r="H1929" s="15">
        <f>IF(A1929&amp;""="","",ROUND(F1929-G1929,2))</f>
        <v/>
      </c>
      <c r="I1929" s="6">
        <f>IF(A1929&amp;""="","",IFERROR(INDEX('أوامر الشغل'!$F$6:$F$1005,MATCH(A1929&amp;"",'أوامر الشغل'!$A$6:$A$1005,0))&amp;"","أمر غير موجود"))</f>
        <v/>
      </c>
    </row>
    <row r="1930">
      <c r="A1930" s="5" t="n"/>
      <c r="B1930" s="5" t="n"/>
      <c r="C1930" s="18" t="n"/>
      <c r="D1930" s="17" t="n"/>
      <c r="E1930" s="17" t="n"/>
      <c r="F1930" s="15">
        <f>IF(A1930&amp;""="","",ROUND(N(C1930)*N(E1930),2))</f>
        <v/>
      </c>
      <c r="G1930" s="15">
        <f>IF(A1930&amp;""="","",ROUND(N(C1930)*N(D1930),2))</f>
        <v/>
      </c>
      <c r="H1930" s="15">
        <f>IF(A1930&amp;""="","",ROUND(F1930-G1930,2))</f>
        <v/>
      </c>
      <c r="I1930" s="6">
        <f>IF(A1930&amp;""="","",IFERROR(INDEX('أوامر الشغل'!$F$6:$F$1005,MATCH(A1930&amp;"",'أوامر الشغل'!$A$6:$A$1005,0))&amp;"","أمر غير موجود"))</f>
        <v/>
      </c>
    </row>
    <row r="1931">
      <c r="A1931" s="5" t="n"/>
      <c r="B1931" s="5" t="n"/>
      <c r="C1931" s="18" t="n"/>
      <c r="D1931" s="17" t="n"/>
      <c r="E1931" s="17" t="n"/>
      <c r="F1931" s="15">
        <f>IF(A1931&amp;""="","",ROUND(N(C1931)*N(E1931),2))</f>
        <v/>
      </c>
      <c r="G1931" s="15">
        <f>IF(A1931&amp;""="","",ROUND(N(C1931)*N(D1931),2))</f>
        <v/>
      </c>
      <c r="H1931" s="15">
        <f>IF(A1931&amp;""="","",ROUND(F1931-G1931,2))</f>
        <v/>
      </c>
      <c r="I1931" s="6">
        <f>IF(A1931&amp;""="","",IFERROR(INDEX('أوامر الشغل'!$F$6:$F$1005,MATCH(A1931&amp;"",'أوامر الشغل'!$A$6:$A$1005,0))&amp;"","أمر غير موجود"))</f>
        <v/>
      </c>
    </row>
    <row r="1932">
      <c r="A1932" s="5" t="n"/>
      <c r="B1932" s="5" t="n"/>
      <c r="C1932" s="18" t="n"/>
      <c r="D1932" s="17" t="n"/>
      <c r="E1932" s="17" t="n"/>
      <c r="F1932" s="15">
        <f>IF(A1932&amp;""="","",ROUND(N(C1932)*N(E1932),2))</f>
        <v/>
      </c>
      <c r="G1932" s="15">
        <f>IF(A1932&amp;""="","",ROUND(N(C1932)*N(D1932),2))</f>
        <v/>
      </c>
      <c r="H1932" s="15">
        <f>IF(A1932&amp;""="","",ROUND(F1932-G1932,2))</f>
        <v/>
      </c>
      <c r="I1932" s="6">
        <f>IF(A1932&amp;""="","",IFERROR(INDEX('أوامر الشغل'!$F$6:$F$1005,MATCH(A1932&amp;"",'أوامر الشغل'!$A$6:$A$1005,0))&amp;"","أمر غير موجود"))</f>
        <v/>
      </c>
    </row>
    <row r="1933">
      <c r="A1933" s="5" t="n"/>
      <c r="B1933" s="5" t="n"/>
      <c r="C1933" s="18" t="n"/>
      <c r="D1933" s="17" t="n"/>
      <c r="E1933" s="17" t="n"/>
      <c r="F1933" s="15">
        <f>IF(A1933&amp;""="","",ROUND(N(C1933)*N(E1933),2))</f>
        <v/>
      </c>
      <c r="G1933" s="15">
        <f>IF(A1933&amp;""="","",ROUND(N(C1933)*N(D1933),2))</f>
        <v/>
      </c>
      <c r="H1933" s="15">
        <f>IF(A1933&amp;""="","",ROUND(F1933-G1933,2))</f>
        <v/>
      </c>
      <c r="I1933" s="6">
        <f>IF(A1933&amp;""="","",IFERROR(INDEX('أوامر الشغل'!$F$6:$F$1005,MATCH(A1933&amp;"",'أوامر الشغل'!$A$6:$A$1005,0))&amp;"","أمر غير موجود"))</f>
        <v/>
      </c>
    </row>
    <row r="1934">
      <c r="A1934" s="5" t="n"/>
      <c r="B1934" s="5" t="n"/>
      <c r="C1934" s="18" t="n"/>
      <c r="D1934" s="17" t="n"/>
      <c r="E1934" s="17" t="n"/>
      <c r="F1934" s="15">
        <f>IF(A1934&amp;""="","",ROUND(N(C1934)*N(E1934),2))</f>
        <v/>
      </c>
      <c r="G1934" s="15">
        <f>IF(A1934&amp;""="","",ROUND(N(C1934)*N(D1934),2))</f>
        <v/>
      </c>
      <c r="H1934" s="15">
        <f>IF(A1934&amp;""="","",ROUND(F1934-G1934,2))</f>
        <v/>
      </c>
      <c r="I1934" s="6">
        <f>IF(A1934&amp;""="","",IFERROR(INDEX('أوامر الشغل'!$F$6:$F$1005,MATCH(A1934&amp;"",'أوامر الشغل'!$A$6:$A$1005,0))&amp;"","أمر غير موجود"))</f>
        <v/>
      </c>
    </row>
    <row r="1935">
      <c r="A1935" s="5" t="n"/>
      <c r="B1935" s="5" t="n"/>
      <c r="C1935" s="18" t="n"/>
      <c r="D1935" s="17" t="n"/>
      <c r="E1935" s="17" t="n"/>
      <c r="F1935" s="15">
        <f>IF(A1935&amp;""="","",ROUND(N(C1935)*N(E1935),2))</f>
        <v/>
      </c>
      <c r="G1935" s="15">
        <f>IF(A1935&amp;""="","",ROUND(N(C1935)*N(D1935),2))</f>
        <v/>
      </c>
      <c r="H1935" s="15">
        <f>IF(A1935&amp;""="","",ROUND(F1935-G1935,2))</f>
        <v/>
      </c>
      <c r="I1935" s="6">
        <f>IF(A1935&amp;""="","",IFERROR(INDEX('أوامر الشغل'!$F$6:$F$1005,MATCH(A1935&amp;"",'أوامر الشغل'!$A$6:$A$1005,0))&amp;"","أمر غير موجود"))</f>
        <v/>
      </c>
    </row>
    <row r="1936">
      <c r="A1936" s="5" t="n"/>
      <c r="B1936" s="5" t="n"/>
      <c r="C1936" s="18" t="n"/>
      <c r="D1936" s="17" t="n"/>
      <c r="E1936" s="17" t="n"/>
      <c r="F1936" s="15">
        <f>IF(A1936&amp;""="","",ROUND(N(C1936)*N(E1936),2))</f>
        <v/>
      </c>
      <c r="G1936" s="15">
        <f>IF(A1936&amp;""="","",ROUND(N(C1936)*N(D1936),2))</f>
        <v/>
      </c>
      <c r="H1936" s="15">
        <f>IF(A1936&amp;""="","",ROUND(F1936-G1936,2))</f>
        <v/>
      </c>
      <c r="I1936" s="6">
        <f>IF(A1936&amp;""="","",IFERROR(INDEX('أوامر الشغل'!$F$6:$F$1005,MATCH(A1936&amp;"",'أوامر الشغل'!$A$6:$A$1005,0))&amp;"","أمر غير موجود"))</f>
        <v/>
      </c>
    </row>
    <row r="1937">
      <c r="A1937" s="5" t="n"/>
      <c r="B1937" s="5" t="n"/>
      <c r="C1937" s="18" t="n"/>
      <c r="D1937" s="17" t="n"/>
      <c r="E1937" s="17" t="n"/>
      <c r="F1937" s="15">
        <f>IF(A1937&amp;""="","",ROUND(N(C1937)*N(E1937),2))</f>
        <v/>
      </c>
      <c r="G1937" s="15">
        <f>IF(A1937&amp;""="","",ROUND(N(C1937)*N(D1937),2))</f>
        <v/>
      </c>
      <c r="H1937" s="15">
        <f>IF(A1937&amp;""="","",ROUND(F1937-G1937,2))</f>
        <v/>
      </c>
      <c r="I1937" s="6">
        <f>IF(A1937&amp;""="","",IFERROR(INDEX('أوامر الشغل'!$F$6:$F$1005,MATCH(A1937&amp;"",'أوامر الشغل'!$A$6:$A$1005,0))&amp;"","أمر غير موجود"))</f>
        <v/>
      </c>
    </row>
    <row r="1938">
      <c r="A1938" s="5" t="n"/>
      <c r="B1938" s="5" t="n"/>
      <c r="C1938" s="18" t="n"/>
      <c r="D1938" s="17" t="n"/>
      <c r="E1938" s="17" t="n"/>
      <c r="F1938" s="15">
        <f>IF(A1938&amp;""="","",ROUND(N(C1938)*N(E1938),2))</f>
        <v/>
      </c>
      <c r="G1938" s="15">
        <f>IF(A1938&amp;""="","",ROUND(N(C1938)*N(D1938),2))</f>
        <v/>
      </c>
      <c r="H1938" s="15">
        <f>IF(A1938&amp;""="","",ROUND(F1938-G1938,2))</f>
        <v/>
      </c>
      <c r="I1938" s="6">
        <f>IF(A1938&amp;""="","",IFERROR(INDEX('أوامر الشغل'!$F$6:$F$1005,MATCH(A1938&amp;"",'أوامر الشغل'!$A$6:$A$1005,0))&amp;"","أمر غير موجود"))</f>
        <v/>
      </c>
    </row>
    <row r="1939">
      <c r="A1939" s="5" t="n"/>
      <c r="B1939" s="5" t="n"/>
      <c r="C1939" s="18" t="n"/>
      <c r="D1939" s="17" t="n"/>
      <c r="E1939" s="17" t="n"/>
      <c r="F1939" s="15">
        <f>IF(A1939&amp;""="","",ROUND(N(C1939)*N(E1939),2))</f>
        <v/>
      </c>
      <c r="G1939" s="15">
        <f>IF(A1939&amp;""="","",ROUND(N(C1939)*N(D1939),2))</f>
        <v/>
      </c>
      <c r="H1939" s="15">
        <f>IF(A1939&amp;""="","",ROUND(F1939-G1939,2))</f>
        <v/>
      </c>
      <c r="I1939" s="6">
        <f>IF(A1939&amp;""="","",IFERROR(INDEX('أوامر الشغل'!$F$6:$F$1005,MATCH(A1939&amp;"",'أوامر الشغل'!$A$6:$A$1005,0))&amp;"","أمر غير موجود"))</f>
        <v/>
      </c>
    </row>
    <row r="1940">
      <c r="A1940" s="5" t="n"/>
      <c r="B1940" s="5" t="n"/>
      <c r="C1940" s="18" t="n"/>
      <c r="D1940" s="17" t="n"/>
      <c r="E1940" s="17" t="n"/>
      <c r="F1940" s="15">
        <f>IF(A1940&amp;""="","",ROUND(N(C1940)*N(E1940),2))</f>
        <v/>
      </c>
      <c r="G1940" s="15">
        <f>IF(A1940&amp;""="","",ROUND(N(C1940)*N(D1940),2))</f>
        <v/>
      </c>
      <c r="H1940" s="15">
        <f>IF(A1940&amp;""="","",ROUND(F1940-G1940,2))</f>
        <v/>
      </c>
      <c r="I1940" s="6">
        <f>IF(A1940&amp;""="","",IFERROR(INDEX('أوامر الشغل'!$F$6:$F$1005,MATCH(A1940&amp;"",'أوامر الشغل'!$A$6:$A$1005,0))&amp;"","أمر غير موجود"))</f>
        <v/>
      </c>
    </row>
    <row r="1941">
      <c r="A1941" s="5" t="n"/>
      <c r="B1941" s="5" t="n"/>
      <c r="C1941" s="18" t="n"/>
      <c r="D1941" s="17" t="n"/>
      <c r="E1941" s="17" t="n"/>
      <c r="F1941" s="15">
        <f>IF(A1941&amp;""="","",ROUND(N(C1941)*N(E1941),2))</f>
        <v/>
      </c>
      <c r="G1941" s="15">
        <f>IF(A1941&amp;""="","",ROUND(N(C1941)*N(D1941),2))</f>
        <v/>
      </c>
      <c r="H1941" s="15">
        <f>IF(A1941&amp;""="","",ROUND(F1941-G1941,2))</f>
        <v/>
      </c>
      <c r="I1941" s="6">
        <f>IF(A1941&amp;""="","",IFERROR(INDEX('أوامر الشغل'!$F$6:$F$1005,MATCH(A1941&amp;"",'أوامر الشغل'!$A$6:$A$1005,0))&amp;"","أمر غير موجود"))</f>
        <v/>
      </c>
    </row>
    <row r="1942">
      <c r="A1942" s="5" t="n"/>
      <c r="B1942" s="5" t="n"/>
      <c r="C1942" s="18" t="n"/>
      <c r="D1942" s="17" t="n"/>
      <c r="E1942" s="17" t="n"/>
      <c r="F1942" s="15">
        <f>IF(A1942&amp;""="","",ROUND(N(C1942)*N(E1942),2))</f>
        <v/>
      </c>
      <c r="G1942" s="15">
        <f>IF(A1942&amp;""="","",ROUND(N(C1942)*N(D1942),2))</f>
        <v/>
      </c>
      <c r="H1942" s="15">
        <f>IF(A1942&amp;""="","",ROUND(F1942-G1942,2))</f>
        <v/>
      </c>
      <c r="I1942" s="6">
        <f>IF(A1942&amp;""="","",IFERROR(INDEX('أوامر الشغل'!$F$6:$F$1005,MATCH(A1942&amp;"",'أوامر الشغل'!$A$6:$A$1005,0))&amp;"","أمر غير موجود"))</f>
        <v/>
      </c>
    </row>
    <row r="1943">
      <c r="A1943" s="5" t="n"/>
      <c r="B1943" s="5" t="n"/>
      <c r="C1943" s="18" t="n"/>
      <c r="D1943" s="17" t="n"/>
      <c r="E1943" s="17" t="n"/>
      <c r="F1943" s="15">
        <f>IF(A1943&amp;""="","",ROUND(N(C1943)*N(E1943),2))</f>
        <v/>
      </c>
      <c r="G1943" s="15">
        <f>IF(A1943&amp;""="","",ROUND(N(C1943)*N(D1943),2))</f>
        <v/>
      </c>
      <c r="H1943" s="15">
        <f>IF(A1943&amp;""="","",ROUND(F1943-G1943,2))</f>
        <v/>
      </c>
      <c r="I1943" s="6">
        <f>IF(A1943&amp;""="","",IFERROR(INDEX('أوامر الشغل'!$F$6:$F$1005,MATCH(A1943&amp;"",'أوامر الشغل'!$A$6:$A$1005,0))&amp;"","أمر غير موجود"))</f>
        <v/>
      </c>
    </row>
    <row r="1944">
      <c r="A1944" s="5" t="n"/>
      <c r="B1944" s="5" t="n"/>
      <c r="C1944" s="18" t="n"/>
      <c r="D1944" s="17" t="n"/>
      <c r="E1944" s="17" t="n"/>
      <c r="F1944" s="15">
        <f>IF(A1944&amp;""="","",ROUND(N(C1944)*N(E1944),2))</f>
        <v/>
      </c>
      <c r="G1944" s="15">
        <f>IF(A1944&amp;""="","",ROUND(N(C1944)*N(D1944),2))</f>
        <v/>
      </c>
      <c r="H1944" s="15">
        <f>IF(A1944&amp;""="","",ROUND(F1944-G1944,2))</f>
        <v/>
      </c>
      <c r="I1944" s="6">
        <f>IF(A1944&amp;""="","",IFERROR(INDEX('أوامر الشغل'!$F$6:$F$1005,MATCH(A1944&amp;"",'أوامر الشغل'!$A$6:$A$1005,0))&amp;"","أمر غير موجود"))</f>
        <v/>
      </c>
    </row>
    <row r="1945">
      <c r="A1945" s="5" t="n"/>
      <c r="B1945" s="5" t="n"/>
      <c r="C1945" s="18" t="n"/>
      <c r="D1945" s="17" t="n"/>
      <c r="E1945" s="17" t="n"/>
      <c r="F1945" s="15">
        <f>IF(A1945&amp;""="","",ROUND(N(C1945)*N(E1945),2))</f>
        <v/>
      </c>
      <c r="G1945" s="15">
        <f>IF(A1945&amp;""="","",ROUND(N(C1945)*N(D1945),2))</f>
        <v/>
      </c>
      <c r="H1945" s="15">
        <f>IF(A1945&amp;""="","",ROUND(F1945-G1945,2))</f>
        <v/>
      </c>
      <c r="I1945" s="6">
        <f>IF(A1945&amp;""="","",IFERROR(INDEX('أوامر الشغل'!$F$6:$F$1005,MATCH(A1945&amp;"",'أوامر الشغل'!$A$6:$A$1005,0))&amp;"","أمر غير موجود"))</f>
        <v/>
      </c>
    </row>
    <row r="1946">
      <c r="A1946" s="5" t="n"/>
      <c r="B1946" s="5" t="n"/>
      <c r="C1946" s="18" t="n"/>
      <c r="D1946" s="17" t="n"/>
      <c r="E1946" s="17" t="n"/>
      <c r="F1946" s="15">
        <f>IF(A1946&amp;""="","",ROUND(N(C1946)*N(E1946),2))</f>
        <v/>
      </c>
      <c r="G1946" s="15">
        <f>IF(A1946&amp;""="","",ROUND(N(C1946)*N(D1946),2))</f>
        <v/>
      </c>
      <c r="H1946" s="15">
        <f>IF(A1946&amp;""="","",ROUND(F1946-G1946,2))</f>
        <v/>
      </c>
      <c r="I1946" s="6">
        <f>IF(A1946&amp;""="","",IFERROR(INDEX('أوامر الشغل'!$F$6:$F$1005,MATCH(A1946&amp;"",'أوامر الشغل'!$A$6:$A$1005,0))&amp;"","أمر غير موجود"))</f>
        <v/>
      </c>
    </row>
    <row r="1947">
      <c r="A1947" s="5" t="n"/>
      <c r="B1947" s="5" t="n"/>
      <c r="C1947" s="18" t="n"/>
      <c r="D1947" s="17" t="n"/>
      <c r="E1947" s="17" t="n"/>
      <c r="F1947" s="15">
        <f>IF(A1947&amp;""="","",ROUND(N(C1947)*N(E1947),2))</f>
        <v/>
      </c>
      <c r="G1947" s="15">
        <f>IF(A1947&amp;""="","",ROUND(N(C1947)*N(D1947),2))</f>
        <v/>
      </c>
      <c r="H1947" s="15">
        <f>IF(A1947&amp;""="","",ROUND(F1947-G1947,2))</f>
        <v/>
      </c>
      <c r="I1947" s="6">
        <f>IF(A1947&amp;""="","",IFERROR(INDEX('أوامر الشغل'!$F$6:$F$1005,MATCH(A1947&amp;"",'أوامر الشغل'!$A$6:$A$1005,0))&amp;"","أمر غير موجود"))</f>
        <v/>
      </c>
    </row>
    <row r="1948">
      <c r="A1948" s="5" t="n"/>
      <c r="B1948" s="5" t="n"/>
      <c r="C1948" s="18" t="n"/>
      <c r="D1948" s="17" t="n"/>
      <c r="E1948" s="17" t="n"/>
      <c r="F1948" s="15">
        <f>IF(A1948&amp;""="","",ROUND(N(C1948)*N(E1948),2))</f>
        <v/>
      </c>
      <c r="G1948" s="15">
        <f>IF(A1948&amp;""="","",ROUND(N(C1948)*N(D1948),2))</f>
        <v/>
      </c>
      <c r="H1948" s="15">
        <f>IF(A1948&amp;""="","",ROUND(F1948-G1948,2))</f>
        <v/>
      </c>
      <c r="I1948" s="6">
        <f>IF(A1948&amp;""="","",IFERROR(INDEX('أوامر الشغل'!$F$6:$F$1005,MATCH(A1948&amp;"",'أوامر الشغل'!$A$6:$A$1005,0))&amp;"","أمر غير موجود"))</f>
        <v/>
      </c>
    </row>
    <row r="1949">
      <c r="A1949" s="5" t="n"/>
      <c r="B1949" s="5" t="n"/>
      <c r="C1949" s="18" t="n"/>
      <c r="D1949" s="17" t="n"/>
      <c r="E1949" s="17" t="n"/>
      <c r="F1949" s="15">
        <f>IF(A1949&amp;""="","",ROUND(N(C1949)*N(E1949),2))</f>
        <v/>
      </c>
      <c r="G1949" s="15">
        <f>IF(A1949&amp;""="","",ROUND(N(C1949)*N(D1949),2))</f>
        <v/>
      </c>
      <c r="H1949" s="15">
        <f>IF(A1949&amp;""="","",ROUND(F1949-G1949,2))</f>
        <v/>
      </c>
      <c r="I1949" s="6">
        <f>IF(A1949&amp;""="","",IFERROR(INDEX('أوامر الشغل'!$F$6:$F$1005,MATCH(A1949&amp;"",'أوامر الشغل'!$A$6:$A$1005,0))&amp;"","أمر غير موجود"))</f>
        <v/>
      </c>
    </row>
    <row r="1950">
      <c r="A1950" s="5" t="n"/>
      <c r="B1950" s="5" t="n"/>
      <c r="C1950" s="18" t="n"/>
      <c r="D1950" s="17" t="n"/>
      <c r="E1950" s="17" t="n"/>
      <c r="F1950" s="15">
        <f>IF(A1950&amp;""="","",ROUND(N(C1950)*N(E1950),2))</f>
        <v/>
      </c>
      <c r="G1950" s="15">
        <f>IF(A1950&amp;""="","",ROUND(N(C1950)*N(D1950),2))</f>
        <v/>
      </c>
      <c r="H1950" s="15">
        <f>IF(A1950&amp;""="","",ROUND(F1950-G1950,2))</f>
        <v/>
      </c>
      <c r="I1950" s="6">
        <f>IF(A1950&amp;""="","",IFERROR(INDEX('أوامر الشغل'!$F$6:$F$1005,MATCH(A1950&amp;"",'أوامر الشغل'!$A$6:$A$1005,0))&amp;"","أمر غير موجود"))</f>
        <v/>
      </c>
    </row>
    <row r="1951">
      <c r="A1951" s="5" t="n"/>
      <c r="B1951" s="5" t="n"/>
      <c r="C1951" s="18" t="n"/>
      <c r="D1951" s="17" t="n"/>
      <c r="E1951" s="17" t="n"/>
      <c r="F1951" s="15">
        <f>IF(A1951&amp;""="","",ROUND(N(C1951)*N(E1951),2))</f>
        <v/>
      </c>
      <c r="G1951" s="15">
        <f>IF(A1951&amp;""="","",ROUND(N(C1951)*N(D1951),2))</f>
        <v/>
      </c>
      <c r="H1951" s="15">
        <f>IF(A1951&amp;""="","",ROUND(F1951-G1951,2))</f>
        <v/>
      </c>
      <c r="I1951" s="6">
        <f>IF(A1951&amp;""="","",IFERROR(INDEX('أوامر الشغل'!$F$6:$F$1005,MATCH(A1951&amp;"",'أوامر الشغل'!$A$6:$A$1005,0))&amp;"","أمر غير موجود"))</f>
        <v/>
      </c>
    </row>
    <row r="1952">
      <c r="A1952" s="5" t="n"/>
      <c r="B1952" s="5" t="n"/>
      <c r="C1952" s="18" t="n"/>
      <c r="D1952" s="17" t="n"/>
      <c r="E1952" s="17" t="n"/>
      <c r="F1952" s="15">
        <f>IF(A1952&amp;""="","",ROUND(N(C1952)*N(E1952),2))</f>
        <v/>
      </c>
      <c r="G1952" s="15">
        <f>IF(A1952&amp;""="","",ROUND(N(C1952)*N(D1952),2))</f>
        <v/>
      </c>
      <c r="H1952" s="15">
        <f>IF(A1952&amp;""="","",ROUND(F1952-G1952,2))</f>
        <v/>
      </c>
      <c r="I1952" s="6">
        <f>IF(A1952&amp;""="","",IFERROR(INDEX('أوامر الشغل'!$F$6:$F$1005,MATCH(A1952&amp;"",'أوامر الشغل'!$A$6:$A$1005,0))&amp;"","أمر غير موجود"))</f>
        <v/>
      </c>
    </row>
    <row r="1953">
      <c r="A1953" s="5" t="n"/>
      <c r="B1953" s="5" t="n"/>
      <c r="C1953" s="18" t="n"/>
      <c r="D1953" s="17" t="n"/>
      <c r="E1953" s="17" t="n"/>
      <c r="F1953" s="15">
        <f>IF(A1953&amp;""="","",ROUND(N(C1953)*N(E1953),2))</f>
        <v/>
      </c>
      <c r="G1953" s="15">
        <f>IF(A1953&amp;""="","",ROUND(N(C1953)*N(D1953),2))</f>
        <v/>
      </c>
      <c r="H1953" s="15">
        <f>IF(A1953&amp;""="","",ROUND(F1953-G1953,2))</f>
        <v/>
      </c>
      <c r="I1953" s="6">
        <f>IF(A1953&amp;""="","",IFERROR(INDEX('أوامر الشغل'!$F$6:$F$1005,MATCH(A1953&amp;"",'أوامر الشغل'!$A$6:$A$1005,0))&amp;"","أمر غير موجود"))</f>
        <v/>
      </c>
    </row>
    <row r="1954">
      <c r="A1954" s="5" t="n"/>
      <c r="B1954" s="5" t="n"/>
      <c r="C1954" s="18" t="n"/>
      <c r="D1954" s="17" t="n"/>
      <c r="E1954" s="17" t="n"/>
      <c r="F1954" s="15">
        <f>IF(A1954&amp;""="","",ROUND(N(C1954)*N(E1954),2))</f>
        <v/>
      </c>
      <c r="G1954" s="15">
        <f>IF(A1954&amp;""="","",ROUND(N(C1954)*N(D1954),2))</f>
        <v/>
      </c>
      <c r="H1954" s="15">
        <f>IF(A1954&amp;""="","",ROUND(F1954-G1954,2))</f>
        <v/>
      </c>
      <c r="I1954" s="6">
        <f>IF(A1954&amp;""="","",IFERROR(INDEX('أوامر الشغل'!$F$6:$F$1005,MATCH(A1954&amp;"",'أوامر الشغل'!$A$6:$A$1005,0))&amp;"","أمر غير موجود"))</f>
        <v/>
      </c>
    </row>
    <row r="1955">
      <c r="A1955" s="5" t="n"/>
      <c r="B1955" s="5" t="n"/>
      <c r="C1955" s="18" t="n"/>
      <c r="D1955" s="17" t="n"/>
      <c r="E1955" s="17" t="n"/>
      <c r="F1955" s="15">
        <f>IF(A1955&amp;""="","",ROUND(N(C1955)*N(E1955),2))</f>
        <v/>
      </c>
      <c r="G1955" s="15">
        <f>IF(A1955&amp;""="","",ROUND(N(C1955)*N(D1955),2))</f>
        <v/>
      </c>
      <c r="H1955" s="15">
        <f>IF(A1955&amp;""="","",ROUND(F1955-G1955,2))</f>
        <v/>
      </c>
      <c r="I1955" s="6">
        <f>IF(A1955&amp;""="","",IFERROR(INDEX('أوامر الشغل'!$F$6:$F$1005,MATCH(A1955&amp;"",'أوامر الشغل'!$A$6:$A$1005,0))&amp;"","أمر غير موجود"))</f>
        <v/>
      </c>
    </row>
    <row r="1956">
      <c r="A1956" s="5" t="n"/>
      <c r="B1956" s="5" t="n"/>
      <c r="C1956" s="18" t="n"/>
      <c r="D1956" s="17" t="n"/>
      <c r="E1956" s="17" t="n"/>
      <c r="F1956" s="15">
        <f>IF(A1956&amp;""="","",ROUND(N(C1956)*N(E1956),2))</f>
        <v/>
      </c>
      <c r="G1956" s="15">
        <f>IF(A1956&amp;""="","",ROUND(N(C1956)*N(D1956),2))</f>
        <v/>
      </c>
      <c r="H1956" s="15">
        <f>IF(A1956&amp;""="","",ROUND(F1956-G1956,2))</f>
        <v/>
      </c>
      <c r="I1956" s="6">
        <f>IF(A1956&amp;""="","",IFERROR(INDEX('أوامر الشغل'!$F$6:$F$1005,MATCH(A1956&amp;"",'أوامر الشغل'!$A$6:$A$1005,0))&amp;"","أمر غير موجود"))</f>
        <v/>
      </c>
    </row>
    <row r="1957">
      <c r="A1957" s="5" t="n"/>
      <c r="B1957" s="5" t="n"/>
      <c r="C1957" s="18" t="n"/>
      <c r="D1957" s="17" t="n"/>
      <c r="E1957" s="17" t="n"/>
      <c r="F1957" s="15">
        <f>IF(A1957&amp;""="","",ROUND(N(C1957)*N(E1957),2))</f>
        <v/>
      </c>
      <c r="G1957" s="15">
        <f>IF(A1957&amp;""="","",ROUND(N(C1957)*N(D1957),2))</f>
        <v/>
      </c>
      <c r="H1957" s="15">
        <f>IF(A1957&amp;""="","",ROUND(F1957-G1957,2))</f>
        <v/>
      </c>
      <c r="I1957" s="6">
        <f>IF(A1957&amp;""="","",IFERROR(INDEX('أوامر الشغل'!$F$6:$F$1005,MATCH(A1957&amp;"",'أوامر الشغل'!$A$6:$A$1005,0))&amp;"","أمر غير موجود"))</f>
        <v/>
      </c>
    </row>
    <row r="1958">
      <c r="A1958" s="5" t="n"/>
      <c r="B1958" s="5" t="n"/>
      <c r="C1958" s="18" t="n"/>
      <c r="D1958" s="17" t="n"/>
      <c r="E1958" s="17" t="n"/>
      <c r="F1958" s="15">
        <f>IF(A1958&amp;""="","",ROUND(N(C1958)*N(E1958),2))</f>
        <v/>
      </c>
      <c r="G1958" s="15">
        <f>IF(A1958&amp;""="","",ROUND(N(C1958)*N(D1958),2))</f>
        <v/>
      </c>
      <c r="H1958" s="15">
        <f>IF(A1958&amp;""="","",ROUND(F1958-G1958,2))</f>
        <v/>
      </c>
      <c r="I1958" s="6">
        <f>IF(A1958&amp;""="","",IFERROR(INDEX('أوامر الشغل'!$F$6:$F$1005,MATCH(A1958&amp;"",'أوامر الشغل'!$A$6:$A$1005,0))&amp;"","أمر غير موجود"))</f>
        <v/>
      </c>
    </row>
    <row r="1959">
      <c r="A1959" s="5" t="n"/>
      <c r="B1959" s="5" t="n"/>
      <c r="C1959" s="18" t="n"/>
      <c r="D1959" s="17" t="n"/>
      <c r="E1959" s="17" t="n"/>
      <c r="F1959" s="15">
        <f>IF(A1959&amp;""="","",ROUND(N(C1959)*N(E1959),2))</f>
        <v/>
      </c>
      <c r="G1959" s="15">
        <f>IF(A1959&amp;""="","",ROUND(N(C1959)*N(D1959),2))</f>
        <v/>
      </c>
      <c r="H1959" s="15">
        <f>IF(A1959&amp;""="","",ROUND(F1959-G1959,2))</f>
        <v/>
      </c>
      <c r="I1959" s="6">
        <f>IF(A1959&amp;""="","",IFERROR(INDEX('أوامر الشغل'!$F$6:$F$1005,MATCH(A1959&amp;"",'أوامر الشغل'!$A$6:$A$1005,0))&amp;"","أمر غير موجود"))</f>
        <v/>
      </c>
    </row>
    <row r="1960">
      <c r="A1960" s="5" t="n"/>
      <c r="B1960" s="5" t="n"/>
      <c r="C1960" s="18" t="n"/>
      <c r="D1960" s="17" t="n"/>
      <c r="E1960" s="17" t="n"/>
      <c r="F1960" s="15">
        <f>IF(A1960&amp;""="","",ROUND(N(C1960)*N(E1960),2))</f>
        <v/>
      </c>
      <c r="G1960" s="15">
        <f>IF(A1960&amp;""="","",ROUND(N(C1960)*N(D1960),2))</f>
        <v/>
      </c>
      <c r="H1960" s="15">
        <f>IF(A1960&amp;""="","",ROUND(F1960-G1960,2))</f>
        <v/>
      </c>
      <c r="I1960" s="6">
        <f>IF(A1960&amp;""="","",IFERROR(INDEX('أوامر الشغل'!$F$6:$F$1005,MATCH(A1960&amp;"",'أوامر الشغل'!$A$6:$A$1005,0))&amp;"","أمر غير موجود"))</f>
        <v/>
      </c>
    </row>
    <row r="1961">
      <c r="A1961" s="5" t="n"/>
      <c r="B1961" s="5" t="n"/>
      <c r="C1961" s="18" t="n"/>
      <c r="D1961" s="17" t="n"/>
      <c r="E1961" s="17" t="n"/>
      <c r="F1961" s="15">
        <f>IF(A1961&amp;""="","",ROUND(N(C1961)*N(E1961),2))</f>
        <v/>
      </c>
      <c r="G1961" s="15">
        <f>IF(A1961&amp;""="","",ROUND(N(C1961)*N(D1961),2))</f>
        <v/>
      </c>
      <c r="H1961" s="15">
        <f>IF(A1961&amp;""="","",ROUND(F1961-G1961,2))</f>
        <v/>
      </c>
      <c r="I1961" s="6">
        <f>IF(A1961&amp;""="","",IFERROR(INDEX('أوامر الشغل'!$F$6:$F$1005,MATCH(A1961&amp;"",'أوامر الشغل'!$A$6:$A$1005,0))&amp;"","أمر غير موجود"))</f>
        <v/>
      </c>
    </row>
    <row r="1962">
      <c r="A1962" s="5" t="n"/>
      <c r="B1962" s="5" t="n"/>
      <c r="C1962" s="18" t="n"/>
      <c r="D1962" s="17" t="n"/>
      <c r="E1962" s="17" t="n"/>
      <c r="F1962" s="15">
        <f>IF(A1962&amp;""="","",ROUND(N(C1962)*N(E1962),2))</f>
        <v/>
      </c>
      <c r="G1962" s="15">
        <f>IF(A1962&amp;""="","",ROUND(N(C1962)*N(D1962),2))</f>
        <v/>
      </c>
      <c r="H1962" s="15">
        <f>IF(A1962&amp;""="","",ROUND(F1962-G1962,2))</f>
        <v/>
      </c>
      <c r="I1962" s="6">
        <f>IF(A1962&amp;""="","",IFERROR(INDEX('أوامر الشغل'!$F$6:$F$1005,MATCH(A1962&amp;"",'أوامر الشغل'!$A$6:$A$1005,0))&amp;"","أمر غير موجود"))</f>
        <v/>
      </c>
    </row>
    <row r="1963">
      <c r="A1963" s="5" t="n"/>
      <c r="B1963" s="5" t="n"/>
      <c r="C1963" s="18" t="n"/>
      <c r="D1963" s="17" t="n"/>
      <c r="E1963" s="17" t="n"/>
      <c r="F1963" s="15">
        <f>IF(A1963&amp;""="","",ROUND(N(C1963)*N(E1963),2))</f>
        <v/>
      </c>
      <c r="G1963" s="15">
        <f>IF(A1963&amp;""="","",ROUND(N(C1963)*N(D1963),2))</f>
        <v/>
      </c>
      <c r="H1963" s="15">
        <f>IF(A1963&amp;""="","",ROUND(F1963-G1963,2))</f>
        <v/>
      </c>
      <c r="I1963" s="6">
        <f>IF(A1963&amp;""="","",IFERROR(INDEX('أوامر الشغل'!$F$6:$F$1005,MATCH(A1963&amp;"",'أوامر الشغل'!$A$6:$A$1005,0))&amp;"","أمر غير موجود"))</f>
        <v/>
      </c>
    </row>
    <row r="1964">
      <c r="A1964" s="5" t="n"/>
      <c r="B1964" s="5" t="n"/>
      <c r="C1964" s="18" t="n"/>
      <c r="D1964" s="17" t="n"/>
      <c r="E1964" s="17" t="n"/>
      <c r="F1964" s="15">
        <f>IF(A1964&amp;""="","",ROUND(N(C1964)*N(E1964),2))</f>
        <v/>
      </c>
      <c r="G1964" s="15">
        <f>IF(A1964&amp;""="","",ROUND(N(C1964)*N(D1964),2))</f>
        <v/>
      </c>
      <c r="H1964" s="15">
        <f>IF(A1964&amp;""="","",ROUND(F1964-G1964,2))</f>
        <v/>
      </c>
      <c r="I1964" s="6">
        <f>IF(A1964&amp;""="","",IFERROR(INDEX('أوامر الشغل'!$F$6:$F$1005,MATCH(A1964&amp;"",'أوامر الشغل'!$A$6:$A$1005,0))&amp;"","أمر غير موجود"))</f>
        <v/>
      </c>
    </row>
    <row r="1965">
      <c r="A1965" s="5" t="n"/>
      <c r="B1965" s="5" t="n"/>
      <c r="C1965" s="18" t="n"/>
      <c r="D1965" s="17" t="n"/>
      <c r="E1965" s="17" t="n"/>
      <c r="F1965" s="15">
        <f>IF(A1965&amp;""="","",ROUND(N(C1965)*N(E1965),2))</f>
        <v/>
      </c>
      <c r="G1965" s="15">
        <f>IF(A1965&amp;""="","",ROUND(N(C1965)*N(D1965),2))</f>
        <v/>
      </c>
      <c r="H1965" s="15">
        <f>IF(A1965&amp;""="","",ROUND(F1965-G1965,2))</f>
        <v/>
      </c>
      <c r="I1965" s="6">
        <f>IF(A1965&amp;""="","",IFERROR(INDEX('أوامر الشغل'!$F$6:$F$1005,MATCH(A1965&amp;"",'أوامر الشغل'!$A$6:$A$1005,0))&amp;"","أمر غير موجود"))</f>
        <v/>
      </c>
    </row>
    <row r="1966">
      <c r="A1966" s="5" t="n"/>
      <c r="B1966" s="5" t="n"/>
      <c r="C1966" s="18" t="n"/>
      <c r="D1966" s="17" t="n"/>
      <c r="E1966" s="17" t="n"/>
      <c r="F1966" s="15">
        <f>IF(A1966&amp;""="","",ROUND(N(C1966)*N(E1966),2))</f>
        <v/>
      </c>
      <c r="G1966" s="15">
        <f>IF(A1966&amp;""="","",ROUND(N(C1966)*N(D1966),2))</f>
        <v/>
      </c>
      <c r="H1966" s="15">
        <f>IF(A1966&amp;""="","",ROUND(F1966-G1966,2))</f>
        <v/>
      </c>
      <c r="I1966" s="6">
        <f>IF(A1966&amp;""="","",IFERROR(INDEX('أوامر الشغل'!$F$6:$F$1005,MATCH(A1966&amp;"",'أوامر الشغل'!$A$6:$A$1005,0))&amp;"","أمر غير موجود"))</f>
        <v/>
      </c>
    </row>
    <row r="1967">
      <c r="A1967" s="5" t="n"/>
      <c r="B1967" s="5" t="n"/>
      <c r="C1967" s="18" t="n"/>
      <c r="D1967" s="17" t="n"/>
      <c r="E1967" s="17" t="n"/>
      <c r="F1967" s="15">
        <f>IF(A1967&amp;""="","",ROUND(N(C1967)*N(E1967),2))</f>
        <v/>
      </c>
      <c r="G1967" s="15">
        <f>IF(A1967&amp;""="","",ROUND(N(C1967)*N(D1967),2))</f>
        <v/>
      </c>
      <c r="H1967" s="15">
        <f>IF(A1967&amp;""="","",ROUND(F1967-G1967,2))</f>
        <v/>
      </c>
      <c r="I1967" s="6">
        <f>IF(A1967&amp;""="","",IFERROR(INDEX('أوامر الشغل'!$F$6:$F$1005,MATCH(A1967&amp;"",'أوامر الشغل'!$A$6:$A$1005,0))&amp;"","أمر غير موجود"))</f>
        <v/>
      </c>
    </row>
    <row r="1968">
      <c r="A1968" s="5" t="n"/>
      <c r="B1968" s="5" t="n"/>
      <c r="C1968" s="18" t="n"/>
      <c r="D1968" s="17" t="n"/>
      <c r="E1968" s="17" t="n"/>
      <c r="F1968" s="15">
        <f>IF(A1968&amp;""="","",ROUND(N(C1968)*N(E1968),2))</f>
        <v/>
      </c>
      <c r="G1968" s="15">
        <f>IF(A1968&amp;""="","",ROUND(N(C1968)*N(D1968),2))</f>
        <v/>
      </c>
      <c r="H1968" s="15">
        <f>IF(A1968&amp;""="","",ROUND(F1968-G1968,2))</f>
        <v/>
      </c>
      <c r="I1968" s="6">
        <f>IF(A1968&amp;""="","",IFERROR(INDEX('أوامر الشغل'!$F$6:$F$1005,MATCH(A1968&amp;"",'أوامر الشغل'!$A$6:$A$1005,0))&amp;"","أمر غير موجود"))</f>
        <v/>
      </c>
    </row>
    <row r="1969">
      <c r="A1969" s="5" t="n"/>
      <c r="B1969" s="5" t="n"/>
      <c r="C1969" s="18" t="n"/>
      <c r="D1969" s="17" t="n"/>
      <c r="E1969" s="17" t="n"/>
      <c r="F1969" s="15">
        <f>IF(A1969&amp;""="","",ROUND(N(C1969)*N(E1969),2))</f>
        <v/>
      </c>
      <c r="G1969" s="15">
        <f>IF(A1969&amp;""="","",ROUND(N(C1969)*N(D1969),2))</f>
        <v/>
      </c>
      <c r="H1969" s="15">
        <f>IF(A1969&amp;""="","",ROUND(F1969-G1969,2))</f>
        <v/>
      </c>
      <c r="I1969" s="6">
        <f>IF(A1969&amp;""="","",IFERROR(INDEX('أوامر الشغل'!$F$6:$F$1005,MATCH(A1969&amp;"",'أوامر الشغل'!$A$6:$A$1005,0))&amp;"","أمر غير موجود"))</f>
        <v/>
      </c>
    </row>
    <row r="1970">
      <c r="A1970" s="5" t="n"/>
      <c r="B1970" s="5" t="n"/>
      <c r="C1970" s="18" t="n"/>
      <c r="D1970" s="17" t="n"/>
      <c r="E1970" s="17" t="n"/>
      <c r="F1970" s="15">
        <f>IF(A1970&amp;""="","",ROUND(N(C1970)*N(E1970),2))</f>
        <v/>
      </c>
      <c r="G1970" s="15">
        <f>IF(A1970&amp;""="","",ROUND(N(C1970)*N(D1970),2))</f>
        <v/>
      </c>
      <c r="H1970" s="15">
        <f>IF(A1970&amp;""="","",ROUND(F1970-G1970,2))</f>
        <v/>
      </c>
      <c r="I1970" s="6">
        <f>IF(A1970&amp;""="","",IFERROR(INDEX('أوامر الشغل'!$F$6:$F$1005,MATCH(A1970&amp;"",'أوامر الشغل'!$A$6:$A$1005,0))&amp;"","أمر غير موجود"))</f>
        <v/>
      </c>
    </row>
    <row r="1971">
      <c r="A1971" s="5" t="n"/>
      <c r="B1971" s="5" t="n"/>
      <c r="C1971" s="18" t="n"/>
      <c r="D1971" s="17" t="n"/>
      <c r="E1971" s="17" t="n"/>
      <c r="F1971" s="15">
        <f>IF(A1971&amp;""="","",ROUND(N(C1971)*N(E1971),2))</f>
        <v/>
      </c>
      <c r="G1971" s="15">
        <f>IF(A1971&amp;""="","",ROUND(N(C1971)*N(D1971),2))</f>
        <v/>
      </c>
      <c r="H1971" s="15">
        <f>IF(A1971&amp;""="","",ROUND(F1971-G1971,2))</f>
        <v/>
      </c>
      <c r="I1971" s="6">
        <f>IF(A1971&amp;""="","",IFERROR(INDEX('أوامر الشغل'!$F$6:$F$1005,MATCH(A1971&amp;"",'أوامر الشغل'!$A$6:$A$1005,0))&amp;"","أمر غير موجود"))</f>
        <v/>
      </c>
    </row>
    <row r="1972">
      <c r="A1972" s="5" t="n"/>
      <c r="B1972" s="5" t="n"/>
      <c r="C1972" s="18" t="n"/>
      <c r="D1972" s="17" t="n"/>
      <c r="E1972" s="17" t="n"/>
      <c r="F1972" s="15">
        <f>IF(A1972&amp;""="","",ROUND(N(C1972)*N(E1972),2))</f>
        <v/>
      </c>
      <c r="G1972" s="15">
        <f>IF(A1972&amp;""="","",ROUND(N(C1972)*N(D1972),2))</f>
        <v/>
      </c>
      <c r="H1972" s="15">
        <f>IF(A1972&amp;""="","",ROUND(F1972-G1972,2))</f>
        <v/>
      </c>
      <c r="I1972" s="6">
        <f>IF(A1972&amp;""="","",IFERROR(INDEX('أوامر الشغل'!$F$6:$F$1005,MATCH(A1972&amp;"",'أوامر الشغل'!$A$6:$A$1005,0))&amp;"","أمر غير موجود"))</f>
        <v/>
      </c>
    </row>
    <row r="1973">
      <c r="A1973" s="5" t="n"/>
      <c r="B1973" s="5" t="n"/>
      <c r="C1973" s="18" t="n"/>
      <c r="D1973" s="17" t="n"/>
      <c r="E1973" s="17" t="n"/>
      <c r="F1973" s="15">
        <f>IF(A1973&amp;""="","",ROUND(N(C1973)*N(E1973),2))</f>
        <v/>
      </c>
      <c r="G1973" s="15">
        <f>IF(A1973&amp;""="","",ROUND(N(C1973)*N(D1973),2))</f>
        <v/>
      </c>
      <c r="H1973" s="15">
        <f>IF(A1973&amp;""="","",ROUND(F1973-G1973,2))</f>
        <v/>
      </c>
      <c r="I1973" s="6">
        <f>IF(A1973&amp;""="","",IFERROR(INDEX('أوامر الشغل'!$F$6:$F$1005,MATCH(A1973&amp;"",'أوامر الشغل'!$A$6:$A$1005,0))&amp;"","أمر غير موجود"))</f>
        <v/>
      </c>
    </row>
    <row r="1974">
      <c r="A1974" s="5" t="n"/>
      <c r="B1974" s="5" t="n"/>
      <c r="C1974" s="18" t="n"/>
      <c r="D1974" s="17" t="n"/>
      <c r="E1974" s="17" t="n"/>
      <c r="F1974" s="15">
        <f>IF(A1974&amp;""="","",ROUND(N(C1974)*N(E1974),2))</f>
        <v/>
      </c>
      <c r="G1974" s="15">
        <f>IF(A1974&amp;""="","",ROUND(N(C1974)*N(D1974),2))</f>
        <v/>
      </c>
      <c r="H1974" s="15">
        <f>IF(A1974&amp;""="","",ROUND(F1974-G1974,2))</f>
        <v/>
      </c>
      <c r="I1974" s="6">
        <f>IF(A1974&amp;""="","",IFERROR(INDEX('أوامر الشغل'!$F$6:$F$1005,MATCH(A1974&amp;"",'أوامر الشغل'!$A$6:$A$1005,0))&amp;"","أمر غير موجود"))</f>
        <v/>
      </c>
    </row>
    <row r="1975">
      <c r="A1975" s="5" t="n"/>
      <c r="B1975" s="5" t="n"/>
      <c r="C1975" s="18" t="n"/>
      <c r="D1975" s="17" t="n"/>
      <c r="E1975" s="17" t="n"/>
      <c r="F1975" s="15">
        <f>IF(A1975&amp;""="","",ROUND(N(C1975)*N(E1975),2))</f>
        <v/>
      </c>
      <c r="G1975" s="15">
        <f>IF(A1975&amp;""="","",ROUND(N(C1975)*N(D1975),2))</f>
        <v/>
      </c>
      <c r="H1975" s="15">
        <f>IF(A1975&amp;""="","",ROUND(F1975-G1975,2))</f>
        <v/>
      </c>
      <c r="I1975" s="6">
        <f>IF(A1975&amp;""="","",IFERROR(INDEX('أوامر الشغل'!$F$6:$F$1005,MATCH(A1975&amp;"",'أوامر الشغل'!$A$6:$A$1005,0))&amp;"","أمر غير موجود"))</f>
        <v/>
      </c>
    </row>
    <row r="1976">
      <c r="A1976" s="5" t="n"/>
      <c r="B1976" s="5" t="n"/>
      <c r="C1976" s="18" t="n"/>
      <c r="D1976" s="17" t="n"/>
      <c r="E1976" s="17" t="n"/>
      <c r="F1976" s="15">
        <f>IF(A1976&amp;""="","",ROUND(N(C1976)*N(E1976),2))</f>
        <v/>
      </c>
      <c r="G1976" s="15">
        <f>IF(A1976&amp;""="","",ROUND(N(C1976)*N(D1976),2))</f>
        <v/>
      </c>
      <c r="H1976" s="15">
        <f>IF(A1976&amp;""="","",ROUND(F1976-G1976,2))</f>
        <v/>
      </c>
      <c r="I1976" s="6">
        <f>IF(A1976&amp;""="","",IFERROR(INDEX('أوامر الشغل'!$F$6:$F$1005,MATCH(A1976&amp;"",'أوامر الشغل'!$A$6:$A$1005,0))&amp;"","أمر غير موجود"))</f>
        <v/>
      </c>
    </row>
    <row r="1977">
      <c r="A1977" s="5" t="n"/>
      <c r="B1977" s="5" t="n"/>
      <c r="C1977" s="18" t="n"/>
      <c r="D1977" s="17" t="n"/>
      <c r="E1977" s="17" t="n"/>
      <c r="F1977" s="15">
        <f>IF(A1977&amp;""="","",ROUND(N(C1977)*N(E1977),2))</f>
        <v/>
      </c>
      <c r="G1977" s="15">
        <f>IF(A1977&amp;""="","",ROUND(N(C1977)*N(D1977),2))</f>
        <v/>
      </c>
      <c r="H1977" s="15">
        <f>IF(A1977&amp;""="","",ROUND(F1977-G1977,2))</f>
        <v/>
      </c>
      <c r="I1977" s="6">
        <f>IF(A1977&amp;""="","",IFERROR(INDEX('أوامر الشغل'!$F$6:$F$1005,MATCH(A1977&amp;"",'أوامر الشغل'!$A$6:$A$1005,0))&amp;"","أمر غير موجود"))</f>
        <v/>
      </c>
    </row>
    <row r="1978">
      <c r="A1978" s="5" t="n"/>
      <c r="B1978" s="5" t="n"/>
      <c r="C1978" s="18" t="n"/>
      <c r="D1978" s="17" t="n"/>
      <c r="E1978" s="17" t="n"/>
      <c r="F1978" s="15">
        <f>IF(A1978&amp;""="","",ROUND(N(C1978)*N(E1978),2))</f>
        <v/>
      </c>
      <c r="G1978" s="15">
        <f>IF(A1978&amp;""="","",ROUND(N(C1978)*N(D1978),2))</f>
        <v/>
      </c>
      <c r="H1978" s="15">
        <f>IF(A1978&amp;""="","",ROUND(F1978-G1978,2))</f>
        <v/>
      </c>
      <c r="I1978" s="6">
        <f>IF(A1978&amp;""="","",IFERROR(INDEX('أوامر الشغل'!$F$6:$F$1005,MATCH(A1978&amp;"",'أوامر الشغل'!$A$6:$A$1005,0))&amp;"","أمر غير موجود"))</f>
        <v/>
      </c>
    </row>
    <row r="1979">
      <c r="A1979" s="5" t="n"/>
      <c r="B1979" s="5" t="n"/>
      <c r="C1979" s="18" t="n"/>
      <c r="D1979" s="17" t="n"/>
      <c r="E1979" s="17" t="n"/>
      <c r="F1979" s="15">
        <f>IF(A1979&amp;""="","",ROUND(N(C1979)*N(E1979),2))</f>
        <v/>
      </c>
      <c r="G1979" s="15">
        <f>IF(A1979&amp;""="","",ROUND(N(C1979)*N(D1979),2))</f>
        <v/>
      </c>
      <c r="H1979" s="15">
        <f>IF(A1979&amp;""="","",ROUND(F1979-G1979,2))</f>
        <v/>
      </c>
      <c r="I1979" s="6">
        <f>IF(A1979&amp;""="","",IFERROR(INDEX('أوامر الشغل'!$F$6:$F$1005,MATCH(A1979&amp;"",'أوامر الشغل'!$A$6:$A$1005,0))&amp;"","أمر غير موجود"))</f>
        <v/>
      </c>
    </row>
    <row r="1980">
      <c r="A1980" s="5" t="n"/>
      <c r="B1980" s="5" t="n"/>
      <c r="C1980" s="18" t="n"/>
      <c r="D1980" s="17" t="n"/>
      <c r="E1980" s="17" t="n"/>
      <c r="F1980" s="15">
        <f>IF(A1980&amp;""="","",ROUND(N(C1980)*N(E1980),2))</f>
        <v/>
      </c>
      <c r="G1980" s="15">
        <f>IF(A1980&amp;""="","",ROUND(N(C1980)*N(D1980),2))</f>
        <v/>
      </c>
      <c r="H1980" s="15">
        <f>IF(A1980&amp;""="","",ROUND(F1980-G1980,2))</f>
        <v/>
      </c>
      <c r="I1980" s="6">
        <f>IF(A1980&amp;""="","",IFERROR(INDEX('أوامر الشغل'!$F$6:$F$1005,MATCH(A1980&amp;"",'أوامر الشغل'!$A$6:$A$1005,0))&amp;"","أمر غير موجود"))</f>
        <v/>
      </c>
    </row>
    <row r="1981">
      <c r="A1981" s="5" t="n"/>
      <c r="B1981" s="5" t="n"/>
      <c r="C1981" s="18" t="n"/>
      <c r="D1981" s="17" t="n"/>
      <c r="E1981" s="17" t="n"/>
      <c r="F1981" s="15">
        <f>IF(A1981&amp;""="","",ROUND(N(C1981)*N(E1981),2))</f>
        <v/>
      </c>
      <c r="G1981" s="15">
        <f>IF(A1981&amp;""="","",ROUND(N(C1981)*N(D1981),2))</f>
        <v/>
      </c>
      <c r="H1981" s="15">
        <f>IF(A1981&amp;""="","",ROUND(F1981-G1981,2))</f>
        <v/>
      </c>
      <c r="I1981" s="6">
        <f>IF(A1981&amp;""="","",IFERROR(INDEX('أوامر الشغل'!$F$6:$F$1005,MATCH(A1981&amp;"",'أوامر الشغل'!$A$6:$A$1005,0))&amp;"","أمر غير موجود"))</f>
        <v/>
      </c>
    </row>
    <row r="1982">
      <c r="A1982" s="5" t="n"/>
      <c r="B1982" s="5" t="n"/>
      <c r="C1982" s="18" t="n"/>
      <c r="D1982" s="17" t="n"/>
      <c r="E1982" s="17" t="n"/>
      <c r="F1982" s="15">
        <f>IF(A1982&amp;""="","",ROUND(N(C1982)*N(E1982),2))</f>
        <v/>
      </c>
      <c r="G1982" s="15">
        <f>IF(A1982&amp;""="","",ROUND(N(C1982)*N(D1982),2))</f>
        <v/>
      </c>
      <c r="H1982" s="15">
        <f>IF(A1982&amp;""="","",ROUND(F1982-G1982,2))</f>
        <v/>
      </c>
      <c r="I1982" s="6">
        <f>IF(A1982&amp;""="","",IFERROR(INDEX('أوامر الشغل'!$F$6:$F$1005,MATCH(A1982&amp;"",'أوامر الشغل'!$A$6:$A$1005,0))&amp;"","أمر غير موجود"))</f>
        <v/>
      </c>
    </row>
    <row r="1983">
      <c r="A1983" s="5" t="n"/>
      <c r="B1983" s="5" t="n"/>
      <c r="C1983" s="18" t="n"/>
      <c r="D1983" s="17" t="n"/>
      <c r="E1983" s="17" t="n"/>
      <c r="F1983" s="15">
        <f>IF(A1983&amp;""="","",ROUND(N(C1983)*N(E1983),2))</f>
        <v/>
      </c>
      <c r="G1983" s="15">
        <f>IF(A1983&amp;""="","",ROUND(N(C1983)*N(D1983),2))</f>
        <v/>
      </c>
      <c r="H1983" s="15">
        <f>IF(A1983&amp;""="","",ROUND(F1983-G1983,2))</f>
        <v/>
      </c>
      <c r="I1983" s="6">
        <f>IF(A1983&amp;""="","",IFERROR(INDEX('أوامر الشغل'!$F$6:$F$1005,MATCH(A1983&amp;"",'أوامر الشغل'!$A$6:$A$1005,0))&amp;"","أمر غير موجود"))</f>
        <v/>
      </c>
    </row>
    <row r="1984">
      <c r="A1984" s="5" t="n"/>
      <c r="B1984" s="5" t="n"/>
      <c r="C1984" s="18" t="n"/>
      <c r="D1984" s="17" t="n"/>
      <c r="E1984" s="17" t="n"/>
      <c r="F1984" s="15">
        <f>IF(A1984&amp;""="","",ROUND(N(C1984)*N(E1984),2))</f>
        <v/>
      </c>
      <c r="G1984" s="15">
        <f>IF(A1984&amp;""="","",ROUND(N(C1984)*N(D1984),2))</f>
        <v/>
      </c>
      <c r="H1984" s="15">
        <f>IF(A1984&amp;""="","",ROUND(F1984-G1984,2))</f>
        <v/>
      </c>
      <c r="I1984" s="6">
        <f>IF(A1984&amp;""="","",IFERROR(INDEX('أوامر الشغل'!$F$6:$F$1005,MATCH(A1984&amp;"",'أوامر الشغل'!$A$6:$A$1005,0))&amp;"","أمر غير موجود"))</f>
        <v/>
      </c>
    </row>
    <row r="1985">
      <c r="A1985" s="5" t="n"/>
      <c r="B1985" s="5" t="n"/>
      <c r="C1985" s="18" t="n"/>
      <c r="D1985" s="17" t="n"/>
      <c r="E1985" s="17" t="n"/>
      <c r="F1985" s="15">
        <f>IF(A1985&amp;""="","",ROUND(N(C1985)*N(E1985),2))</f>
        <v/>
      </c>
      <c r="G1985" s="15">
        <f>IF(A1985&amp;""="","",ROUND(N(C1985)*N(D1985),2))</f>
        <v/>
      </c>
      <c r="H1985" s="15">
        <f>IF(A1985&amp;""="","",ROUND(F1985-G1985,2))</f>
        <v/>
      </c>
      <c r="I1985" s="6">
        <f>IF(A1985&amp;""="","",IFERROR(INDEX('أوامر الشغل'!$F$6:$F$1005,MATCH(A1985&amp;"",'أوامر الشغل'!$A$6:$A$1005,0))&amp;"","أمر غير موجود"))</f>
        <v/>
      </c>
    </row>
    <row r="1986">
      <c r="A1986" s="5" t="n"/>
      <c r="B1986" s="5" t="n"/>
      <c r="C1986" s="18" t="n"/>
      <c r="D1986" s="17" t="n"/>
      <c r="E1986" s="17" t="n"/>
      <c r="F1986" s="15">
        <f>IF(A1986&amp;""="","",ROUND(N(C1986)*N(E1986),2))</f>
        <v/>
      </c>
      <c r="G1986" s="15">
        <f>IF(A1986&amp;""="","",ROUND(N(C1986)*N(D1986),2))</f>
        <v/>
      </c>
      <c r="H1986" s="15">
        <f>IF(A1986&amp;""="","",ROUND(F1986-G1986,2))</f>
        <v/>
      </c>
      <c r="I1986" s="6">
        <f>IF(A1986&amp;""="","",IFERROR(INDEX('أوامر الشغل'!$F$6:$F$1005,MATCH(A1986&amp;"",'أوامر الشغل'!$A$6:$A$1005,0))&amp;"","أمر غير موجود"))</f>
        <v/>
      </c>
    </row>
    <row r="1987">
      <c r="A1987" s="5" t="n"/>
      <c r="B1987" s="5" t="n"/>
      <c r="C1987" s="18" t="n"/>
      <c r="D1987" s="17" t="n"/>
      <c r="E1987" s="17" t="n"/>
      <c r="F1987" s="15">
        <f>IF(A1987&amp;""="","",ROUND(N(C1987)*N(E1987),2))</f>
        <v/>
      </c>
      <c r="G1987" s="15">
        <f>IF(A1987&amp;""="","",ROUND(N(C1987)*N(D1987),2))</f>
        <v/>
      </c>
      <c r="H1987" s="15">
        <f>IF(A1987&amp;""="","",ROUND(F1987-G1987,2))</f>
        <v/>
      </c>
      <c r="I1987" s="6">
        <f>IF(A1987&amp;""="","",IFERROR(INDEX('أوامر الشغل'!$F$6:$F$1005,MATCH(A1987&amp;"",'أوامر الشغل'!$A$6:$A$1005,0))&amp;"","أمر غير موجود"))</f>
        <v/>
      </c>
    </row>
    <row r="1988">
      <c r="A1988" s="5" t="n"/>
      <c r="B1988" s="5" t="n"/>
      <c r="C1988" s="18" t="n"/>
      <c r="D1988" s="17" t="n"/>
      <c r="E1988" s="17" t="n"/>
      <c r="F1988" s="15">
        <f>IF(A1988&amp;""="","",ROUND(N(C1988)*N(E1988),2))</f>
        <v/>
      </c>
      <c r="G1988" s="15">
        <f>IF(A1988&amp;""="","",ROUND(N(C1988)*N(D1988),2))</f>
        <v/>
      </c>
      <c r="H1988" s="15">
        <f>IF(A1988&amp;""="","",ROUND(F1988-G1988,2))</f>
        <v/>
      </c>
      <c r="I1988" s="6">
        <f>IF(A1988&amp;""="","",IFERROR(INDEX('أوامر الشغل'!$F$6:$F$1005,MATCH(A1988&amp;"",'أوامر الشغل'!$A$6:$A$1005,0))&amp;"","أمر غير موجود"))</f>
        <v/>
      </c>
    </row>
    <row r="1989">
      <c r="A1989" s="5" t="n"/>
      <c r="B1989" s="5" t="n"/>
      <c r="C1989" s="18" t="n"/>
      <c r="D1989" s="17" t="n"/>
      <c r="E1989" s="17" t="n"/>
      <c r="F1989" s="15">
        <f>IF(A1989&amp;""="","",ROUND(N(C1989)*N(E1989),2))</f>
        <v/>
      </c>
      <c r="G1989" s="15">
        <f>IF(A1989&amp;""="","",ROUND(N(C1989)*N(D1989),2))</f>
        <v/>
      </c>
      <c r="H1989" s="15">
        <f>IF(A1989&amp;""="","",ROUND(F1989-G1989,2))</f>
        <v/>
      </c>
      <c r="I1989" s="6">
        <f>IF(A1989&amp;""="","",IFERROR(INDEX('أوامر الشغل'!$F$6:$F$1005,MATCH(A1989&amp;"",'أوامر الشغل'!$A$6:$A$1005,0))&amp;"","أمر غير موجود"))</f>
        <v/>
      </c>
    </row>
    <row r="1990">
      <c r="A1990" s="5" t="n"/>
      <c r="B1990" s="5" t="n"/>
      <c r="C1990" s="18" t="n"/>
      <c r="D1990" s="17" t="n"/>
      <c r="E1990" s="17" t="n"/>
      <c r="F1990" s="15">
        <f>IF(A1990&amp;""="","",ROUND(N(C1990)*N(E1990),2))</f>
        <v/>
      </c>
      <c r="G1990" s="15">
        <f>IF(A1990&amp;""="","",ROUND(N(C1990)*N(D1990),2))</f>
        <v/>
      </c>
      <c r="H1990" s="15">
        <f>IF(A1990&amp;""="","",ROUND(F1990-G1990,2))</f>
        <v/>
      </c>
      <c r="I1990" s="6">
        <f>IF(A1990&amp;""="","",IFERROR(INDEX('أوامر الشغل'!$F$6:$F$1005,MATCH(A1990&amp;"",'أوامر الشغل'!$A$6:$A$1005,0))&amp;"","أمر غير موجود"))</f>
        <v/>
      </c>
    </row>
    <row r="1991">
      <c r="A1991" s="5" t="n"/>
      <c r="B1991" s="5" t="n"/>
      <c r="C1991" s="18" t="n"/>
      <c r="D1991" s="17" t="n"/>
      <c r="E1991" s="17" t="n"/>
      <c r="F1991" s="15">
        <f>IF(A1991&amp;""="","",ROUND(N(C1991)*N(E1991),2))</f>
        <v/>
      </c>
      <c r="G1991" s="15">
        <f>IF(A1991&amp;""="","",ROUND(N(C1991)*N(D1991),2))</f>
        <v/>
      </c>
      <c r="H1991" s="15">
        <f>IF(A1991&amp;""="","",ROUND(F1991-G1991,2))</f>
        <v/>
      </c>
      <c r="I1991" s="6">
        <f>IF(A1991&amp;""="","",IFERROR(INDEX('أوامر الشغل'!$F$6:$F$1005,MATCH(A1991&amp;"",'أوامر الشغل'!$A$6:$A$1005,0))&amp;"","أمر غير موجود"))</f>
        <v/>
      </c>
    </row>
    <row r="1992">
      <c r="A1992" s="5" t="n"/>
      <c r="B1992" s="5" t="n"/>
      <c r="C1992" s="18" t="n"/>
      <c r="D1992" s="17" t="n"/>
      <c r="E1992" s="17" t="n"/>
      <c r="F1992" s="15">
        <f>IF(A1992&amp;""="","",ROUND(N(C1992)*N(E1992),2))</f>
        <v/>
      </c>
      <c r="G1992" s="15">
        <f>IF(A1992&amp;""="","",ROUND(N(C1992)*N(D1992),2))</f>
        <v/>
      </c>
      <c r="H1992" s="15">
        <f>IF(A1992&amp;""="","",ROUND(F1992-G1992,2))</f>
        <v/>
      </c>
      <c r="I1992" s="6">
        <f>IF(A1992&amp;""="","",IFERROR(INDEX('أوامر الشغل'!$F$6:$F$1005,MATCH(A1992&amp;"",'أوامر الشغل'!$A$6:$A$1005,0))&amp;"","أمر غير موجود"))</f>
        <v/>
      </c>
    </row>
    <row r="1993">
      <c r="A1993" s="5" t="n"/>
      <c r="B1993" s="5" t="n"/>
      <c r="C1993" s="18" t="n"/>
      <c r="D1993" s="17" t="n"/>
      <c r="E1993" s="17" t="n"/>
      <c r="F1993" s="15">
        <f>IF(A1993&amp;""="","",ROUND(N(C1993)*N(E1993),2))</f>
        <v/>
      </c>
      <c r="G1993" s="15">
        <f>IF(A1993&amp;""="","",ROUND(N(C1993)*N(D1993),2))</f>
        <v/>
      </c>
      <c r="H1993" s="15">
        <f>IF(A1993&amp;""="","",ROUND(F1993-G1993,2))</f>
        <v/>
      </c>
      <c r="I1993" s="6">
        <f>IF(A1993&amp;""="","",IFERROR(INDEX('أوامر الشغل'!$F$6:$F$1005,MATCH(A1993&amp;"",'أوامر الشغل'!$A$6:$A$1005,0))&amp;"","أمر غير موجود"))</f>
        <v/>
      </c>
    </row>
    <row r="1994">
      <c r="A1994" s="5" t="n"/>
      <c r="B1994" s="5" t="n"/>
      <c r="C1994" s="18" t="n"/>
      <c r="D1994" s="17" t="n"/>
      <c r="E1994" s="17" t="n"/>
      <c r="F1994" s="15">
        <f>IF(A1994&amp;""="","",ROUND(N(C1994)*N(E1994),2))</f>
        <v/>
      </c>
      <c r="G1994" s="15">
        <f>IF(A1994&amp;""="","",ROUND(N(C1994)*N(D1994),2))</f>
        <v/>
      </c>
      <c r="H1994" s="15">
        <f>IF(A1994&amp;""="","",ROUND(F1994-G1994,2))</f>
        <v/>
      </c>
      <c r="I1994" s="6">
        <f>IF(A1994&amp;""="","",IFERROR(INDEX('أوامر الشغل'!$F$6:$F$1005,MATCH(A1994&amp;"",'أوامر الشغل'!$A$6:$A$1005,0))&amp;"","أمر غير موجود"))</f>
        <v/>
      </c>
    </row>
    <row r="1995">
      <c r="A1995" s="5" t="n"/>
      <c r="B1995" s="5" t="n"/>
      <c r="C1995" s="18" t="n"/>
      <c r="D1995" s="17" t="n"/>
      <c r="E1995" s="17" t="n"/>
      <c r="F1995" s="15">
        <f>IF(A1995&amp;""="","",ROUND(N(C1995)*N(E1995),2))</f>
        <v/>
      </c>
      <c r="G1995" s="15">
        <f>IF(A1995&amp;""="","",ROUND(N(C1995)*N(D1995),2))</f>
        <v/>
      </c>
      <c r="H1995" s="15">
        <f>IF(A1995&amp;""="","",ROUND(F1995-G1995,2))</f>
        <v/>
      </c>
      <c r="I1995" s="6">
        <f>IF(A1995&amp;""="","",IFERROR(INDEX('أوامر الشغل'!$F$6:$F$1005,MATCH(A1995&amp;"",'أوامر الشغل'!$A$6:$A$1005,0))&amp;"","أمر غير موجود"))</f>
        <v/>
      </c>
    </row>
    <row r="1996">
      <c r="A1996" s="5" t="n"/>
      <c r="B1996" s="5" t="n"/>
      <c r="C1996" s="18" t="n"/>
      <c r="D1996" s="17" t="n"/>
      <c r="E1996" s="17" t="n"/>
      <c r="F1996" s="15">
        <f>IF(A1996&amp;""="","",ROUND(N(C1996)*N(E1996),2))</f>
        <v/>
      </c>
      <c r="G1996" s="15">
        <f>IF(A1996&amp;""="","",ROUND(N(C1996)*N(D1996),2))</f>
        <v/>
      </c>
      <c r="H1996" s="15">
        <f>IF(A1996&amp;""="","",ROUND(F1996-G1996,2))</f>
        <v/>
      </c>
      <c r="I1996" s="6">
        <f>IF(A1996&amp;""="","",IFERROR(INDEX('أوامر الشغل'!$F$6:$F$1005,MATCH(A1996&amp;"",'أوامر الشغل'!$A$6:$A$1005,0))&amp;"","أمر غير موجود"))</f>
        <v/>
      </c>
    </row>
    <row r="1997">
      <c r="A1997" s="5" t="n"/>
      <c r="B1997" s="5" t="n"/>
      <c r="C1997" s="18" t="n"/>
      <c r="D1997" s="17" t="n"/>
      <c r="E1997" s="17" t="n"/>
      <c r="F1997" s="15">
        <f>IF(A1997&amp;""="","",ROUND(N(C1997)*N(E1997),2))</f>
        <v/>
      </c>
      <c r="G1997" s="15">
        <f>IF(A1997&amp;""="","",ROUND(N(C1997)*N(D1997),2))</f>
        <v/>
      </c>
      <c r="H1997" s="15">
        <f>IF(A1997&amp;""="","",ROUND(F1997-G1997,2))</f>
        <v/>
      </c>
      <c r="I1997" s="6">
        <f>IF(A1997&amp;""="","",IFERROR(INDEX('أوامر الشغل'!$F$6:$F$1005,MATCH(A1997&amp;"",'أوامر الشغل'!$A$6:$A$1005,0))&amp;"","أمر غير موجود"))</f>
        <v/>
      </c>
    </row>
    <row r="1998">
      <c r="A1998" s="5" t="n"/>
      <c r="B1998" s="5" t="n"/>
      <c r="C1998" s="18" t="n"/>
      <c r="D1998" s="17" t="n"/>
      <c r="E1998" s="17" t="n"/>
      <c r="F1998" s="15">
        <f>IF(A1998&amp;""="","",ROUND(N(C1998)*N(E1998),2))</f>
        <v/>
      </c>
      <c r="G1998" s="15">
        <f>IF(A1998&amp;""="","",ROUND(N(C1998)*N(D1998),2))</f>
        <v/>
      </c>
      <c r="H1998" s="15">
        <f>IF(A1998&amp;""="","",ROUND(F1998-G1998,2))</f>
        <v/>
      </c>
      <c r="I1998" s="6">
        <f>IF(A1998&amp;""="","",IFERROR(INDEX('أوامر الشغل'!$F$6:$F$1005,MATCH(A1998&amp;"",'أوامر الشغل'!$A$6:$A$1005,0))&amp;"","أمر غير موجود"))</f>
        <v/>
      </c>
    </row>
    <row r="1999">
      <c r="A1999" s="5" t="n"/>
      <c r="B1999" s="5" t="n"/>
      <c r="C1999" s="18" t="n"/>
      <c r="D1999" s="17" t="n"/>
      <c r="E1999" s="17" t="n"/>
      <c r="F1999" s="15">
        <f>IF(A1999&amp;""="","",ROUND(N(C1999)*N(E1999),2))</f>
        <v/>
      </c>
      <c r="G1999" s="15">
        <f>IF(A1999&amp;""="","",ROUND(N(C1999)*N(D1999),2))</f>
        <v/>
      </c>
      <c r="H1999" s="15">
        <f>IF(A1999&amp;""="","",ROUND(F1999-G1999,2))</f>
        <v/>
      </c>
      <c r="I1999" s="6">
        <f>IF(A1999&amp;""="","",IFERROR(INDEX('أوامر الشغل'!$F$6:$F$1005,MATCH(A1999&amp;"",'أوامر الشغل'!$A$6:$A$1005,0))&amp;"","أمر غير موجود"))</f>
        <v/>
      </c>
    </row>
    <row r="2000">
      <c r="A2000" s="5" t="n"/>
      <c r="B2000" s="5" t="n"/>
      <c r="C2000" s="18" t="n"/>
      <c r="D2000" s="17" t="n"/>
      <c r="E2000" s="17" t="n"/>
      <c r="F2000" s="15">
        <f>IF(A2000&amp;""="","",ROUND(N(C2000)*N(E2000),2))</f>
        <v/>
      </c>
      <c r="G2000" s="15">
        <f>IF(A2000&amp;""="","",ROUND(N(C2000)*N(D2000),2))</f>
        <v/>
      </c>
      <c r="H2000" s="15">
        <f>IF(A2000&amp;""="","",ROUND(F2000-G2000,2))</f>
        <v/>
      </c>
      <c r="I2000" s="6">
        <f>IF(A2000&amp;""="","",IFERROR(INDEX('أوامر الشغل'!$F$6:$F$1005,MATCH(A2000&amp;"",'أوامر الشغل'!$A$6:$A$1005,0))&amp;"","أمر غير موجود"))</f>
        <v/>
      </c>
    </row>
    <row r="2001">
      <c r="A2001" s="5" t="n"/>
      <c r="B2001" s="5" t="n"/>
      <c r="C2001" s="18" t="n"/>
      <c r="D2001" s="17" t="n"/>
      <c r="E2001" s="17" t="n"/>
      <c r="F2001" s="15">
        <f>IF(A2001&amp;""="","",ROUND(N(C2001)*N(E2001),2))</f>
        <v/>
      </c>
      <c r="G2001" s="15">
        <f>IF(A2001&amp;""="","",ROUND(N(C2001)*N(D2001),2))</f>
        <v/>
      </c>
      <c r="H2001" s="15">
        <f>IF(A2001&amp;""="","",ROUND(F2001-G2001,2))</f>
        <v/>
      </c>
      <c r="I2001" s="6">
        <f>IF(A2001&amp;""="","",IFERROR(INDEX('أوامر الشغل'!$F$6:$F$1005,MATCH(A2001&amp;"",'أوامر الشغل'!$A$6:$A$1005,0))&amp;"","أمر غير موجود"))</f>
        <v/>
      </c>
    </row>
    <row r="2002">
      <c r="A2002" s="5" t="n"/>
      <c r="B2002" s="5" t="n"/>
      <c r="C2002" s="18" t="n"/>
      <c r="D2002" s="17" t="n"/>
      <c r="E2002" s="17" t="n"/>
      <c r="F2002" s="15">
        <f>IF(A2002&amp;""="","",ROUND(N(C2002)*N(E2002),2))</f>
        <v/>
      </c>
      <c r="G2002" s="15">
        <f>IF(A2002&amp;""="","",ROUND(N(C2002)*N(D2002),2))</f>
        <v/>
      </c>
      <c r="H2002" s="15">
        <f>IF(A2002&amp;""="","",ROUND(F2002-G2002,2))</f>
        <v/>
      </c>
      <c r="I2002" s="6">
        <f>IF(A2002&amp;""="","",IFERROR(INDEX('أوامر الشغل'!$F$6:$F$1005,MATCH(A2002&amp;"",'أوامر الشغل'!$A$6:$A$1005,0))&amp;"","أمر غير موجود"))</f>
        <v/>
      </c>
    </row>
    <row r="2003">
      <c r="A2003" s="5" t="n"/>
      <c r="B2003" s="5" t="n"/>
      <c r="C2003" s="18" t="n"/>
      <c r="D2003" s="17" t="n"/>
      <c r="E2003" s="17" t="n"/>
      <c r="F2003" s="15">
        <f>IF(A2003&amp;""="","",ROUND(N(C2003)*N(E2003),2))</f>
        <v/>
      </c>
      <c r="G2003" s="15">
        <f>IF(A2003&amp;""="","",ROUND(N(C2003)*N(D2003),2))</f>
        <v/>
      </c>
      <c r="H2003" s="15">
        <f>IF(A2003&amp;""="","",ROUND(F2003-G2003,2))</f>
        <v/>
      </c>
      <c r="I2003" s="6">
        <f>IF(A2003&amp;""="","",IFERROR(INDEX('أوامر الشغل'!$F$6:$F$1005,MATCH(A2003&amp;"",'أوامر الشغل'!$A$6:$A$1005,0))&amp;"","أمر غير موجود"))</f>
        <v/>
      </c>
    </row>
    <row r="2004">
      <c r="A2004" s="5" t="n"/>
      <c r="B2004" s="5" t="n"/>
      <c r="C2004" s="18" t="n"/>
      <c r="D2004" s="17" t="n"/>
      <c r="E2004" s="17" t="n"/>
      <c r="F2004" s="15">
        <f>IF(A2004&amp;""="","",ROUND(N(C2004)*N(E2004),2))</f>
        <v/>
      </c>
      <c r="G2004" s="15">
        <f>IF(A2004&amp;""="","",ROUND(N(C2004)*N(D2004),2))</f>
        <v/>
      </c>
      <c r="H2004" s="15">
        <f>IF(A2004&amp;""="","",ROUND(F2004-G2004,2))</f>
        <v/>
      </c>
      <c r="I2004" s="6">
        <f>IF(A2004&amp;""="","",IFERROR(INDEX('أوامر الشغل'!$F$6:$F$1005,MATCH(A2004&amp;"",'أوامر الشغل'!$A$6:$A$1005,0))&amp;"","أمر غير موجود"))</f>
        <v/>
      </c>
    </row>
    <row r="2005">
      <c r="A2005" s="5" t="n"/>
      <c r="B2005" s="5" t="n"/>
      <c r="C2005" s="18" t="n"/>
      <c r="D2005" s="17" t="n"/>
      <c r="E2005" s="17" t="n"/>
      <c r="F2005" s="15">
        <f>IF(A2005&amp;""="","",ROUND(N(C2005)*N(E2005),2))</f>
        <v/>
      </c>
      <c r="G2005" s="15">
        <f>IF(A2005&amp;""="","",ROUND(N(C2005)*N(D2005),2))</f>
        <v/>
      </c>
      <c r="H2005" s="15">
        <f>IF(A2005&amp;""="","",ROUND(F2005-G2005,2))</f>
        <v/>
      </c>
      <c r="I2005" s="6">
        <f>IF(A2005&amp;""="","",IFERROR(INDEX('أوامر الشغل'!$F$6:$F$1005,MATCH(A2005&amp;"",'أوامر الشغل'!$A$6:$A$1005,0))&amp;"","أمر غير موجود"))</f>
        <v/>
      </c>
    </row>
  </sheetData>
  <autoFilter ref="A5:I2005"/>
  <mergeCells count="2">
    <mergeCell ref="A1:I1"/>
    <mergeCell ref="A2:I2"/>
  </mergeCells>
  <conditionalFormatting sqref="I6:I2005">
    <cfRule type="expression" priority="1" dxfId="0">
      <formula>$I6="أمر غير موجود"</formula>
    </cfRule>
  </conditionalFormatting>
  <conditionalFormatting sqref="A6:I2005">
    <cfRule type="expression" priority="2" dxfId="3">
      <formula>$I6="ملغي"</formula>
    </cfRule>
  </conditionalFormatting>
  <dataValidations count="1">
    <dataValidation sqref="A6:A2005" showDropDown="0" showInputMessage="0" showErrorMessage="0" allowBlank="1" type="list">
      <formula1>='أوامر الشغل'!$A$6:$A$1005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F2005"/>
  <sheetViews>
    <sheetView showGridLines="1" rightToLeft="1" workbookViewId="0">
      <pane ySplit="5" topLeftCell="A6" activePane="bottomLeft" state="frozen"/>
      <selection pane="bottomLeft" activeCell="A1" sqref="A1"/>
    </sheetView>
  </sheetViews>
  <sheetFormatPr baseColWidth="8" defaultRowHeight="15"/>
  <cols>
    <col width="13" customWidth="1" min="1" max="1"/>
    <col width="11" customWidth="1" min="2" max="2"/>
    <col width="14" customWidth="1" min="3" max="3"/>
    <col width="14" customWidth="1" min="4" max="4"/>
    <col width="26" customWidth="1" min="5" max="5"/>
    <col width="22" customWidth="1" min="6" max="6"/>
  </cols>
  <sheetData>
    <row r="1" ht="26" customHeight="1">
      <c r="A1" s="10" t="inlineStr">
        <is>
          <t>شيت أوامر شغل ورشة السيارات · قالب مجاني من Softwiro</t>
        </is>
      </c>
    </row>
    <row r="2">
      <c r="A2" s="11" t="inlineStr">
        <is>
          <t>عايز برنامج ورشة يدخل عليه الفني والمحاسب كلٌّ بصلاحيته؟ Softwiro تبنيه لك على طريقة شغلك ← اضغط هنا</t>
        </is>
      </c>
    </row>
    <row r="5" ht="32" customHeight="1">
      <c r="A5" s="12" t="inlineStr">
        <is>
          <t>التاريخ</t>
        </is>
      </c>
      <c r="B5" s="12" t="inlineStr">
        <is>
          <t>رقم الأمر</t>
        </is>
      </c>
      <c r="C5" s="12" t="inlineStr">
        <is>
          <t>المبلغ</t>
        </is>
      </c>
      <c r="D5" s="12" t="inlineStr">
        <is>
          <t>طريقة الدفع</t>
        </is>
      </c>
      <c r="E5" s="12" t="inlineStr">
        <is>
          <t>ملاحظة</t>
        </is>
      </c>
      <c r="F5" s="12" t="inlineStr">
        <is>
          <t>العميل</t>
        </is>
      </c>
    </row>
    <row r="6">
      <c r="A6" s="16" t="n">
        <v>46300</v>
      </c>
      <c r="B6" s="5" t="inlineStr">
        <is>
          <t>J001</t>
        </is>
      </c>
      <c r="C6" s="17" t="n">
        <v>1850</v>
      </c>
      <c r="D6" s="5" t="inlineStr">
        <is>
          <t>نقدًا</t>
        </is>
      </c>
      <c r="E6" s="5" t="n"/>
      <c r="F6" s="6">
        <f>IF(B6&amp;""="","",IFERROR(INDEX('أوامر الشغل'!$I$6:$I$1005,MATCH(B6&amp;"",'أوامر الشغل'!$A$6:$A$1005,0)),"أمر غير موجود"))</f>
        <v/>
      </c>
    </row>
    <row r="7">
      <c r="A7" s="16" t="n">
        <v>46307</v>
      </c>
      <c r="B7" s="5" t="inlineStr">
        <is>
          <t>J002</t>
        </is>
      </c>
      <c r="C7" s="17" t="n">
        <v>1000</v>
      </c>
      <c r="D7" s="5" t="inlineStr">
        <is>
          <t>نقدًا</t>
        </is>
      </c>
      <c r="E7" s="5" t="n"/>
      <c r="F7" s="6">
        <f>IF(B7&amp;""="","",IFERROR(INDEX('أوامر الشغل'!$I$6:$I$1005,MATCH(B7&amp;"",'أوامر الشغل'!$A$6:$A$1005,0)),"أمر غير موجود"))</f>
        <v/>
      </c>
    </row>
    <row r="8">
      <c r="A8" s="16" t="n">
        <v>46315</v>
      </c>
      <c r="B8" s="5" t="inlineStr">
        <is>
          <t>J002</t>
        </is>
      </c>
      <c r="C8" s="17" t="n">
        <v>500</v>
      </c>
      <c r="D8" s="5" t="inlineStr">
        <is>
          <t>تحويل بنكي</t>
        </is>
      </c>
      <c r="E8" s="5" t="n"/>
      <c r="F8" s="6">
        <f>IF(B8&amp;""="","",IFERROR(INDEX('أوامر الشغل'!$I$6:$I$1005,MATCH(B8&amp;"",'أوامر الشغل'!$A$6:$A$1005,0)),"أمر غير موجود"))</f>
        <v/>
      </c>
    </row>
    <row r="9">
      <c r="A9" s="16" t="n">
        <v>46317</v>
      </c>
      <c r="B9" s="5" t="inlineStr">
        <is>
          <t>J003</t>
        </is>
      </c>
      <c r="C9" s="17" t="n">
        <v>900</v>
      </c>
      <c r="D9" s="5" t="inlineStr">
        <is>
          <t>نقدًا</t>
        </is>
      </c>
      <c r="E9" s="5" t="n"/>
      <c r="F9" s="6">
        <f>IF(B9&amp;""="","",IFERROR(INDEX('أوامر الشغل'!$I$6:$I$1005,MATCH(B9&amp;"",'أوامر الشغل'!$A$6:$A$1005,0)),"أمر غير موجود"))</f>
        <v/>
      </c>
    </row>
    <row r="10">
      <c r="A10" s="16" t="n">
        <v>46320</v>
      </c>
      <c r="B10" s="5" t="inlineStr">
        <is>
          <t>J004</t>
        </is>
      </c>
      <c r="C10" s="17" t="n">
        <v>1000</v>
      </c>
      <c r="D10" s="5" t="inlineStr">
        <is>
          <t>تحويل بنكي</t>
        </is>
      </c>
      <c r="E10" s="5" t="n"/>
      <c r="F10" s="6">
        <f>IF(B10&amp;""="","",IFERROR(INDEX('أوامر الشغل'!$I$6:$I$1005,MATCH(B10&amp;"",'أوامر الشغل'!$A$6:$A$1005,0)),"أمر غير موجود"))</f>
        <v/>
      </c>
    </row>
    <row r="11">
      <c r="A11" s="16" t="n">
        <v>46323</v>
      </c>
      <c r="B11" s="5" t="inlineStr">
        <is>
          <t>J005</t>
        </is>
      </c>
      <c r="C11" s="17" t="n">
        <v>2000</v>
      </c>
      <c r="D11" s="5" t="inlineStr">
        <is>
          <t>نقدًا</t>
        </is>
      </c>
      <c r="E11" s="5" t="n"/>
      <c r="F11" s="6">
        <f>IF(B11&amp;""="","",IFERROR(INDEX('أوامر الشغل'!$I$6:$I$1005,MATCH(B11&amp;"",'أوامر الشغل'!$A$6:$A$1005,0)),"أمر غير موجود"))</f>
        <v/>
      </c>
    </row>
    <row r="12">
      <c r="A12" s="16" t="n">
        <v>46325</v>
      </c>
      <c r="B12" s="5" t="inlineStr">
        <is>
          <t>J006</t>
        </is>
      </c>
      <c r="C12" s="17" t="n">
        <v>500</v>
      </c>
      <c r="D12" s="5" t="inlineStr">
        <is>
          <t>نقدًا</t>
        </is>
      </c>
      <c r="E12" s="5" t="n"/>
      <c r="F12" s="6">
        <f>IF(B12&amp;""="","",IFERROR(INDEX('أوامر الشغل'!$I$6:$I$1005,MATCH(B12&amp;"",'أوامر الشغل'!$A$6:$A$1005,0)),"أمر غير موجود"))</f>
        <v/>
      </c>
    </row>
    <row r="13">
      <c r="A13" s="16" t="n">
        <v>46303</v>
      </c>
      <c r="B13" s="5" t="inlineStr">
        <is>
          <t>J009</t>
        </is>
      </c>
      <c r="C13" s="17" t="n">
        <v>2350</v>
      </c>
      <c r="D13" s="5" t="inlineStr">
        <is>
          <t>فيزا</t>
        </is>
      </c>
      <c r="E13" s="5" t="n"/>
      <c r="F13" s="6">
        <f>IF(B13&amp;""="","",IFERROR(INDEX('أوامر الشغل'!$I$6:$I$1005,MATCH(B13&amp;"",'أوامر الشغل'!$A$6:$A$1005,0)),"أمر غير موجود"))</f>
        <v/>
      </c>
    </row>
    <row r="14">
      <c r="A14" s="16" t="n">
        <v>46310</v>
      </c>
      <c r="B14" s="5" t="inlineStr">
        <is>
          <t>J010</t>
        </is>
      </c>
      <c r="C14" s="17" t="n">
        <v>1200</v>
      </c>
      <c r="D14" s="5" t="inlineStr">
        <is>
          <t>نقدًا</t>
        </is>
      </c>
      <c r="E14" s="5" t="n"/>
      <c r="F14" s="6">
        <f>IF(B14&amp;""="","",IFERROR(INDEX('أوامر الشغل'!$I$6:$I$1005,MATCH(B14&amp;"",'أوامر الشغل'!$A$6:$A$1005,0)),"أمر غير موجود"))</f>
        <v/>
      </c>
    </row>
    <row r="15">
      <c r="A15" s="16" t="n"/>
      <c r="B15" s="5" t="n"/>
      <c r="C15" s="17" t="n"/>
      <c r="D15" s="5" t="n"/>
      <c r="E15" s="5" t="n"/>
      <c r="F15" s="6">
        <f>IF(B15&amp;""="","",IFERROR(INDEX('أوامر الشغل'!$I$6:$I$1005,MATCH(B15&amp;"",'أوامر الشغل'!$A$6:$A$1005,0)),"أمر غير موجود"))</f>
        <v/>
      </c>
    </row>
    <row r="16">
      <c r="A16" s="16" t="n"/>
      <c r="B16" s="5" t="n"/>
      <c r="C16" s="17" t="n"/>
      <c r="D16" s="5" t="n"/>
      <c r="E16" s="5" t="n"/>
      <c r="F16" s="6">
        <f>IF(B16&amp;""="","",IFERROR(INDEX('أوامر الشغل'!$I$6:$I$1005,MATCH(B16&amp;"",'أوامر الشغل'!$A$6:$A$1005,0)),"أمر غير موجود"))</f>
        <v/>
      </c>
    </row>
    <row r="17">
      <c r="A17" s="16" t="n"/>
      <c r="B17" s="5" t="n"/>
      <c r="C17" s="17" t="n"/>
      <c r="D17" s="5" t="n"/>
      <c r="E17" s="5" t="n"/>
      <c r="F17" s="6">
        <f>IF(B17&amp;""="","",IFERROR(INDEX('أوامر الشغل'!$I$6:$I$1005,MATCH(B17&amp;"",'أوامر الشغل'!$A$6:$A$1005,0)),"أمر غير موجود"))</f>
        <v/>
      </c>
    </row>
    <row r="18">
      <c r="A18" s="16" t="n"/>
      <c r="B18" s="5" t="n"/>
      <c r="C18" s="17" t="n"/>
      <c r="D18" s="5" t="n"/>
      <c r="E18" s="5" t="n"/>
      <c r="F18" s="6">
        <f>IF(B18&amp;""="","",IFERROR(INDEX('أوامر الشغل'!$I$6:$I$1005,MATCH(B18&amp;"",'أوامر الشغل'!$A$6:$A$1005,0)),"أمر غير موجود"))</f>
        <v/>
      </c>
    </row>
    <row r="19">
      <c r="A19" s="16" t="n"/>
      <c r="B19" s="5" t="n"/>
      <c r="C19" s="17" t="n"/>
      <c r="D19" s="5" t="n"/>
      <c r="E19" s="5" t="n"/>
      <c r="F19" s="6">
        <f>IF(B19&amp;""="","",IFERROR(INDEX('أوامر الشغل'!$I$6:$I$1005,MATCH(B19&amp;"",'أوامر الشغل'!$A$6:$A$1005,0)),"أمر غير موجود"))</f>
        <v/>
      </c>
    </row>
    <row r="20">
      <c r="A20" s="16" t="n"/>
      <c r="B20" s="5" t="n"/>
      <c r="C20" s="17" t="n"/>
      <c r="D20" s="5" t="n"/>
      <c r="E20" s="5" t="n"/>
      <c r="F20" s="6">
        <f>IF(B20&amp;""="","",IFERROR(INDEX('أوامر الشغل'!$I$6:$I$1005,MATCH(B20&amp;"",'أوامر الشغل'!$A$6:$A$1005,0)),"أمر غير موجود"))</f>
        <v/>
      </c>
    </row>
    <row r="21">
      <c r="A21" s="16" t="n"/>
      <c r="B21" s="5" t="n"/>
      <c r="C21" s="17" t="n"/>
      <c r="D21" s="5" t="n"/>
      <c r="E21" s="5" t="n"/>
      <c r="F21" s="6">
        <f>IF(B21&amp;""="","",IFERROR(INDEX('أوامر الشغل'!$I$6:$I$1005,MATCH(B21&amp;"",'أوامر الشغل'!$A$6:$A$1005,0)),"أمر غير موجود"))</f>
        <v/>
      </c>
    </row>
    <row r="22">
      <c r="A22" s="16" t="n"/>
      <c r="B22" s="5" t="n"/>
      <c r="C22" s="17" t="n"/>
      <c r="D22" s="5" t="n"/>
      <c r="E22" s="5" t="n"/>
      <c r="F22" s="6">
        <f>IF(B22&amp;""="","",IFERROR(INDEX('أوامر الشغل'!$I$6:$I$1005,MATCH(B22&amp;"",'أوامر الشغل'!$A$6:$A$1005,0)),"أمر غير موجود"))</f>
        <v/>
      </c>
    </row>
    <row r="23">
      <c r="A23" s="16" t="n"/>
      <c r="B23" s="5" t="n"/>
      <c r="C23" s="17" t="n"/>
      <c r="D23" s="5" t="n"/>
      <c r="E23" s="5" t="n"/>
      <c r="F23" s="6">
        <f>IF(B23&amp;""="","",IFERROR(INDEX('أوامر الشغل'!$I$6:$I$1005,MATCH(B23&amp;"",'أوامر الشغل'!$A$6:$A$1005,0)),"أمر غير موجود"))</f>
        <v/>
      </c>
    </row>
    <row r="24">
      <c r="A24" s="16" t="n"/>
      <c r="B24" s="5" t="n"/>
      <c r="C24" s="17" t="n"/>
      <c r="D24" s="5" t="n"/>
      <c r="E24" s="5" t="n"/>
      <c r="F24" s="6">
        <f>IF(B24&amp;""="","",IFERROR(INDEX('أوامر الشغل'!$I$6:$I$1005,MATCH(B24&amp;"",'أوامر الشغل'!$A$6:$A$1005,0)),"أمر غير موجود"))</f>
        <v/>
      </c>
    </row>
    <row r="25">
      <c r="A25" s="16" t="n"/>
      <c r="B25" s="5" t="n"/>
      <c r="C25" s="17" t="n"/>
      <c r="D25" s="5" t="n"/>
      <c r="E25" s="5" t="n"/>
      <c r="F25" s="6">
        <f>IF(B25&amp;""="","",IFERROR(INDEX('أوامر الشغل'!$I$6:$I$1005,MATCH(B25&amp;"",'أوامر الشغل'!$A$6:$A$1005,0)),"أمر غير موجود"))</f>
        <v/>
      </c>
    </row>
    <row r="26">
      <c r="A26" s="16" t="n"/>
      <c r="B26" s="5" t="n"/>
      <c r="C26" s="17" t="n"/>
      <c r="D26" s="5" t="n"/>
      <c r="E26" s="5" t="n"/>
      <c r="F26" s="6">
        <f>IF(B26&amp;""="","",IFERROR(INDEX('أوامر الشغل'!$I$6:$I$1005,MATCH(B26&amp;"",'أوامر الشغل'!$A$6:$A$1005,0)),"أمر غير موجود"))</f>
        <v/>
      </c>
    </row>
    <row r="27">
      <c r="A27" s="16" t="n"/>
      <c r="B27" s="5" t="n"/>
      <c r="C27" s="17" t="n"/>
      <c r="D27" s="5" t="n"/>
      <c r="E27" s="5" t="n"/>
      <c r="F27" s="6">
        <f>IF(B27&amp;""="","",IFERROR(INDEX('أوامر الشغل'!$I$6:$I$1005,MATCH(B27&amp;"",'أوامر الشغل'!$A$6:$A$1005,0)),"أمر غير موجود"))</f>
        <v/>
      </c>
    </row>
    <row r="28">
      <c r="A28" s="16" t="n"/>
      <c r="B28" s="5" t="n"/>
      <c r="C28" s="17" t="n"/>
      <c r="D28" s="5" t="n"/>
      <c r="E28" s="5" t="n"/>
      <c r="F28" s="6">
        <f>IF(B28&amp;""="","",IFERROR(INDEX('أوامر الشغل'!$I$6:$I$1005,MATCH(B28&amp;"",'أوامر الشغل'!$A$6:$A$1005,0)),"أمر غير موجود"))</f>
        <v/>
      </c>
    </row>
    <row r="29">
      <c r="A29" s="16" t="n"/>
      <c r="B29" s="5" t="n"/>
      <c r="C29" s="17" t="n"/>
      <c r="D29" s="5" t="n"/>
      <c r="E29" s="5" t="n"/>
      <c r="F29" s="6">
        <f>IF(B29&amp;""="","",IFERROR(INDEX('أوامر الشغل'!$I$6:$I$1005,MATCH(B29&amp;"",'أوامر الشغل'!$A$6:$A$1005,0)),"أمر غير موجود"))</f>
        <v/>
      </c>
    </row>
    <row r="30">
      <c r="A30" s="16" t="n"/>
      <c r="B30" s="5" t="n"/>
      <c r="C30" s="17" t="n"/>
      <c r="D30" s="5" t="n"/>
      <c r="E30" s="5" t="n"/>
      <c r="F30" s="6">
        <f>IF(B30&amp;""="","",IFERROR(INDEX('أوامر الشغل'!$I$6:$I$1005,MATCH(B30&amp;"",'أوامر الشغل'!$A$6:$A$1005,0)),"أمر غير موجود"))</f>
        <v/>
      </c>
    </row>
    <row r="31">
      <c r="A31" s="16" t="n"/>
      <c r="B31" s="5" t="n"/>
      <c r="C31" s="17" t="n"/>
      <c r="D31" s="5" t="n"/>
      <c r="E31" s="5" t="n"/>
      <c r="F31" s="6">
        <f>IF(B31&amp;""="","",IFERROR(INDEX('أوامر الشغل'!$I$6:$I$1005,MATCH(B31&amp;"",'أوامر الشغل'!$A$6:$A$1005,0)),"أمر غير موجود"))</f>
        <v/>
      </c>
    </row>
    <row r="32">
      <c r="A32" s="16" t="n"/>
      <c r="B32" s="5" t="n"/>
      <c r="C32" s="17" t="n"/>
      <c r="D32" s="5" t="n"/>
      <c r="E32" s="5" t="n"/>
      <c r="F32" s="6">
        <f>IF(B32&amp;""="","",IFERROR(INDEX('أوامر الشغل'!$I$6:$I$1005,MATCH(B32&amp;"",'أوامر الشغل'!$A$6:$A$1005,0)),"أمر غير موجود"))</f>
        <v/>
      </c>
    </row>
    <row r="33">
      <c r="A33" s="16" t="n"/>
      <c r="B33" s="5" t="n"/>
      <c r="C33" s="17" t="n"/>
      <c r="D33" s="5" t="n"/>
      <c r="E33" s="5" t="n"/>
      <c r="F33" s="6">
        <f>IF(B33&amp;""="","",IFERROR(INDEX('أوامر الشغل'!$I$6:$I$1005,MATCH(B33&amp;"",'أوامر الشغل'!$A$6:$A$1005,0)),"أمر غير موجود"))</f>
        <v/>
      </c>
    </row>
    <row r="34">
      <c r="A34" s="16" t="n"/>
      <c r="B34" s="5" t="n"/>
      <c r="C34" s="17" t="n"/>
      <c r="D34" s="5" t="n"/>
      <c r="E34" s="5" t="n"/>
      <c r="F34" s="6">
        <f>IF(B34&amp;""="","",IFERROR(INDEX('أوامر الشغل'!$I$6:$I$1005,MATCH(B34&amp;"",'أوامر الشغل'!$A$6:$A$1005,0)),"أمر غير موجود"))</f>
        <v/>
      </c>
    </row>
    <row r="35">
      <c r="A35" s="16" t="n"/>
      <c r="B35" s="5" t="n"/>
      <c r="C35" s="17" t="n"/>
      <c r="D35" s="5" t="n"/>
      <c r="E35" s="5" t="n"/>
      <c r="F35" s="6">
        <f>IF(B35&amp;""="","",IFERROR(INDEX('أوامر الشغل'!$I$6:$I$1005,MATCH(B35&amp;"",'أوامر الشغل'!$A$6:$A$1005,0)),"أمر غير موجود"))</f>
        <v/>
      </c>
    </row>
    <row r="36">
      <c r="A36" s="16" t="n"/>
      <c r="B36" s="5" t="n"/>
      <c r="C36" s="17" t="n"/>
      <c r="D36" s="5" t="n"/>
      <c r="E36" s="5" t="n"/>
      <c r="F36" s="6">
        <f>IF(B36&amp;""="","",IFERROR(INDEX('أوامر الشغل'!$I$6:$I$1005,MATCH(B36&amp;"",'أوامر الشغل'!$A$6:$A$1005,0)),"أمر غير موجود"))</f>
        <v/>
      </c>
    </row>
    <row r="37">
      <c r="A37" s="16" t="n"/>
      <c r="B37" s="5" t="n"/>
      <c r="C37" s="17" t="n"/>
      <c r="D37" s="5" t="n"/>
      <c r="E37" s="5" t="n"/>
      <c r="F37" s="6">
        <f>IF(B37&amp;""="","",IFERROR(INDEX('أوامر الشغل'!$I$6:$I$1005,MATCH(B37&amp;"",'أوامر الشغل'!$A$6:$A$1005,0)),"أمر غير موجود"))</f>
        <v/>
      </c>
    </row>
    <row r="38">
      <c r="A38" s="16" t="n"/>
      <c r="B38" s="5" t="n"/>
      <c r="C38" s="17" t="n"/>
      <c r="D38" s="5" t="n"/>
      <c r="E38" s="5" t="n"/>
      <c r="F38" s="6">
        <f>IF(B38&amp;""="","",IFERROR(INDEX('أوامر الشغل'!$I$6:$I$1005,MATCH(B38&amp;"",'أوامر الشغل'!$A$6:$A$1005,0)),"أمر غير موجود"))</f>
        <v/>
      </c>
    </row>
    <row r="39">
      <c r="A39" s="16" t="n"/>
      <c r="B39" s="5" t="n"/>
      <c r="C39" s="17" t="n"/>
      <c r="D39" s="5" t="n"/>
      <c r="E39" s="5" t="n"/>
      <c r="F39" s="6">
        <f>IF(B39&amp;""="","",IFERROR(INDEX('أوامر الشغل'!$I$6:$I$1005,MATCH(B39&amp;"",'أوامر الشغل'!$A$6:$A$1005,0)),"أمر غير موجود"))</f>
        <v/>
      </c>
    </row>
    <row r="40">
      <c r="A40" s="16" t="n"/>
      <c r="B40" s="5" t="n"/>
      <c r="C40" s="17" t="n"/>
      <c r="D40" s="5" t="n"/>
      <c r="E40" s="5" t="n"/>
      <c r="F40" s="6">
        <f>IF(B40&amp;""="","",IFERROR(INDEX('أوامر الشغل'!$I$6:$I$1005,MATCH(B40&amp;"",'أوامر الشغل'!$A$6:$A$1005,0)),"أمر غير موجود"))</f>
        <v/>
      </c>
    </row>
    <row r="41">
      <c r="A41" s="16" t="n"/>
      <c r="B41" s="5" t="n"/>
      <c r="C41" s="17" t="n"/>
      <c r="D41" s="5" t="n"/>
      <c r="E41" s="5" t="n"/>
      <c r="F41" s="6">
        <f>IF(B41&amp;""="","",IFERROR(INDEX('أوامر الشغل'!$I$6:$I$1005,MATCH(B41&amp;"",'أوامر الشغل'!$A$6:$A$1005,0)),"أمر غير موجود"))</f>
        <v/>
      </c>
    </row>
    <row r="42">
      <c r="A42" s="16" t="n"/>
      <c r="B42" s="5" t="n"/>
      <c r="C42" s="17" t="n"/>
      <c r="D42" s="5" t="n"/>
      <c r="E42" s="5" t="n"/>
      <c r="F42" s="6">
        <f>IF(B42&amp;""="","",IFERROR(INDEX('أوامر الشغل'!$I$6:$I$1005,MATCH(B42&amp;"",'أوامر الشغل'!$A$6:$A$1005,0)),"أمر غير موجود"))</f>
        <v/>
      </c>
    </row>
    <row r="43">
      <c r="A43" s="16" t="n"/>
      <c r="B43" s="5" t="n"/>
      <c r="C43" s="17" t="n"/>
      <c r="D43" s="5" t="n"/>
      <c r="E43" s="5" t="n"/>
      <c r="F43" s="6">
        <f>IF(B43&amp;""="","",IFERROR(INDEX('أوامر الشغل'!$I$6:$I$1005,MATCH(B43&amp;"",'أوامر الشغل'!$A$6:$A$1005,0)),"أمر غير موجود"))</f>
        <v/>
      </c>
    </row>
    <row r="44">
      <c r="A44" s="16" t="n"/>
      <c r="B44" s="5" t="n"/>
      <c r="C44" s="17" t="n"/>
      <c r="D44" s="5" t="n"/>
      <c r="E44" s="5" t="n"/>
      <c r="F44" s="6">
        <f>IF(B44&amp;""="","",IFERROR(INDEX('أوامر الشغل'!$I$6:$I$1005,MATCH(B44&amp;"",'أوامر الشغل'!$A$6:$A$1005,0)),"أمر غير موجود"))</f>
        <v/>
      </c>
    </row>
    <row r="45">
      <c r="A45" s="16" t="n"/>
      <c r="B45" s="5" t="n"/>
      <c r="C45" s="17" t="n"/>
      <c r="D45" s="5" t="n"/>
      <c r="E45" s="5" t="n"/>
      <c r="F45" s="6">
        <f>IF(B45&amp;""="","",IFERROR(INDEX('أوامر الشغل'!$I$6:$I$1005,MATCH(B45&amp;"",'أوامر الشغل'!$A$6:$A$1005,0)),"أمر غير موجود"))</f>
        <v/>
      </c>
    </row>
    <row r="46">
      <c r="A46" s="16" t="n"/>
      <c r="B46" s="5" t="n"/>
      <c r="C46" s="17" t="n"/>
      <c r="D46" s="5" t="n"/>
      <c r="E46" s="5" t="n"/>
      <c r="F46" s="6">
        <f>IF(B46&amp;""="","",IFERROR(INDEX('أوامر الشغل'!$I$6:$I$1005,MATCH(B46&amp;"",'أوامر الشغل'!$A$6:$A$1005,0)),"أمر غير موجود"))</f>
        <v/>
      </c>
    </row>
    <row r="47">
      <c r="A47" s="16" t="n"/>
      <c r="B47" s="5" t="n"/>
      <c r="C47" s="17" t="n"/>
      <c r="D47" s="5" t="n"/>
      <c r="E47" s="5" t="n"/>
      <c r="F47" s="6">
        <f>IF(B47&amp;""="","",IFERROR(INDEX('أوامر الشغل'!$I$6:$I$1005,MATCH(B47&amp;"",'أوامر الشغل'!$A$6:$A$1005,0)),"أمر غير موجود"))</f>
        <v/>
      </c>
    </row>
    <row r="48">
      <c r="A48" s="16" t="n"/>
      <c r="B48" s="5" t="n"/>
      <c r="C48" s="17" t="n"/>
      <c r="D48" s="5" t="n"/>
      <c r="E48" s="5" t="n"/>
      <c r="F48" s="6">
        <f>IF(B48&amp;""="","",IFERROR(INDEX('أوامر الشغل'!$I$6:$I$1005,MATCH(B48&amp;"",'أوامر الشغل'!$A$6:$A$1005,0)),"أمر غير موجود"))</f>
        <v/>
      </c>
    </row>
    <row r="49">
      <c r="A49" s="16" t="n"/>
      <c r="B49" s="5" t="n"/>
      <c r="C49" s="17" t="n"/>
      <c r="D49" s="5" t="n"/>
      <c r="E49" s="5" t="n"/>
      <c r="F49" s="6">
        <f>IF(B49&amp;""="","",IFERROR(INDEX('أوامر الشغل'!$I$6:$I$1005,MATCH(B49&amp;"",'أوامر الشغل'!$A$6:$A$1005,0)),"أمر غير موجود"))</f>
        <v/>
      </c>
    </row>
    <row r="50">
      <c r="A50" s="16" t="n"/>
      <c r="B50" s="5" t="n"/>
      <c r="C50" s="17" t="n"/>
      <c r="D50" s="5" t="n"/>
      <c r="E50" s="5" t="n"/>
      <c r="F50" s="6">
        <f>IF(B50&amp;""="","",IFERROR(INDEX('أوامر الشغل'!$I$6:$I$1005,MATCH(B50&amp;"",'أوامر الشغل'!$A$6:$A$1005,0)),"أمر غير موجود"))</f>
        <v/>
      </c>
    </row>
    <row r="51">
      <c r="A51" s="16" t="n"/>
      <c r="B51" s="5" t="n"/>
      <c r="C51" s="17" t="n"/>
      <c r="D51" s="5" t="n"/>
      <c r="E51" s="5" t="n"/>
      <c r="F51" s="6">
        <f>IF(B51&amp;""="","",IFERROR(INDEX('أوامر الشغل'!$I$6:$I$1005,MATCH(B51&amp;"",'أوامر الشغل'!$A$6:$A$1005,0)),"أمر غير موجود"))</f>
        <v/>
      </c>
    </row>
    <row r="52">
      <c r="A52" s="16" t="n"/>
      <c r="B52" s="5" t="n"/>
      <c r="C52" s="17" t="n"/>
      <c r="D52" s="5" t="n"/>
      <c r="E52" s="5" t="n"/>
      <c r="F52" s="6">
        <f>IF(B52&amp;""="","",IFERROR(INDEX('أوامر الشغل'!$I$6:$I$1005,MATCH(B52&amp;"",'أوامر الشغل'!$A$6:$A$1005,0)),"أمر غير موجود"))</f>
        <v/>
      </c>
    </row>
    <row r="53">
      <c r="A53" s="16" t="n"/>
      <c r="B53" s="5" t="n"/>
      <c r="C53" s="17" t="n"/>
      <c r="D53" s="5" t="n"/>
      <c r="E53" s="5" t="n"/>
      <c r="F53" s="6">
        <f>IF(B53&amp;""="","",IFERROR(INDEX('أوامر الشغل'!$I$6:$I$1005,MATCH(B53&amp;"",'أوامر الشغل'!$A$6:$A$1005,0)),"أمر غير موجود"))</f>
        <v/>
      </c>
    </row>
    <row r="54">
      <c r="A54" s="16" t="n"/>
      <c r="B54" s="5" t="n"/>
      <c r="C54" s="17" t="n"/>
      <c r="D54" s="5" t="n"/>
      <c r="E54" s="5" t="n"/>
      <c r="F54" s="6">
        <f>IF(B54&amp;""="","",IFERROR(INDEX('أوامر الشغل'!$I$6:$I$1005,MATCH(B54&amp;"",'أوامر الشغل'!$A$6:$A$1005,0)),"أمر غير موجود"))</f>
        <v/>
      </c>
    </row>
    <row r="55">
      <c r="A55" s="16" t="n"/>
      <c r="B55" s="5" t="n"/>
      <c r="C55" s="17" t="n"/>
      <c r="D55" s="5" t="n"/>
      <c r="E55" s="5" t="n"/>
      <c r="F55" s="6">
        <f>IF(B55&amp;""="","",IFERROR(INDEX('أوامر الشغل'!$I$6:$I$1005,MATCH(B55&amp;"",'أوامر الشغل'!$A$6:$A$1005,0)),"أمر غير موجود"))</f>
        <v/>
      </c>
    </row>
    <row r="56">
      <c r="A56" s="16" t="n"/>
      <c r="B56" s="5" t="n"/>
      <c r="C56" s="17" t="n"/>
      <c r="D56" s="5" t="n"/>
      <c r="E56" s="5" t="n"/>
      <c r="F56" s="6">
        <f>IF(B56&amp;""="","",IFERROR(INDEX('أوامر الشغل'!$I$6:$I$1005,MATCH(B56&amp;"",'أوامر الشغل'!$A$6:$A$1005,0)),"أمر غير موجود"))</f>
        <v/>
      </c>
    </row>
    <row r="57">
      <c r="A57" s="16" t="n"/>
      <c r="B57" s="5" t="n"/>
      <c r="C57" s="17" t="n"/>
      <c r="D57" s="5" t="n"/>
      <c r="E57" s="5" t="n"/>
      <c r="F57" s="6">
        <f>IF(B57&amp;""="","",IFERROR(INDEX('أوامر الشغل'!$I$6:$I$1005,MATCH(B57&amp;"",'أوامر الشغل'!$A$6:$A$1005,0)),"أمر غير موجود"))</f>
        <v/>
      </c>
    </row>
    <row r="58">
      <c r="A58" s="16" t="n"/>
      <c r="B58" s="5" t="n"/>
      <c r="C58" s="17" t="n"/>
      <c r="D58" s="5" t="n"/>
      <c r="E58" s="5" t="n"/>
      <c r="F58" s="6">
        <f>IF(B58&amp;""="","",IFERROR(INDEX('أوامر الشغل'!$I$6:$I$1005,MATCH(B58&amp;"",'أوامر الشغل'!$A$6:$A$1005,0)),"أمر غير موجود"))</f>
        <v/>
      </c>
    </row>
    <row r="59">
      <c r="A59" s="16" t="n"/>
      <c r="B59" s="5" t="n"/>
      <c r="C59" s="17" t="n"/>
      <c r="D59" s="5" t="n"/>
      <c r="E59" s="5" t="n"/>
      <c r="F59" s="6">
        <f>IF(B59&amp;""="","",IFERROR(INDEX('أوامر الشغل'!$I$6:$I$1005,MATCH(B59&amp;"",'أوامر الشغل'!$A$6:$A$1005,0)),"أمر غير موجود"))</f>
        <v/>
      </c>
    </row>
    <row r="60">
      <c r="A60" s="16" t="n"/>
      <c r="B60" s="5" t="n"/>
      <c r="C60" s="17" t="n"/>
      <c r="D60" s="5" t="n"/>
      <c r="E60" s="5" t="n"/>
      <c r="F60" s="6">
        <f>IF(B60&amp;""="","",IFERROR(INDEX('أوامر الشغل'!$I$6:$I$1005,MATCH(B60&amp;"",'أوامر الشغل'!$A$6:$A$1005,0)),"أمر غير موجود"))</f>
        <v/>
      </c>
    </row>
    <row r="61">
      <c r="A61" s="16" t="n"/>
      <c r="B61" s="5" t="n"/>
      <c r="C61" s="17" t="n"/>
      <c r="D61" s="5" t="n"/>
      <c r="E61" s="5" t="n"/>
      <c r="F61" s="6">
        <f>IF(B61&amp;""="","",IFERROR(INDEX('أوامر الشغل'!$I$6:$I$1005,MATCH(B61&amp;"",'أوامر الشغل'!$A$6:$A$1005,0)),"أمر غير موجود"))</f>
        <v/>
      </c>
    </row>
    <row r="62">
      <c r="A62" s="16" t="n"/>
      <c r="B62" s="5" t="n"/>
      <c r="C62" s="17" t="n"/>
      <c r="D62" s="5" t="n"/>
      <c r="E62" s="5" t="n"/>
      <c r="F62" s="6">
        <f>IF(B62&amp;""="","",IFERROR(INDEX('أوامر الشغل'!$I$6:$I$1005,MATCH(B62&amp;"",'أوامر الشغل'!$A$6:$A$1005,0)),"أمر غير موجود"))</f>
        <v/>
      </c>
    </row>
    <row r="63">
      <c r="A63" s="16" t="n"/>
      <c r="B63" s="5" t="n"/>
      <c r="C63" s="17" t="n"/>
      <c r="D63" s="5" t="n"/>
      <c r="E63" s="5" t="n"/>
      <c r="F63" s="6">
        <f>IF(B63&amp;""="","",IFERROR(INDEX('أوامر الشغل'!$I$6:$I$1005,MATCH(B63&amp;"",'أوامر الشغل'!$A$6:$A$1005,0)),"أمر غير موجود"))</f>
        <v/>
      </c>
    </row>
    <row r="64">
      <c r="A64" s="16" t="n"/>
      <c r="B64" s="5" t="n"/>
      <c r="C64" s="17" t="n"/>
      <c r="D64" s="5" t="n"/>
      <c r="E64" s="5" t="n"/>
      <c r="F64" s="6">
        <f>IF(B64&amp;""="","",IFERROR(INDEX('أوامر الشغل'!$I$6:$I$1005,MATCH(B64&amp;"",'أوامر الشغل'!$A$6:$A$1005,0)),"أمر غير موجود"))</f>
        <v/>
      </c>
    </row>
    <row r="65">
      <c r="A65" s="16" t="n"/>
      <c r="B65" s="5" t="n"/>
      <c r="C65" s="17" t="n"/>
      <c r="D65" s="5" t="n"/>
      <c r="E65" s="5" t="n"/>
      <c r="F65" s="6">
        <f>IF(B65&amp;""="","",IFERROR(INDEX('أوامر الشغل'!$I$6:$I$1005,MATCH(B65&amp;"",'أوامر الشغل'!$A$6:$A$1005,0)),"أمر غير موجود"))</f>
        <v/>
      </c>
    </row>
    <row r="66">
      <c r="A66" s="16" t="n"/>
      <c r="B66" s="5" t="n"/>
      <c r="C66" s="17" t="n"/>
      <c r="D66" s="5" t="n"/>
      <c r="E66" s="5" t="n"/>
      <c r="F66" s="6">
        <f>IF(B66&amp;""="","",IFERROR(INDEX('أوامر الشغل'!$I$6:$I$1005,MATCH(B66&amp;"",'أوامر الشغل'!$A$6:$A$1005,0)),"أمر غير موجود"))</f>
        <v/>
      </c>
    </row>
    <row r="67">
      <c r="A67" s="16" t="n"/>
      <c r="B67" s="5" t="n"/>
      <c r="C67" s="17" t="n"/>
      <c r="D67" s="5" t="n"/>
      <c r="E67" s="5" t="n"/>
      <c r="F67" s="6">
        <f>IF(B67&amp;""="","",IFERROR(INDEX('أوامر الشغل'!$I$6:$I$1005,MATCH(B67&amp;"",'أوامر الشغل'!$A$6:$A$1005,0)),"أمر غير موجود"))</f>
        <v/>
      </c>
    </row>
    <row r="68">
      <c r="A68" s="16" t="n"/>
      <c r="B68" s="5" t="n"/>
      <c r="C68" s="17" t="n"/>
      <c r="D68" s="5" t="n"/>
      <c r="E68" s="5" t="n"/>
      <c r="F68" s="6">
        <f>IF(B68&amp;""="","",IFERROR(INDEX('أوامر الشغل'!$I$6:$I$1005,MATCH(B68&amp;"",'أوامر الشغل'!$A$6:$A$1005,0)),"أمر غير موجود"))</f>
        <v/>
      </c>
    </row>
    <row r="69">
      <c r="A69" s="16" t="n"/>
      <c r="B69" s="5" t="n"/>
      <c r="C69" s="17" t="n"/>
      <c r="D69" s="5" t="n"/>
      <c r="E69" s="5" t="n"/>
      <c r="F69" s="6">
        <f>IF(B69&amp;""="","",IFERROR(INDEX('أوامر الشغل'!$I$6:$I$1005,MATCH(B69&amp;"",'أوامر الشغل'!$A$6:$A$1005,0)),"أمر غير موجود"))</f>
        <v/>
      </c>
    </row>
    <row r="70">
      <c r="A70" s="16" t="n"/>
      <c r="B70" s="5" t="n"/>
      <c r="C70" s="17" t="n"/>
      <c r="D70" s="5" t="n"/>
      <c r="E70" s="5" t="n"/>
      <c r="F70" s="6">
        <f>IF(B70&amp;""="","",IFERROR(INDEX('أوامر الشغل'!$I$6:$I$1005,MATCH(B70&amp;"",'أوامر الشغل'!$A$6:$A$1005,0)),"أمر غير موجود"))</f>
        <v/>
      </c>
    </row>
    <row r="71">
      <c r="A71" s="16" t="n"/>
      <c r="B71" s="5" t="n"/>
      <c r="C71" s="17" t="n"/>
      <c r="D71" s="5" t="n"/>
      <c r="E71" s="5" t="n"/>
      <c r="F71" s="6">
        <f>IF(B71&amp;""="","",IFERROR(INDEX('أوامر الشغل'!$I$6:$I$1005,MATCH(B71&amp;"",'أوامر الشغل'!$A$6:$A$1005,0)),"أمر غير موجود"))</f>
        <v/>
      </c>
    </row>
    <row r="72">
      <c r="A72" s="16" t="n"/>
      <c r="B72" s="5" t="n"/>
      <c r="C72" s="17" t="n"/>
      <c r="D72" s="5" t="n"/>
      <c r="E72" s="5" t="n"/>
      <c r="F72" s="6">
        <f>IF(B72&amp;""="","",IFERROR(INDEX('أوامر الشغل'!$I$6:$I$1005,MATCH(B72&amp;"",'أوامر الشغل'!$A$6:$A$1005,0)),"أمر غير موجود"))</f>
        <v/>
      </c>
    </row>
    <row r="73">
      <c r="A73" s="16" t="n"/>
      <c r="B73" s="5" t="n"/>
      <c r="C73" s="17" t="n"/>
      <c r="D73" s="5" t="n"/>
      <c r="E73" s="5" t="n"/>
      <c r="F73" s="6">
        <f>IF(B73&amp;""="","",IFERROR(INDEX('أوامر الشغل'!$I$6:$I$1005,MATCH(B73&amp;"",'أوامر الشغل'!$A$6:$A$1005,0)),"أمر غير موجود"))</f>
        <v/>
      </c>
    </row>
    <row r="74">
      <c r="A74" s="16" t="n"/>
      <c r="B74" s="5" t="n"/>
      <c r="C74" s="17" t="n"/>
      <c r="D74" s="5" t="n"/>
      <c r="E74" s="5" t="n"/>
      <c r="F74" s="6">
        <f>IF(B74&amp;""="","",IFERROR(INDEX('أوامر الشغل'!$I$6:$I$1005,MATCH(B74&amp;"",'أوامر الشغل'!$A$6:$A$1005,0)),"أمر غير موجود"))</f>
        <v/>
      </c>
    </row>
    <row r="75">
      <c r="A75" s="16" t="n"/>
      <c r="B75" s="5" t="n"/>
      <c r="C75" s="17" t="n"/>
      <c r="D75" s="5" t="n"/>
      <c r="E75" s="5" t="n"/>
      <c r="F75" s="6">
        <f>IF(B75&amp;""="","",IFERROR(INDEX('أوامر الشغل'!$I$6:$I$1005,MATCH(B75&amp;"",'أوامر الشغل'!$A$6:$A$1005,0)),"أمر غير موجود"))</f>
        <v/>
      </c>
    </row>
    <row r="76">
      <c r="A76" s="16" t="n"/>
      <c r="B76" s="5" t="n"/>
      <c r="C76" s="17" t="n"/>
      <c r="D76" s="5" t="n"/>
      <c r="E76" s="5" t="n"/>
      <c r="F76" s="6">
        <f>IF(B76&amp;""="","",IFERROR(INDEX('أوامر الشغل'!$I$6:$I$1005,MATCH(B76&amp;"",'أوامر الشغل'!$A$6:$A$1005,0)),"أمر غير موجود"))</f>
        <v/>
      </c>
    </row>
    <row r="77">
      <c r="A77" s="16" t="n"/>
      <c r="B77" s="5" t="n"/>
      <c r="C77" s="17" t="n"/>
      <c r="D77" s="5" t="n"/>
      <c r="E77" s="5" t="n"/>
      <c r="F77" s="6">
        <f>IF(B77&amp;""="","",IFERROR(INDEX('أوامر الشغل'!$I$6:$I$1005,MATCH(B77&amp;"",'أوامر الشغل'!$A$6:$A$1005,0)),"أمر غير موجود"))</f>
        <v/>
      </c>
    </row>
    <row r="78">
      <c r="A78" s="16" t="n"/>
      <c r="B78" s="5" t="n"/>
      <c r="C78" s="17" t="n"/>
      <c r="D78" s="5" t="n"/>
      <c r="E78" s="5" t="n"/>
      <c r="F78" s="6">
        <f>IF(B78&amp;""="","",IFERROR(INDEX('أوامر الشغل'!$I$6:$I$1005,MATCH(B78&amp;"",'أوامر الشغل'!$A$6:$A$1005,0)),"أمر غير موجود"))</f>
        <v/>
      </c>
    </row>
    <row r="79">
      <c r="A79" s="16" t="n"/>
      <c r="B79" s="5" t="n"/>
      <c r="C79" s="17" t="n"/>
      <c r="D79" s="5" t="n"/>
      <c r="E79" s="5" t="n"/>
      <c r="F79" s="6">
        <f>IF(B79&amp;""="","",IFERROR(INDEX('أوامر الشغل'!$I$6:$I$1005,MATCH(B79&amp;"",'أوامر الشغل'!$A$6:$A$1005,0)),"أمر غير موجود"))</f>
        <v/>
      </c>
    </row>
    <row r="80">
      <c r="A80" s="16" t="n"/>
      <c r="B80" s="5" t="n"/>
      <c r="C80" s="17" t="n"/>
      <c r="D80" s="5" t="n"/>
      <c r="E80" s="5" t="n"/>
      <c r="F80" s="6">
        <f>IF(B80&amp;""="","",IFERROR(INDEX('أوامر الشغل'!$I$6:$I$1005,MATCH(B80&amp;"",'أوامر الشغل'!$A$6:$A$1005,0)),"أمر غير موجود"))</f>
        <v/>
      </c>
    </row>
    <row r="81">
      <c r="A81" s="16" t="n"/>
      <c r="B81" s="5" t="n"/>
      <c r="C81" s="17" t="n"/>
      <c r="D81" s="5" t="n"/>
      <c r="E81" s="5" t="n"/>
      <c r="F81" s="6">
        <f>IF(B81&amp;""="","",IFERROR(INDEX('أوامر الشغل'!$I$6:$I$1005,MATCH(B81&amp;"",'أوامر الشغل'!$A$6:$A$1005,0)),"أمر غير موجود"))</f>
        <v/>
      </c>
    </row>
    <row r="82">
      <c r="A82" s="16" t="n"/>
      <c r="B82" s="5" t="n"/>
      <c r="C82" s="17" t="n"/>
      <c r="D82" s="5" t="n"/>
      <c r="E82" s="5" t="n"/>
      <c r="F82" s="6">
        <f>IF(B82&amp;""="","",IFERROR(INDEX('أوامر الشغل'!$I$6:$I$1005,MATCH(B82&amp;"",'أوامر الشغل'!$A$6:$A$1005,0)),"أمر غير موجود"))</f>
        <v/>
      </c>
    </row>
    <row r="83">
      <c r="A83" s="16" t="n"/>
      <c r="B83" s="5" t="n"/>
      <c r="C83" s="17" t="n"/>
      <c r="D83" s="5" t="n"/>
      <c r="E83" s="5" t="n"/>
      <c r="F83" s="6">
        <f>IF(B83&amp;""="","",IFERROR(INDEX('أوامر الشغل'!$I$6:$I$1005,MATCH(B83&amp;"",'أوامر الشغل'!$A$6:$A$1005,0)),"أمر غير موجود"))</f>
        <v/>
      </c>
    </row>
    <row r="84">
      <c r="A84" s="16" t="n"/>
      <c r="B84" s="5" t="n"/>
      <c r="C84" s="17" t="n"/>
      <c r="D84" s="5" t="n"/>
      <c r="E84" s="5" t="n"/>
      <c r="F84" s="6">
        <f>IF(B84&amp;""="","",IFERROR(INDEX('أوامر الشغل'!$I$6:$I$1005,MATCH(B84&amp;"",'أوامر الشغل'!$A$6:$A$1005,0)),"أمر غير موجود"))</f>
        <v/>
      </c>
    </row>
    <row r="85">
      <c r="A85" s="16" t="n"/>
      <c r="B85" s="5" t="n"/>
      <c r="C85" s="17" t="n"/>
      <c r="D85" s="5" t="n"/>
      <c r="E85" s="5" t="n"/>
      <c r="F85" s="6">
        <f>IF(B85&amp;""="","",IFERROR(INDEX('أوامر الشغل'!$I$6:$I$1005,MATCH(B85&amp;"",'أوامر الشغل'!$A$6:$A$1005,0)),"أمر غير موجود"))</f>
        <v/>
      </c>
    </row>
    <row r="86">
      <c r="A86" s="16" t="n"/>
      <c r="B86" s="5" t="n"/>
      <c r="C86" s="17" t="n"/>
      <c r="D86" s="5" t="n"/>
      <c r="E86" s="5" t="n"/>
      <c r="F86" s="6">
        <f>IF(B86&amp;""="","",IFERROR(INDEX('أوامر الشغل'!$I$6:$I$1005,MATCH(B86&amp;"",'أوامر الشغل'!$A$6:$A$1005,0)),"أمر غير موجود"))</f>
        <v/>
      </c>
    </row>
    <row r="87">
      <c r="A87" s="16" t="n"/>
      <c r="B87" s="5" t="n"/>
      <c r="C87" s="17" t="n"/>
      <c r="D87" s="5" t="n"/>
      <c r="E87" s="5" t="n"/>
      <c r="F87" s="6">
        <f>IF(B87&amp;""="","",IFERROR(INDEX('أوامر الشغل'!$I$6:$I$1005,MATCH(B87&amp;"",'أوامر الشغل'!$A$6:$A$1005,0)),"أمر غير موجود"))</f>
        <v/>
      </c>
    </row>
    <row r="88">
      <c r="A88" s="16" t="n"/>
      <c r="B88" s="5" t="n"/>
      <c r="C88" s="17" t="n"/>
      <c r="D88" s="5" t="n"/>
      <c r="E88" s="5" t="n"/>
      <c r="F88" s="6">
        <f>IF(B88&amp;""="","",IFERROR(INDEX('أوامر الشغل'!$I$6:$I$1005,MATCH(B88&amp;"",'أوامر الشغل'!$A$6:$A$1005,0)),"أمر غير موجود"))</f>
        <v/>
      </c>
    </row>
    <row r="89">
      <c r="A89" s="16" t="n"/>
      <c r="B89" s="5" t="n"/>
      <c r="C89" s="17" t="n"/>
      <c r="D89" s="5" t="n"/>
      <c r="E89" s="5" t="n"/>
      <c r="F89" s="6">
        <f>IF(B89&amp;""="","",IFERROR(INDEX('أوامر الشغل'!$I$6:$I$1005,MATCH(B89&amp;"",'أوامر الشغل'!$A$6:$A$1005,0)),"أمر غير موجود"))</f>
        <v/>
      </c>
    </row>
    <row r="90">
      <c r="A90" s="16" t="n"/>
      <c r="B90" s="5" t="n"/>
      <c r="C90" s="17" t="n"/>
      <c r="D90" s="5" t="n"/>
      <c r="E90" s="5" t="n"/>
      <c r="F90" s="6">
        <f>IF(B90&amp;""="","",IFERROR(INDEX('أوامر الشغل'!$I$6:$I$1005,MATCH(B90&amp;"",'أوامر الشغل'!$A$6:$A$1005,0)),"أمر غير موجود"))</f>
        <v/>
      </c>
    </row>
    <row r="91">
      <c r="A91" s="16" t="n"/>
      <c r="B91" s="5" t="n"/>
      <c r="C91" s="17" t="n"/>
      <c r="D91" s="5" t="n"/>
      <c r="E91" s="5" t="n"/>
      <c r="F91" s="6">
        <f>IF(B91&amp;""="","",IFERROR(INDEX('أوامر الشغل'!$I$6:$I$1005,MATCH(B91&amp;"",'أوامر الشغل'!$A$6:$A$1005,0)),"أمر غير موجود"))</f>
        <v/>
      </c>
    </row>
    <row r="92">
      <c r="A92" s="16" t="n"/>
      <c r="B92" s="5" t="n"/>
      <c r="C92" s="17" t="n"/>
      <c r="D92" s="5" t="n"/>
      <c r="E92" s="5" t="n"/>
      <c r="F92" s="6">
        <f>IF(B92&amp;""="","",IFERROR(INDEX('أوامر الشغل'!$I$6:$I$1005,MATCH(B92&amp;"",'أوامر الشغل'!$A$6:$A$1005,0)),"أمر غير موجود"))</f>
        <v/>
      </c>
    </row>
    <row r="93">
      <c r="A93" s="16" t="n"/>
      <c r="B93" s="5" t="n"/>
      <c r="C93" s="17" t="n"/>
      <c r="D93" s="5" t="n"/>
      <c r="E93" s="5" t="n"/>
      <c r="F93" s="6">
        <f>IF(B93&amp;""="","",IFERROR(INDEX('أوامر الشغل'!$I$6:$I$1005,MATCH(B93&amp;"",'أوامر الشغل'!$A$6:$A$1005,0)),"أمر غير موجود"))</f>
        <v/>
      </c>
    </row>
    <row r="94">
      <c r="A94" s="16" t="n"/>
      <c r="B94" s="5" t="n"/>
      <c r="C94" s="17" t="n"/>
      <c r="D94" s="5" t="n"/>
      <c r="E94" s="5" t="n"/>
      <c r="F94" s="6">
        <f>IF(B94&amp;""="","",IFERROR(INDEX('أوامر الشغل'!$I$6:$I$1005,MATCH(B94&amp;"",'أوامر الشغل'!$A$6:$A$1005,0)),"أمر غير موجود"))</f>
        <v/>
      </c>
    </row>
    <row r="95">
      <c r="A95" s="16" t="n"/>
      <c r="B95" s="5" t="n"/>
      <c r="C95" s="17" t="n"/>
      <c r="D95" s="5" t="n"/>
      <c r="E95" s="5" t="n"/>
      <c r="F95" s="6">
        <f>IF(B95&amp;""="","",IFERROR(INDEX('أوامر الشغل'!$I$6:$I$1005,MATCH(B95&amp;"",'أوامر الشغل'!$A$6:$A$1005,0)),"أمر غير موجود"))</f>
        <v/>
      </c>
    </row>
    <row r="96">
      <c r="A96" s="16" t="n"/>
      <c r="B96" s="5" t="n"/>
      <c r="C96" s="17" t="n"/>
      <c r="D96" s="5" t="n"/>
      <c r="E96" s="5" t="n"/>
      <c r="F96" s="6">
        <f>IF(B96&amp;""="","",IFERROR(INDEX('أوامر الشغل'!$I$6:$I$1005,MATCH(B96&amp;"",'أوامر الشغل'!$A$6:$A$1005,0)),"أمر غير موجود"))</f>
        <v/>
      </c>
    </row>
    <row r="97">
      <c r="A97" s="16" t="n"/>
      <c r="B97" s="5" t="n"/>
      <c r="C97" s="17" t="n"/>
      <c r="D97" s="5" t="n"/>
      <c r="E97" s="5" t="n"/>
      <c r="F97" s="6">
        <f>IF(B97&amp;""="","",IFERROR(INDEX('أوامر الشغل'!$I$6:$I$1005,MATCH(B97&amp;"",'أوامر الشغل'!$A$6:$A$1005,0)),"أمر غير موجود"))</f>
        <v/>
      </c>
    </row>
    <row r="98">
      <c r="A98" s="16" t="n"/>
      <c r="B98" s="5" t="n"/>
      <c r="C98" s="17" t="n"/>
      <c r="D98" s="5" t="n"/>
      <c r="E98" s="5" t="n"/>
      <c r="F98" s="6">
        <f>IF(B98&amp;""="","",IFERROR(INDEX('أوامر الشغل'!$I$6:$I$1005,MATCH(B98&amp;"",'أوامر الشغل'!$A$6:$A$1005,0)),"أمر غير موجود"))</f>
        <v/>
      </c>
    </row>
    <row r="99">
      <c r="A99" s="16" t="n"/>
      <c r="B99" s="5" t="n"/>
      <c r="C99" s="17" t="n"/>
      <c r="D99" s="5" t="n"/>
      <c r="E99" s="5" t="n"/>
      <c r="F99" s="6">
        <f>IF(B99&amp;""="","",IFERROR(INDEX('أوامر الشغل'!$I$6:$I$1005,MATCH(B99&amp;"",'أوامر الشغل'!$A$6:$A$1005,0)),"أمر غير موجود"))</f>
        <v/>
      </c>
    </row>
    <row r="100">
      <c r="A100" s="16" t="n"/>
      <c r="B100" s="5" t="n"/>
      <c r="C100" s="17" t="n"/>
      <c r="D100" s="5" t="n"/>
      <c r="E100" s="5" t="n"/>
      <c r="F100" s="6">
        <f>IF(B100&amp;""="","",IFERROR(INDEX('أوامر الشغل'!$I$6:$I$1005,MATCH(B100&amp;"",'أوامر الشغل'!$A$6:$A$1005,0)),"أمر غير موجود"))</f>
        <v/>
      </c>
    </row>
    <row r="101">
      <c r="A101" s="16" t="n"/>
      <c r="B101" s="5" t="n"/>
      <c r="C101" s="17" t="n"/>
      <c r="D101" s="5" t="n"/>
      <c r="E101" s="5" t="n"/>
      <c r="F101" s="6">
        <f>IF(B101&amp;""="","",IFERROR(INDEX('أوامر الشغل'!$I$6:$I$1005,MATCH(B101&amp;"",'أوامر الشغل'!$A$6:$A$1005,0)),"أمر غير موجود"))</f>
        <v/>
      </c>
    </row>
    <row r="102">
      <c r="A102" s="16" t="n"/>
      <c r="B102" s="5" t="n"/>
      <c r="C102" s="17" t="n"/>
      <c r="D102" s="5" t="n"/>
      <c r="E102" s="5" t="n"/>
      <c r="F102" s="6">
        <f>IF(B102&amp;""="","",IFERROR(INDEX('أوامر الشغل'!$I$6:$I$1005,MATCH(B102&amp;"",'أوامر الشغل'!$A$6:$A$1005,0)),"أمر غير موجود"))</f>
        <v/>
      </c>
    </row>
    <row r="103">
      <c r="A103" s="16" t="n"/>
      <c r="B103" s="5" t="n"/>
      <c r="C103" s="17" t="n"/>
      <c r="D103" s="5" t="n"/>
      <c r="E103" s="5" t="n"/>
      <c r="F103" s="6">
        <f>IF(B103&amp;""="","",IFERROR(INDEX('أوامر الشغل'!$I$6:$I$1005,MATCH(B103&amp;"",'أوامر الشغل'!$A$6:$A$1005,0)),"أمر غير موجود"))</f>
        <v/>
      </c>
    </row>
    <row r="104">
      <c r="A104" s="16" t="n"/>
      <c r="B104" s="5" t="n"/>
      <c r="C104" s="17" t="n"/>
      <c r="D104" s="5" t="n"/>
      <c r="E104" s="5" t="n"/>
      <c r="F104" s="6">
        <f>IF(B104&amp;""="","",IFERROR(INDEX('أوامر الشغل'!$I$6:$I$1005,MATCH(B104&amp;"",'أوامر الشغل'!$A$6:$A$1005,0)),"أمر غير موجود"))</f>
        <v/>
      </c>
    </row>
    <row r="105">
      <c r="A105" s="16" t="n"/>
      <c r="B105" s="5" t="n"/>
      <c r="C105" s="17" t="n"/>
      <c r="D105" s="5" t="n"/>
      <c r="E105" s="5" t="n"/>
      <c r="F105" s="6">
        <f>IF(B105&amp;""="","",IFERROR(INDEX('أوامر الشغل'!$I$6:$I$1005,MATCH(B105&amp;"",'أوامر الشغل'!$A$6:$A$1005,0)),"أمر غير موجود"))</f>
        <v/>
      </c>
    </row>
    <row r="106">
      <c r="A106" s="16" t="n"/>
      <c r="B106" s="5" t="n"/>
      <c r="C106" s="17" t="n"/>
      <c r="D106" s="5" t="n"/>
      <c r="E106" s="5" t="n"/>
      <c r="F106" s="6">
        <f>IF(B106&amp;""="","",IFERROR(INDEX('أوامر الشغل'!$I$6:$I$1005,MATCH(B106&amp;"",'أوامر الشغل'!$A$6:$A$1005,0)),"أمر غير موجود"))</f>
        <v/>
      </c>
    </row>
    <row r="107">
      <c r="A107" s="16" t="n"/>
      <c r="B107" s="5" t="n"/>
      <c r="C107" s="17" t="n"/>
      <c r="D107" s="5" t="n"/>
      <c r="E107" s="5" t="n"/>
      <c r="F107" s="6">
        <f>IF(B107&amp;""="","",IFERROR(INDEX('أوامر الشغل'!$I$6:$I$1005,MATCH(B107&amp;"",'أوامر الشغل'!$A$6:$A$1005,0)),"أمر غير موجود"))</f>
        <v/>
      </c>
    </row>
    <row r="108">
      <c r="A108" s="16" t="n"/>
      <c r="B108" s="5" t="n"/>
      <c r="C108" s="17" t="n"/>
      <c r="D108" s="5" t="n"/>
      <c r="E108" s="5" t="n"/>
      <c r="F108" s="6">
        <f>IF(B108&amp;""="","",IFERROR(INDEX('أوامر الشغل'!$I$6:$I$1005,MATCH(B108&amp;"",'أوامر الشغل'!$A$6:$A$1005,0)),"أمر غير موجود"))</f>
        <v/>
      </c>
    </row>
    <row r="109">
      <c r="A109" s="16" t="n"/>
      <c r="B109" s="5" t="n"/>
      <c r="C109" s="17" t="n"/>
      <c r="D109" s="5" t="n"/>
      <c r="E109" s="5" t="n"/>
      <c r="F109" s="6">
        <f>IF(B109&amp;""="","",IFERROR(INDEX('أوامر الشغل'!$I$6:$I$1005,MATCH(B109&amp;"",'أوامر الشغل'!$A$6:$A$1005,0)),"أمر غير موجود"))</f>
        <v/>
      </c>
    </row>
    <row r="110">
      <c r="A110" s="16" t="n"/>
      <c r="B110" s="5" t="n"/>
      <c r="C110" s="17" t="n"/>
      <c r="D110" s="5" t="n"/>
      <c r="E110" s="5" t="n"/>
      <c r="F110" s="6">
        <f>IF(B110&amp;""="","",IFERROR(INDEX('أوامر الشغل'!$I$6:$I$1005,MATCH(B110&amp;"",'أوامر الشغل'!$A$6:$A$1005,0)),"أمر غير موجود"))</f>
        <v/>
      </c>
    </row>
    <row r="111">
      <c r="A111" s="16" t="n"/>
      <c r="B111" s="5" t="n"/>
      <c r="C111" s="17" t="n"/>
      <c r="D111" s="5" t="n"/>
      <c r="E111" s="5" t="n"/>
      <c r="F111" s="6">
        <f>IF(B111&amp;""="","",IFERROR(INDEX('أوامر الشغل'!$I$6:$I$1005,MATCH(B111&amp;"",'أوامر الشغل'!$A$6:$A$1005,0)),"أمر غير موجود"))</f>
        <v/>
      </c>
    </row>
    <row r="112">
      <c r="A112" s="16" t="n"/>
      <c r="B112" s="5" t="n"/>
      <c r="C112" s="17" t="n"/>
      <c r="D112" s="5" t="n"/>
      <c r="E112" s="5" t="n"/>
      <c r="F112" s="6">
        <f>IF(B112&amp;""="","",IFERROR(INDEX('أوامر الشغل'!$I$6:$I$1005,MATCH(B112&amp;"",'أوامر الشغل'!$A$6:$A$1005,0)),"أمر غير موجود"))</f>
        <v/>
      </c>
    </row>
    <row r="113">
      <c r="A113" s="16" t="n"/>
      <c r="B113" s="5" t="n"/>
      <c r="C113" s="17" t="n"/>
      <c r="D113" s="5" t="n"/>
      <c r="E113" s="5" t="n"/>
      <c r="F113" s="6">
        <f>IF(B113&amp;""="","",IFERROR(INDEX('أوامر الشغل'!$I$6:$I$1005,MATCH(B113&amp;"",'أوامر الشغل'!$A$6:$A$1005,0)),"أمر غير موجود"))</f>
        <v/>
      </c>
    </row>
    <row r="114">
      <c r="A114" s="16" t="n"/>
      <c r="B114" s="5" t="n"/>
      <c r="C114" s="17" t="n"/>
      <c r="D114" s="5" t="n"/>
      <c r="E114" s="5" t="n"/>
      <c r="F114" s="6">
        <f>IF(B114&amp;""="","",IFERROR(INDEX('أوامر الشغل'!$I$6:$I$1005,MATCH(B114&amp;"",'أوامر الشغل'!$A$6:$A$1005,0)),"أمر غير موجود"))</f>
        <v/>
      </c>
    </row>
    <row r="115">
      <c r="A115" s="16" t="n"/>
      <c r="B115" s="5" t="n"/>
      <c r="C115" s="17" t="n"/>
      <c r="D115" s="5" t="n"/>
      <c r="E115" s="5" t="n"/>
      <c r="F115" s="6">
        <f>IF(B115&amp;""="","",IFERROR(INDEX('أوامر الشغل'!$I$6:$I$1005,MATCH(B115&amp;"",'أوامر الشغل'!$A$6:$A$1005,0)),"أمر غير موجود"))</f>
        <v/>
      </c>
    </row>
    <row r="116">
      <c r="A116" s="16" t="n"/>
      <c r="B116" s="5" t="n"/>
      <c r="C116" s="17" t="n"/>
      <c r="D116" s="5" t="n"/>
      <c r="E116" s="5" t="n"/>
      <c r="F116" s="6">
        <f>IF(B116&amp;""="","",IFERROR(INDEX('أوامر الشغل'!$I$6:$I$1005,MATCH(B116&amp;"",'أوامر الشغل'!$A$6:$A$1005,0)),"أمر غير موجود"))</f>
        <v/>
      </c>
    </row>
    <row r="117">
      <c r="A117" s="16" t="n"/>
      <c r="B117" s="5" t="n"/>
      <c r="C117" s="17" t="n"/>
      <c r="D117" s="5" t="n"/>
      <c r="E117" s="5" t="n"/>
      <c r="F117" s="6">
        <f>IF(B117&amp;""="","",IFERROR(INDEX('أوامر الشغل'!$I$6:$I$1005,MATCH(B117&amp;"",'أوامر الشغل'!$A$6:$A$1005,0)),"أمر غير موجود"))</f>
        <v/>
      </c>
    </row>
    <row r="118">
      <c r="A118" s="16" t="n"/>
      <c r="B118" s="5" t="n"/>
      <c r="C118" s="17" t="n"/>
      <c r="D118" s="5" t="n"/>
      <c r="E118" s="5" t="n"/>
      <c r="F118" s="6">
        <f>IF(B118&amp;""="","",IFERROR(INDEX('أوامر الشغل'!$I$6:$I$1005,MATCH(B118&amp;"",'أوامر الشغل'!$A$6:$A$1005,0)),"أمر غير موجود"))</f>
        <v/>
      </c>
    </row>
    <row r="119">
      <c r="A119" s="16" t="n"/>
      <c r="B119" s="5" t="n"/>
      <c r="C119" s="17" t="n"/>
      <c r="D119" s="5" t="n"/>
      <c r="E119" s="5" t="n"/>
      <c r="F119" s="6">
        <f>IF(B119&amp;""="","",IFERROR(INDEX('أوامر الشغل'!$I$6:$I$1005,MATCH(B119&amp;"",'أوامر الشغل'!$A$6:$A$1005,0)),"أمر غير موجود"))</f>
        <v/>
      </c>
    </row>
    <row r="120">
      <c r="A120" s="16" t="n"/>
      <c r="B120" s="5" t="n"/>
      <c r="C120" s="17" t="n"/>
      <c r="D120" s="5" t="n"/>
      <c r="E120" s="5" t="n"/>
      <c r="F120" s="6">
        <f>IF(B120&amp;""="","",IFERROR(INDEX('أوامر الشغل'!$I$6:$I$1005,MATCH(B120&amp;"",'أوامر الشغل'!$A$6:$A$1005,0)),"أمر غير موجود"))</f>
        <v/>
      </c>
    </row>
    <row r="121">
      <c r="A121" s="16" t="n"/>
      <c r="B121" s="5" t="n"/>
      <c r="C121" s="17" t="n"/>
      <c r="D121" s="5" t="n"/>
      <c r="E121" s="5" t="n"/>
      <c r="F121" s="6">
        <f>IF(B121&amp;""="","",IFERROR(INDEX('أوامر الشغل'!$I$6:$I$1005,MATCH(B121&amp;"",'أوامر الشغل'!$A$6:$A$1005,0)),"أمر غير موجود"))</f>
        <v/>
      </c>
    </row>
    <row r="122">
      <c r="A122" s="16" t="n"/>
      <c r="B122" s="5" t="n"/>
      <c r="C122" s="17" t="n"/>
      <c r="D122" s="5" t="n"/>
      <c r="E122" s="5" t="n"/>
      <c r="F122" s="6">
        <f>IF(B122&amp;""="","",IFERROR(INDEX('أوامر الشغل'!$I$6:$I$1005,MATCH(B122&amp;"",'أوامر الشغل'!$A$6:$A$1005,0)),"أمر غير موجود"))</f>
        <v/>
      </c>
    </row>
    <row r="123">
      <c r="A123" s="16" t="n"/>
      <c r="B123" s="5" t="n"/>
      <c r="C123" s="17" t="n"/>
      <c r="D123" s="5" t="n"/>
      <c r="E123" s="5" t="n"/>
      <c r="F123" s="6">
        <f>IF(B123&amp;""="","",IFERROR(INDEX('أوامر الشغل'!$I$6:$I$1005,MATCH(B123&amp;"",'أوامر الشغل'!$A$6:$A$1005,0)),"أمر غير موجود"))</f>
        <v/>
      </c>
    </row>
    <row r="124">
      <c r="A124" s="16" t="n"/>
      <c r="B124" s="5" t="n"/>
      <c r="C124" s="17" t="n"/>
      <c r="D124" s="5" t="n"/>
      <c r="E124" s="5" t="n"/>
      <c r="F124" s="6">
        <f>IF(B124&amp;""="","",IFERROR(INDEX('أوامر الشغل'!$I$6:$I$1005,MATCH(B124&amp;"",'أوامر الشغل'!$A$6:$A$1005,0)),"أمر غير موجود"))</f>
        <v/>
      </c>
    </row>
    <row r="125">
      <c r="A125" s="16" t="n"/>
      <c r="B125" s="5" t="n"/>
      <c r="C125" s="17" t="n"/>
      <c r="D125" s="5" t="n"/>
      <c r="E125" s="5" t="n"/>
      <c r="F125" s="6">
        <f>IF(B125&amp;""="","",IFERROR(INDEX('أوامر الشغل'!$I$6:$I$1005,MATCH(B125&amp;"",'أوامر الشغل'!$A$6:$A$1005,0)),"أمر غير موجود"))</f>
        <v/>
      </c>
    </row>
    <row r="126">
      <c r="A126" s="16" t="n"/>
      <c r="B126" s="5" t="n"/>
      <c r="C126" s="17" t="n"/>
      <c r="D126" s="5" t="n"/>
      <c r="E126" s="5" t="n"/>
      <c r="F126" s="6">
        <f>IF(B126&amp;""="","",IFERROR(INDEX('أوامر الشغل'!$I$6:$I$1005,MATCH(B126&amp;"",'أوامر الشغل'!$A$6:$A$1005,0)),"أمر غير موجود"))</f>
        <v/>
      </c>
    </row>
    <row r="127">
      <c r="A127" s="16" t="n"/>
      <c r="B127" s="5" t="n"/>
      <c r="C127" s="17" t="n"/>
      <c r="D127" s="5" t="n"/>
      <c r="E127" s="5" t="n"/>
      <c r="F127" s="6">
        <f>IF(B127&amp;""="","",IFERROR(INDEX('أوامر الشغل'!$I$6:$I$1005,MATCH(B127&amp;"",'أوامر الشغل'!$A$6:$A$1005,0)),"أمر غير موجود"))</f>
        <v/>
      </c>
    </row>
    <row r="128">
      <c r="A128" s="16" t="n"/>
      <c r="B128" s="5" t="n"/>
      <c r="C128" s="17" t="n"/>
      <c r="D128" s="5" t="n"/>
      <c r="E128" s="5" t="n"/>
      <c r="F128" s="6">
        <f>IF(B128&amp;""="","",IFERROR(INDEX('أوامر الشغل'!$I$6:$I$1005,MATCH(B128&amp;"",'أوامر الشغل'!$A$6:$A$1005,0)),"أمر غير موجود"))</f>
        <v/>
      </c>
    </row>
    <row r="129">
      <c r="A129" s="16" t="n"/>
      <c r="B129" s="5" t="n"/>
      <c r="C129" s="17" t="n"/>
      <c r="D129" s="5" t="n"/>
      <c r="E129" s="5" t="n"/>
      <c r="F129" s="6">
        <f>IF(B129&amp;""="","",IFERROR(INDEX('أوامر الشغل'!$I$6:$I$1005,MATCH(B129&amp;"",'أوامر الشغل'!$A$6:$A$1005,0)),"أمر غير موجود"))</f>
        <v/>
      </c>
    </row>
    <row r="130">
      <c r="A130" s="16" t="n"/>
      <c r="B130" s="5" t="n"/>
      <c r="C130" s="17" t="n"/>
      <c r="D130" s="5" t="n"/>
      <c r="E130" s="5" t="n"/>
      <c r="F130" s="6">
        <f>IF(B130&amp;""="","",IFERROR(INDEX('أوامر الشغل'!$I$6:$I$1005,MATCH(B130&amp;"",'أوامر الشغل'!$A$6:$A$1005,0)),"أمر غير موجود"))</f>
        <v/>
      </c>
    </row>
    <row r="131">
      <c r="A131" s="16" t="n"/>
      <c r="B131" s="5" t="n"/>
      <c r="C131" s="17" t="n"/>
      <c r="D131" s="5" t="n"/>
      <c r="E131" s="5" t="n"/>
      <c r="F131" s="6">
        <f>IF(B131&amp;""="","",IFERROR(INDEX('أوامر الشغل'!$I$6:$I$1005,MATCH(B131&amp;"",'أوامر الشغل'!$A$6:$A$1005,0)),"أمر غير موجود"))</f>
        <v/>
      </c>
    </row>
    <row r="132">
      <c r="A132" s="16" t="n"/>
      <c r="B132" s="5" t="n"/>
      <c r="C132" s="17" t="n"/>
      <c r="D132" s="5" t="n"/>
      <c r="E132" s="5" t="n"/>
      <c r="F132" s="6">
        <f>IF(B132&amp;""="","",IFERROR(INDEX('أوامر الشغل'!$I$6:$I$1005,MATCH(B132&amp;"",'أوامر الشغل'!$A$6:$A$1005,0)),"أمر غير موجود"))</f>
        <v/>
      </c>
    </row>
    <row r="133">
      <c r="A133" s="16" t="n"/>
      <c r="B133" s="5" t="n"/>
      <c r="C133" s="17" t="n"/>
      <c r="D133" s="5" t="n"/>
      <c r="E133" s="5" t="n"/>
      <c r="F133" s="6">
        <f>IF(B133&amp;""="","",IFERROR(INDEX('أوامر الشغل'!$I$6:$I$1005,MATCH(B133&amp;"",'أوامر الشغل'!$A$6:$A$1005,0)),"أمر غير موجود"))</f>
        <v/>
      </c>
    </row>
    <row r="134">
      <c r="A134" s="16" t="n"/>
      <c r="B134" s="5" t="n"/>
      <c r="C134" s="17" t="n"/>
      <c r="D134" s="5" t="n"/>
      <c r="E134" s="5" t="n"/>
      <c r="F134" s="6">
        <f>IF(B134&amp;""="","",IFERROR(INDEX('أوامر الشغل'!$I$6:$I$1005,MATCH(B134&amp;"",'أوامر الشغل'!$A$6:$A$1005,0)),"أمر غير موجود"))</f>
        <v/>
      </c>
    </row>
    <row r="135">
      <c r="A135" s="16" t="n"/>
      <c r="B135" s="5" t="n"/>
      <c r="C135" s="17" t="n"/>
      <c r="D135" s="5" t="n"/>
      <c r="E135" s="5" t="n"/>
      <c r="F135" s="6">
        <f>IF(B135&amp;""="","",IFERROR(INDEX('أوامر الشغل'!$I$6:$I$1005,MATCH(B135&amp;"",'أوامر الشغل'!$A$6:$A$1005,0)),"أمر غير موجود"))</f>
        <v/>
      </c>
    </row>
    <row r="136">
      <c r="A136" s="16" t="n"/>
      <c r="B136" s="5" t="n"/>
      <c r="C136" s="17" t="n"/>
      <c r="D136" s="5" t="n"/>
      <c r="E136" s="5" t="n"/>
      <c r="F136" s="6">
        <f>IF(B136&amp;""="","",IFERROR(INDEX('أوامر الشغل'!$I$6:$I$1005,MATCH(B136&amp;"",'أوامر الشغل'!$A$6:$A$1005,0)),"أمر غير موجود"))</f>
        <v/>
      </c>
    </row>
    <row r="137">
      <c r="A137" s="16" t="n"/>
      <c r="B137" s="5" t="n"/>
      <c r="C137" s="17" t="n"/>
      <c r="D137" s="5" t="n"/>
      <c r="E137" s="5" t="n"/>
      <c r="F137" s="6">
        <f>IF(B137&amp;""="","",IFERROR(INDEX('أوامر الشغل'!$I$6:$I$1005,MATCH(B137&amp;"",'أوامر الشغل'!$A$6:$A$1005,0)),"أمر غير موجود"))</f>
        <v/>
      </c>
    </row>
    <row r="138">
      <c r="A138" s="16" t="n"/>
      <c r="B138" s="5" t="n"/>
      <c r="C138" s="17" t="n"/>
      <c r="D138" s="5" t="n"/>
      <c r="E138" s="5" t="n"/>
      <c r="F138" s="6">
        <f>IF(B138&amp;""="","",IFERROR(INDEX('أوامر الشغل'!$I$6:$I$1005,MATCH(B138&amp;"",'أوامر الشغل'!$A$6:$A$1005,0)),"أمر غير موجود"))</f>
        <v/>
      </c>
    </row>
    <row r="139">
      <c r="A139" s="16" t="n"/>
      <c r="B139" s="5" t="n"/>
      <c r="C139" s="17" t="n"/>
      <c r="D139" s="5" t="n"/>
      <c r="E139" s="5" t="n"/>
      <c r="F139" s="6">
        <f>IF(B139&amp;""="","",IFERROR(INDEX('أوامر الشغل'!$I$6:$I$1005,MATCH(B139&amp;"",'أوامر الشغل'!$A$6:$A$1005,0)),"أمر غير موجود"))</f>
        <v/>
      </c>
    </row>
    <row r="140">
      <c r="A140" s="16" t="n"/>
      <c r="B140" s="5" t="n"/>
      <c r="C140" s="17" t="n"/>
      <c r="D140" s="5" t="n"/>
      <c r="E140" s="5" t="n"/>
      <c r="F140" s="6">
        <f>IF(B140&amp;""="","",IFERROR(INDEX('أوامر الشغل'!$I$6:$I$1005,MATCH(B140&amp;"",'أوامر الشغل'!$A$6:$A$1005,0)),"أمر غير موجود"))</f>
        <v/>
      </c>
    </row>
    <row r="141">
      <c r="A141" s="16" t="n"/>
      <c r="B141" s="5" t="n"/>
      <c r="C141" s="17" t="n"/>
      <c r="D141" s="5" t="n"/>
      <c r="E141" s="5" t="n"/>
      <c r="F141" s="6">
        <f>IF(B141&amp;""="","",IFERROR(INDEX('أوامر الشغل'!$I$6:$I$1005,MATCH(B141&amp;"",'أوامر الشغل'!$A$6:$A$1005,0)),"أمر غير موجود"))</f>
        <v/>
      </c>
    </row>
    <row r="142">
      <c r="A142" s="16" t="n"/>
      <c r="B142" s="5" t="n"/>
      <c r="C142" s="17" t="n"/>
      <c r="D142" s="5" t="n"/>
      <c r="E142" s="5" t="n"/>
      <c r="F142" s="6">
        <f>IF(B142&amp;""="","",IFERROR(INDEX('أوامر الشغل'!$I$6:$I$1005,MATCH(B142&amp;"",'أوامر الشغل'!$A$6:$A$1005,0)),"أمر غير موجود"))</f>
        <v/>
      </c>
    </row>
    <row r="143">
      <c r="A143" s="16" t="n"/>
      <c r="B143" s="5" t="n"/>
      <c r="C143" s="17" t="n"/>
      <c r="D143" s="5" t="n"/>
      <c r="E143" s="5" t="n"/>
      <c r="F143" s="6">
        <f>IF(B143&amp;""="","",IFERROR(INDEX('أوامر الشغل'!$I$6:$I$1005,MATCH(B143&amp;"",'أوامر الشغل'!$A$6:$A$1005,0)),"أمر غير موجود"))</f>
        <v/>
      </c>
    </row>
    <row r="144">
      <c r="A144" s="16" t="n"/>
      <c r="B144" s="5" t="n"/>
      <c r="C144" s="17" t="n"/>
      <c r="D144" s="5" t="n"/>
      <c r="E144" s="5" t="n"/>
      <c r="F144" s="6">
        <f>IF(B144&amp;""="","",IFERROR(INDEX('أوامر الشغل'!$I$6:$I$1005,MATCH(B144&amp;"",'أوامر الشغل'!$A$6:$A$1005,0)),"أمر غير موجود"))</f>
        <v/>
      </c>
    </row>
    <row r="145">
      <c r="A145" s="16" t="n"/>
      <c r="B145" s="5" t="n"/>
      <c r="C145" s="17" t="n"/>
      <c r="D145" s="5" t="n"/>
      <c r="E145" s="5" t="n"/>
      <c r="F145" s="6">
        <f>IF(B145&amp;""="","",IFERROR(INDEX('أوامر الشغل'!$I$6:$I$1005,MATCH(B145&amp;"",'أوامر الشغل'!$A$6:$A$1005,0)),"أمر غير موجود"))</f>
        <v/>
      </c>
    </row>
    <row r="146">
      <c r="A146" s="16" t="n"/>
      <c r="B146" s="5" t="n"/>
      <c r="C146" s="17" t="n"/>
      <c r="D146" s="5" t="n"/>
      <c r="E146" s="5" t="n"/>
      <c r="F146" s="6">
        <f>IF(B146&amp;""="","",IFERROR(INDEX('أوامر الشغل'!$I$6:$I$1005,MATCH(B146&amp;"",'أوامر الشغل'!$A$6:$A$1005,0)),"أمر غير موجود"))</f>
        <v/>
      </c>
    </row>
    <row r="147">
      <c r="A147" s="16" t="n"/>
      <c r="B147" s="5" t="n"/>
      <c r="C147" s="17" t="n"/>
      <c r="D147" s="5" t="n"/>
      <c r="E147" s="5" t="n"/>
      <c r="F147" s="6">
        <f>IF(B147&amp;""="","",IFERROR(INDEX('أوامر الشغل'!$I$6:$I$1005,MATCH(B147&amp;"",'أوامر الشغل'!$A$6:$A$1005,0)),"أمر غير موجود"))</f>
        <v/>
      </c>
    </row>
    <row r="148">
      <c r="A148" s="16" t="n"/>
      <c r="B148" s="5" t="n"/>
      <c r="C148" s="17" t="n"/>
      <c r="D148" s="5" t="n"/>
      <c r="E148" s="5" t="n"/>
      <c r="F148" s="6">
        <f>IF(B148&amp;""="","",IFERROR(INDEX('أوامر الشغل'!$I$6:$I$1005,MATCH(B148&amp;"",'أوامر الشغل'!$A$6:$A$1005,0)),"أمر غير موجود"))</f>
        <v/>
      </c>
    </row>
    <row r="149">
      <c r="A149" s="16" t="n"/>
      <c r="B149" s="5" t="n"/>
      <c r="C149" s="17" t="n"/>
      <c r="D149" s="5" t="n"/>
      <c r="E149" s="5" t="n"/>
      <c r="F149" s="6">
        <f>IF(B149&amp;""="","",IFERROR(INDEX('أوامر الشغل'!$I$6:$I$1005,MATCH(B149&amp;"",'أوامر الشغل'!$A$6:$A$1005,0)),"أمر غير موجود"))</f>
        <v/>
      </c>
    </row>
    <row r="150">
      <c r="A150" s="16" t="n"/>
      <c r="B150" s="5" t="n"/>
      <c r="C150" s="17" t="n"/>
      <c r="D150" s="5" t="n"/>
      <c r="E150" s="5" t="n"/>
      <c r="F150" s="6">
        <f>IF(B150&amp;""="","",IFERROR(INDEX('أوامر الشغل'!$I$6:$I$1005,MATCH(B150&amp;"",'أوامر الشغل'!$A$6:$A$1005,0)),"أمر غير موجود"))</f>
        <v/>
      </c>
    </row>
    <row r="151">
      <c r="A151" s="16" t="n"/>
      <c r="B151" s="5" t="n"/>
      <c r="C151" s="17" t="n"/>
      <c r="D151" s="5" t="n"/>
      <c r="E151" s="5" t="n"/>
      <c r="F151" s="6">
        <f>IF(B151&amp;""="","",IFERROR(INDEX('أوامر الشغل'!$I$6:$I$1005,MATCH(B151&amp;"",'أوامر الشغل'!$A$6:$A$1005,0)),"أمر غير موجود"))</f>
        <v/>
      </c>
    </row>
    <row r="152">
      <c r="A152" s="16" t="n"/>
      <c r="B152" s="5" t="n"/>
      <c r="C152" s="17" t="n"/>
      <c r="D152" s="5" t="n"/>
      <c r="E152" s="5" t="n"/>
      <c r="F152" s="6">
        <f>IF(B152&amp;""="","",IFERROR(INDEX('أوامر الشغل'!$I$6:$I$1005,MATCH(B152&amp;"",'أوامر الشغل'!$A$6:$A$1005,0)),"أمر غير موجود"))</f>
        <v/>
      </c>
    </row>
    <row r="153">
      <c r="A153" s="16" t="n"/>
      <c r="B153" s="5" t="n"/>
      <c r="C153" s="17" t="n"/>
      <c r="D153" s="5" t="n"/>
      <c r="E153" s="5" t="n"/>
      <c r="F153" s="6">
        <f>IF(B153&amp;""="","",IFERROR(INDEX('أوامر الشغل'!$I$6:$I$1005,MATCH(B153&amp;"",'أوامر الشغل'!$A$6:$A$1005,0)),"أمر غير موجود"))</f>
        <v/>
      </c>
    </row>
    <row r="154">
      <c r="A154" s="16" t="n"/>
      <c r="B154" s="5" t="n"/>
      <c r="C154" s="17" t="n"/>
      <c r="D154" s="5" t="n"/>
      <c r="E154" s="5" t="n"/>
      <c r="F154" s="6">
        <f>IF(B154&amp;""="","",IFERROR(INDEX('أوامر الشغل'!$I$6:$I$1005,MATCH(B154&amp;"",'أوامر الشغل'!$A$6:$A$1005,0)),"أمر غير موجود"))</f>
        <v/>
      </c>
    </row>
    <row r="155">
      <c r="A155" s="16" t="n"/>
      <c r="B155" s="5" t="n"/>
      <c r="C155" s="17" t="n"/>
      <c r="D155" s="5" t="n"/>
      <c r="E155" s="5" t="n"/>
      <c r="F155" s="6">
        <f>IF(B155&amp;""="","",IFERROR(INDEX('أوامر الشغل'!$I$6:$I$1005,MATCH(B155&amp;"",'أوامر الشغل'!$A$6:$A$1005,0)),"أمر غير موجود"))</f>
        <v/>
      </c>
    </row>
    <row r="156">
      <c r="A156" s="16" t="n"/>
      <c r="B156" s="5" t="n"/>
      <c r="C156" s="17" t="n"/>
      <c r="D156" s="5" t="n"/>
      <c r="E156" s="5" t="n"/>
      <c r="F156" s="6">
        <f>IF(B156&amp;""="","",IFERROR(INDEX('أوامر الشغل'!$I$6:$I$1005,MATCH(B156&amp;"",'أوامر الشغل'!$A$6:$A$1005,0)),"أمر غير موجود"))</f>
        <v/>
      </c>
    </row>
    <row r="157">
      <c r="A157" s="16" t="n"/>
      <c r="B157" s="5" t="n"/>
      <c r="C157" s="17" t="n"/>
      <c r="D157" s="5" t="n"/>
      <c r="E157" s="5" t="n"/>
      <c r="F157" s="6">
        <f>IF(B157&amp;""="","",IFERROR(INDEX('أوامر الشغل'!$I$6:$I$1005,MATCH(B157&amp;"",'أوامر الشغل'!$A$6:$A$1005,0)),"أمر غير موجود"))</f>
        <v/>
      </c>
    </row>
    <row r="158">
      <c r="A158" s="16" t="n"/>
      <c r="B158" s="5" t="n"/>
      <c r="C158" s="17" t="n"/>
      <c r="D158" s="5" t="n"/>
      <c r="E158" s="5" t="n"/>
      <c r="F158" s="6">
        <f>IF(B158&amp;""="","",IFERROR(INDEX('أوامر الشغل'!$I$6:$I$1005,MATCH(B158&amp;"",'أوامر الشغل'!$A$6:$A$1005,0)),"أمر غير موجود"))</f>
        <v/>
      </c>
    </row>
    <row r="159">
      <c r="A159" s="16" t="n"/>
      <c r="B159" s="5" t="n"/>
      <c r="C159" s="17" t="n"/>
      <c r="D159" s="5" t="n"/>
      <c r="E159" s="5" t="n"/>
      <c r="F159" s="6">
        <f>IF(B159&amp;""="","",IFERROR(INDEX('أوامر الشغل'!$I$6:$I$1005,MATCH(B159&amp;"",'أوامر الشغل'!$A$6:$A$1005,0)),"أمر غير موجود"))</f>
        <v/>
      </c>
    </row>
    <row r="160">
      <c r="A160" s="16" t="n"/>
      <c r="B160" s="5" t="n"/>
      <c r="C160" s="17" t="n"/>
      <c r="D160" s="5" t="n"/>
      <c r="E160" s="5" t="n"/>
      <c r="F160" s="6">
        <f>IF(B160&amp;""="","",IFERROR(INDEX('أوامر الشغل'!$I$6:$I$1005,MATCH(B160&amp;"",'أوامر الشغل'!$A$6:$A$1005,0)),"أمر غير موجود"))</f>
        <v/>
      </c>
    </row>
    <row r="161">
      <c r="A161" s="16" t="n"/>
      <c r="B161" s="5" t="n"/>
      <c r="C161" s="17" t="n"/>
      <c r="D161" s="5" t="n"/>
      <c r="E161" s="5" t="n"/>
      <c r="F161" s="6">
        <f>IF(B161&amp;""="","",IFERROR(INDEX('أوامر الشغل'!$I$6:$I$1005,MATCH(B161&amp;"",'أوامر الشغل'!$A$6:$A$1005,0)),"أمر غير موجود"))</f>
        <v/>
      </c>
    </row>
    <row r="162">
      <c r="A162" s="16" t="n"/>
      <c r="B162" s="5" t="n"/>
      <c r="C162" s="17" t="n"/>
      <c r="D162" s="5" t="n"/>
      <c r="E162" s="5" t="n"/>
      <c r="F162" s="6">
        <f>IF(B162&amp;""="","",IFERROR(INDEX('أوامر الشغل'!$I$6:$I$1005,MATCH(B162&amp;"",'أوامر الشغل'!$A$6:$A$1005,0)),"أمر غير موجود"))</f>
        <v/>
      </c>
    </row>
    <row r="163">
      <c r="A163" s="16" t="n"/>
      <c r="B163" s="5" t="n"/>
      <c r="C163" s="17" t="n"/>
      <c r="D163" s="5" t="n"/>
      <c r="E163" s="5" t="n"/>
      <c r="F163" s="6">
        <f>IF(B163&amp;""="","",IFERROR(INDEX('أوامر الشغل'!$I$6:$I$1005,MATCH(B163&amp;"",'أوامر الشغل'!$A$6:$A$1005,0)),"أمر غير موجود"))</f>
        <v/>
      </c>
    </row>
    <row r="164">
      <c r="A164" s="16" t="n"/>
      <c r="B164" s="5" t="n"/>
      <c r="C164" s="17" t="n"/>
      <c r="D164" s="5" t="n"/>
      <c r="E164" s="5" t="n"/>
      <c r="F164" s="6">
        <f>IF(B164&amp;""="","",IFERROR(INDEX('أوامر الشغل'!$I$6:$I$1005,MATCH(B164&amp;"",'أوامر الشغل'!$A$6:$A$1005,0)),"أمر غير موجود"))</f>
        <v/>
      </c>
    </row>
    <row r="165">
      <c r="A165" s="16" t="n"/>
      <c r="B165" s="5" t="n"/>
      <c r="C165" s="17" t="n"/>
      <c r="D165" s="5" t="n"/>
      <c r="E165" s="5" t="n"/>
      <c r="F165" s="6">
        <f>IF(B165&amp;""="","",IFERROR(INDEX('أوامر الشغل'!$I$6:$I$1005,MATCH(B165&amp;"",'أوامر الشغل'!$A$6:$A$1005,0)),"أمر غير موجود"))</f>
        <v/>
      </c>
    </row>
    <row r="166">
      <c r="A166" s="16" t="n"/>
      <c r="B166" s="5" t="n"/>
      <c r="C166" s="17" t="n"/>
      <c r="D166" s="5" t="n"/>
      <c r="E166" s="5" t="n"/>
      <c r="F166" s="6">
        <f>IF(B166&amp;""="","",IFERROR(INDEX('أوامر الشغل'!$I$6:$I$1005,MATCH(B166&amp;"",'أوامر الشغل'!$A$6:$A$1005,0)),"أمر غير موجود"))</f>
        <v/>
      </c>
    </row>
    <row r="167">
      <c r="A167" s="16" t="n"/>
      <c r="B167" s="5" t="n"/>
      <c r="C167" s="17" t="n"/>
      <c r="D167" s="5" t="n"/>
      <c r="E167" s="5" t="n"/>
      <c r="F167" s="6">
        <f>IF(B167&amp;""="","",IFERROR(INDEX('أوامر الشغل'!$I$6:$I$1005,MATCH(B167&amp;"",'أوامر الشغل'!$A$6:$A$1005,0)),"أمر غير موجود"))</f>
        <v/>
      </c>
    </row>
    <row r="168">
      <c r="A168" s="16" t="n"/>
      <c r="B168" s="5" t="n"/>
      <c r="C168" s="17" t="n"/>
      <c r="D168" s="5" t="n"/>
      <c r="E168" s="5" t="n"/>
      <c r="F168" s="6">
        <f>IF(B168&amp;""="","",IFERROR(INDEX('أوامر الشغل'!$I$6:$I$1005,MATCH(B168&amp;"",'أوامر الشغل'!$A$6:$A$1005,0)),"أمر غير موجود"))</f>
        <v/>
      </c>
    </row>
    <row r="169">
      <c r="A169" s="16" t="n"/>
      <c r="B169" s="5" t="n"/>
      <c r="C169" s="17" t="n"/>
      <c r="D169" s="5" t="n"/>
      <c r="E169" s="5" t="n"/>
      <c r="F169" s="6">
        <f>IF(B169&amp;""="","",IFERROR(INDEX('أوامر الشغل'!$I$6:$I$1005,MATCH(B169&amp;"",'أوامر الشغل'!$A$6:$A$1005,0)),"أمر غير موجود"))</f>
        <v/>
      </c>
    </row>
    <row r="170">
      <c r="A170" s="16" t="n"/>
      <c r="B170" s="5" t="n"/>
      <c r="C170" s="17" t="n"/>
      <c r="D170" s="5" t="n"/>
      <c r="E170" s="5" t="n"/>
      <c r="F170" s="6">
        <f>IF(B170&amp;""="","",IFERROR(INDEX('أوامر الشغل'!$I$6:$I$1005,MATCH(B170&amp;"",'أوامر الشغل'!$A$6:$A$1005,0)),"أمر غير موجود"))</f>
        <v/>
      </c>
    </row>
    <row r="171">
      <c r="A171" s="16" t="n"/>
      <c r="B171" s="5" t="n"/>
      <c r="C171" s="17" t="n"/>
      <c r="D171" s="5" t="n"/>
      <c r="E171" s="5" t="n"/>
      <c r="F171" s="6">
        <f>IF(B171&amp;""="","",IFERROR(INDEX('أوامر الشغل'!$I$6:$I$1005,MATCH(B171&amp;"",'أوامر الشغل'!$A$6:$A$1005,0)),"أمر غير موجود"))</f>
        <v/>
      </c>
    </row>
    <row r="172">
      <c r="A172" s="16" t="n"/>
      <c r="B172" s="5" t="n"/>
      <c r="C172" s="17" t="n"/>
      <c r="D172" s="5" t="n"/>
      <c r="E172" s="5" t="n"/>
      <c r="F172" s="6">
        <f>IF(B172&amp;""="","",IFERROR(INDEX('أوامر الشغل'!$I$6:$I$1005,MATCH(B172&amp;"",'أوامر الشغل'!$A$6:$A$1005,0)),"أمر غير موجود"))</f>
        <v/>
      </c>
    </row>
    <row r="173">
      <c r="A173" s="16" t="n"/>
      <c r="B173" s="5" t="n"/>
      <c r="C173" s="17" t="n"/>
      <c r="D173" s="5" t="n"/>
      <c r="E173" s="5" t="n"/>
      <c r="F173" s="6">
        <f>IF(B173&amp;""="","",IFERROR(INDEX('أوامر الشغل'!$I$6:$I$1005,MATCH(B173&amp;"",'أوامر الشغل'!$A$6:$A$1005,0)),"أمر غير موجود"))</f>
        <v/>
      </c>
    </row>
    <row r="174">
      <c r="A174" s="16" t="n"/>
      <c r="B174" s="5" t="n"/>
      <c r="C174" s="17" t="n"/>
      <c r="D174" s="5" t="n"/>
      <c r="E174" s="5" t="n"/>
      <c r="F174" s="6">
        <f>IF(B174&amp;""="","",IFERROR(INDEX('أوامر الشغل'!$I$6:$I$1005,MATCH(B174&amp;"",'أوامر الشغل'!$A$6:$A$1005,0)),"أمر غير موجود"))</f>
        <v/>
      </c>
    </row>
    <row r="175">
      <c r="A175" s="16" t="n"/>
      <c r="B175" s="5" t="n"/>
      <c r="C175" s="17" t="n"/>
      <c r="D175" s="5" t="n"/>
      <c r="E175" s="5" t="n"/>
      <c r="F175" s="6">
        <f>IF(B175&amp;""="","",IFERROR(INDEX('أوامر الشغل'!$I$6:$I$1005,MATCH(B175&amp;"",'أوامر الشغل'!$A$6:$A$1005,0)),"أمر غير موجود"))</f>
        <v/>
      </c>
    </row>
    <row r="176">
      <c r="A176" s="16" t="n"/>
      <c r="B176" s="5" t="n"/>
      <c r="C176" s="17" t="n"/>
      <c r="D176" s="5" t="n"/>
      <c r="E176" s="5" t="n"/>
      <c r="F176" s="6">
        <f>IF(B176&amp;""="","",IFERROR(INDEX('أوامر الشغل'!$I$6:$I$1005,MATCH(B176&amp;"",'أوامر الشغل'!$A$6:$A$1005,0)),"أمر غير موجود"))</f>
        <v/>
      </c>
    </row>
    <row r="177">
      <c r="A177" s="16" t="n"/>
      <c r="B177" s="5" t="n"/>
      <c r="C177" s="17" t="n"/>
      <c r="D177" s="5" t="n"/>
      <c r="E177" s="5" t="n"/>
      <c r="F177" s="6">
        <f>IF(B177&amp;""="","",IFERROR(INDEX('أوامر الشغل'!$I$6:$I$1005,MATCH(B177&amp;"",'أوامر الشغل'!$A$6:$A$1005,0)),"أمر غير موجود"))</f>
        <v/>
      </c>
    </row>
    <row r="178">
      <c r="A178" s="16" t="n"/>
      <c r="B178" s="5" t="n"/>
      <c r="C178" s="17" t="n"/>
      <c r="D178" s="5" t="n"/>
      <c r="E178" s="5" t="n"/>
      <c r="F178" s="6">
        <f>IF(B178&amp;""="","",IFERROR(INDEX('أوامر الشغل'!$I$6:$I$1005,MATCH(B178&amp;"",'أوامر الشغل'!$A$6:$A$1005,0)),"أمر غير موجود"))</f>
        <v/>
      </c>
    </row>
    <row r="179">
      <c r="A179" s="16" t="n"/>
      <c r="B179" s="5" t="n"/>
      <c r="C179" s="17" t="n"/>
      <c r="D179" s="5" t="n"/>
      <c r="E179" s="5" t="n"/>
      <c r="F179" s="6">
        <f>IF(B179&amp;""="","",IFERROR(INDEX('أوامر الشغل'!$I$6:$I$1005,MATCH(B179&amp;"",'أوامر الشغل'!$A$6:$A$1005,0)),"أمر غير موجود"))</f>
        <v/>
      </c>
    </row>
    <row r="180">
      <c r="A180" s="16" t="n"/>
      <c r="B180" s="5" t="n"/>
      <c r="C180" s="17" t="n"/>
      <c r="D180" s="5" t="n"/>
      <c r="E180" s="5" t="n"/>
      <c r="F180" s="6">
        <f>IF(B180&amp;""="","",IFERROR(INDEX('أوامر الشغل'!$I$6:$I$1005,MATCH(B180&amp;"",'أوامر الشغل'!$A$6:$A$1005,0)),"أمر غير موجود"))</f>
        <v/>
      </c>
    </row>
    <row r="181">
      <c r="A181" s="16" t="n"/>
      <c r="B181" s="5" t="n"/>
      <c r="C181" s="17" t="n"/>
      <c r="D181" s="5" t="n"/>
      <c r="E181" s="5" t="n"/>
      <c r="F181" s="6">
        <f>IF(B181&amp;""="","",IFERROR(INDEX('أوامر الشغل'!$I$6:$I$1005,MATCH(B181&amp;"",'أوامر الشغل'!$A$6:$A$1005,0)),"أمر غير موجود"))</f>
        <v/>
      </c>
    </row>
    <row r="182">
      <c r="A182" s="16" t="n"/>
      <c r="B182" s="5" t="n"/>
      <c r="C182" s="17" t="n"/>
      <c r="D182" s="5" t="n"/>
      <c r="E182" s="5" t="n"/>
      <c r="F182" s="6">
        <f>IF(B182&amp;""="","",IFERROR(INDEX('أوامر الشغل'!$I$6:$I$1005,MATCH(B182&amp;"",'أوامر الشغل'!$A$6:$A$1005,0)),"أمر غير موجود"))</f>
        <v/>
      </c>
    </row>
    <row r="183">
      <c r="A183" s="16" t="n"/>
      <c r="B183" s="5" t="n"/>
      <c r="C183" s="17" t="n"/>
      <c r="D183" s="5" t="n"/>
      <c r="E183" s="5" t="n"/>
      <c r="F183" s="6">
        <f>IF(B183&amp;""="","",IFERROR(INDEX('أوامر الشغل'!$I$6:$I$1005,MATCH(B183&amp;"",'أوامر الشغل'!$A$6:$A$1005,0)),"أمر غير موجود"))</f>
        <v/>
      </c>
    </row>
    <row r="184">
      <c r="A184" s="16" t="n"/>
      <c r="B184" s="5" t="n"/>
      <c r="C184" s="17" t="n"/>
      <c r="D184" s="5" t="n"/>
      <c r="E184" s="5" t="n"/>
      <c r="F184" s="6">
        <f>IF(B184&amp;""="","",IFERROR(INDEX('أوامر الشغل'!$I$6:$I$1005,MATCH(B184&amp;"",'أوامر الشغل'!$A$6:$A$1005,0)),"أمر غير موجود"))</f>
        <v/>
      </c>
    </row>
    <row r="185">
      <c r="A185" s="16" t="n"/>
      <c r="B185" s="5" t="n"/>
      <c r="C185" s="17" t="n"/>
      <c r="D185" s="5" t="n"/>
      <c r="E185" s="5" t="n"/>
      <c r="F185" s="6">
        <f>IF(B185&amp;""="","",IFERROR(INDEX('أوامر الشغل'!$I$6:$I$1005,MATCH(B185&amp;"",'أوامر الشغل'!$A$6:$A$1005,0)),"أمر غير موجود"))</f>
        <v/>
      </c>
    </row>
    <row r="186">
      <c r="A186" s="16" t="n"/>
      <c r="B186" s="5" t="n"/>
      <c r="C186" s="17" t="n"/>
      <c r="D186" s="5" t="n"/>
      <c r="E186" s="5" t="n"/>
      <c r="F186" s="6">
        <f>IF(B186&amp;""="","",IFERROR(INDEX('أوامر الشغل'!$I$6:$I$1005,MATCH(B186&amp;"",'أوامر الشغل'!$A$6:$A$1005,0)),"أمر غير موجود"))</f>
        <v/>
      </c>
    </row>
    <row r="187">
      <c r="A187" s="16" t="n"/>
      <c r="B187" s="5" t="n"/>
      <c r="C187" s="17" t="n"/>
      <c r="D187" s="5" t="n"/>
      <c r="E187" s="5" t="n"/>
      <c r="F187" s="6">
        <f>IF(B187&amp;""="","",IFERROR(INDEX('أوامر الشغل'!$I$6:$I$1005,MATCH(B187&amp;"",'أوامر الشغل'!$A$6:$A$1005,0)),"أمر غير موجود"))</f>
        <v/>
      </c>
    </row>
    <row r="188">
      <c r="A188" s="16" t="n"/>
      <c r="B188" s="5" t="n"/>
      <c r="C188" s="17" t="n"/>
      <c r="D188" s="5" t="n"/>
      <c r="E188" s="5" t="n"/>
      <c r="F188" s="6">
        <f>IF(B188&amp;""="","",IFERROR(INDEX('أوامر الشغل'!$I$6:$I$1005,MATCH(B188&amp;"",'أوامر الشغل'!$A$6:$A$1005,0)),"أمر غير موجود"))</f>
        <v/>
      </c>
    </row>
    <row r="189">
      <c r="A189" s="16" t="n"/>
      <c r="B189" s="5" t="n"/>
      <c r="C189" s="17" t="n"/>
      <c r="D189" s="5" t="n"/>
      <c r="E189" s="5" t="n"/>
      <c r="F189" s="6">
        <f>IF(B189&amp;""="","",IFERROR(INDEX('أوامر الشغل'!$I$6:$I$1005,MATCH(B189&amp;"",'أوامر الشغل'!$A$6:$A$1005,0)),"أمر غير موجود"))</f>
        <v/>
      </c>
    </row>
    <row r="190">
      <c r="A190" s="16" t="n"/>
      <c r="B190" s="5" t="n"/>
      <c r="C190" s="17" t="n"/>
      <c r="D190" s="5" t="n"/>
      <c r="E190" s="5" t="n"/>
      <c r="F190" s="6">
        <f>IF(B190&amp;""="","",IFERROR(INDEX('أوامر الشغل'!$I$6:$I$1005,MATCH(B190&amp;"",'أوامر الشغل'!$A$6:$A$1005,0)),"أمر غير موجود"))</f>
        <v/>
      </c>
    </row>
    <row r="191">
      <c r="A191" s="16" t="n"/>
      <c r="B191" s="5" t="n"/>
      <c r="C191" s="17" t="n"/>
      <c r="D191" s="5" t="n"/>
      <c r="E191" s="5" t="n"/>
      <c r="F191" s="6">
        <f>IF(B191&amp;""="","",IFERROR(INDEX('أوامر الشغل'!$I$6:$I$1005,MATCH(B191&amp;"",'أوامر الشغل'!$A$6:$A$1005,0)),"أمر غير موجود"))</f>
        <v/>
      </c>
    </row>
    <row r="192">
      <c r="A192" s="16" t="n"/>
      <c r="B192" s="5" t="n"/>
      <c r="C192" s="17" t="n"/>
      <c r="D192" s="5" t="n"/>
      <c r="E192" s="5" t="n"/>
      <c r="F192" s="6">
        <f>IF(B192&amp;""="","",IFERROR(INDEX('أوامر الشغل'!$I$6:$I$1005,MATCH(B192&amp;"",'أوامر الشغل'!$A$6:$A$1005,0)),"أمر غير موجود"))</f>
        <v/>
      </c>
    </row>
    <row r="193">
      <c r="A193" s="16" t="n"/>
      <c r="B193" s="5" t="n"/>
      <c r="C193" s="17" t="n"/>
      <c r="D193" s="5" t="n"/>
      <c r="E193" s="5" t="n"/>
      <c r="F193" s="6">
        <f>IF(B193&amp;""="","",IFERROR(INDEX('أوامر الشغل'!$I$6:$I$1005,MATCH(B193&amp;"",'أوامر الشغل'!$A$6:$A$1005,0)),"أمر غير موجود"))</f>
        <v/>
      </c>
    </row>
    <row r="194">
      <c r="A194" s="16" t="n"/>
      <c r="B194" s="5" t="n"/>
      <c r="C194" s="17" t="n"/>
      <c r="D194" s="5" t="n"/>
      <c r="E194" s="5" t="n"/>
      <c r="F194" s="6">
        <f>IF(B194&amp;""="","",IFERROR(INDEX('أوامر الشغل'!$I$6:$I$1005,MATCH(B194&amp;"",'أوامر الشغل'!$A$6:$A$1005,0)),"أمر غير موجود"))</f>
        <v/>
      </c>
    </row>
    <row r="195">
      <c r="A195" s="16" t="n"/>
      <c r="B195" s="5" t="n"/>
      <c r="C195" s="17" t="n"/>
      <c r="D195" s="5" t="n"/>
      <c r="E195" s="5" t="n"/>
      <c r="F195" s="6">
        <f>IF(B195&amp;""="","",IFERROR(INDEX('أوامر الشغل'!$I$6:$I$1005,MATCH(B195&amp;"",'أوامر الشغل'!$A$6:$A$1005,0)),"أمر غير موجود"))</f>
        <v/>
      </c>
    </row>
    <row r="196">
      <c r="A196" s="16" t="n"/>
      <c r="B196" s="5" t="n"/>
      <c r="C196" s="17" t="n"/>
      <c r="D196" s="5" t="n"/>
      <c r="E196" s="5" t="n"/>
      <c r="F196" s="6">
        <f>IF(B196&amp;""="","",IFERROR(INDEX('أوامر الشغل'!$I$6:$I$1005,MATCH(B196&amp;"",'أوامر الشغل'!$A$6:$A$1005,0)),"أمر غير موجود"))</f>
        <v/>
      </c>
    </row>
    <row r="197">
      <c r="A197" s="16" t="n"/>
      <c r="B197" s="5" t="n"/>
      <c r="C197" s="17" t="n"/>
      <c r="D197" s="5" t="n"/>
      <c r="E197" s="5" t="n"/>
      <c r="F197" s="6">
        <f>IF(B197&amp;""="","",IFERROR(INDEX('أوامر الشغل'!$I$6:$I$1005,MATCH(B197&amp;"",'أوامر الشغل'!$A$6:$A$1005,0)),"أمر غير موجود"))</f>
        <v/>
      </c>
    </row>
    <row r="198">
      <c r="A198" s="16" t="n"/>
      <c r="B198" s="5" t="n"/>
      <c r="C198" s="17" t="n"/>
      <c r="D198" s="5" t="n"/>
      <c r="E198" s="5" t="n"/>
      <c r="F198" s="6">
        <f>IF(B198&amp;""="","",IFERROR(INDEX('أوامر الشغل'!$I$6:$I$1005,MATCH(B198&amp;"",'أوامر الشغل'!$A$6:$A$1005,0)),"أمر غير موجود"))</f>
        <v/>
      </c>
    </row>
    <row r="199">
      <c r="A199" s="16" t="n"/>
      <c r="B199" s="5" t="n"/>
      <c r="C199" s="17" t="n"/>
      <c r="D199" s="5" t="n"/>
      <c r="E199" s="5" t="n"/>
      <c r="F199" s="6">
        <f>IF(B199&amp;""="","",IFERROR(INDEX('أوامر الشغل'!$I$6:$I$1005,MATCH(B199&amp;"",'أوامر الشغل'!$A$6:$A$1005,0)),"أمر غير موجود"))</f>
        <v/>
      </c>
    </row>
    <row r="200">
      <c r="A200" s="16" t="n"/>
      <c r="B200" s="5" t="n"/>
      <c r="C200" s="17" t="n"/>
      <c r="D200" s="5" t="n"/>
      <c r="E200" s="5" t="n"/>
      <c r="F200" s="6">
        <f>IF(B200&amp;""="","",IFERROR(INDEX('أوامر الشغل'!$I$6:$I$1005,MATCH(B200&amp;"",'أوامر الشغل'!$A$6:$A$1005,0)),"أمر غير موجود"))</f>
        <v/>
      </c>
    </row>
    <row r="201">
      <c r="A201" s="16" t="n"/>
      <c r="B201" s="5" t="n"/>
      <c r="C201" s="17" t="n"/>
      <c r="D201" s="5" t="n"/>
      <c r="E201" s="5" t="n"/>
      <c r="F201" s="6">
        <f>IF(B201&amp;""="","",IFERROR(INDEX('أوامر الشغل'!$I$6:$I$1005,MATCH(B201&amp;"",'أوامر الشغل'!$A$6:$A$1005,0)),"أمر غير موجود"))</f>
        <v/>
      </c>
    </row>
    <row r="202">
      <c r="A202" s="16" t="n"/>
      <c r="B202" s="5" t="n"/>
      <c r="C202" s="17" t="n"/>
      <c r="D202" s="5" t="n"/>
      <c r="E202" s="5" t="n"/>
      <c r="F202" s="6">
        <f>IF(B202&amp;""="","",IFERROR(INDEX('أوامر الشغل'!$I$6:$I$1005,MATCH(B202&amp;"",'أوامر الشغل'!$A$6:$A$1005,0)),"أمر غير موجود"))</f>
        <v/>
      </c>
    </row>
    <row r="203">
      <c r="A203" s="16" t="n"/>
      <c r="B203" s="5" t="n"/>
      <c r="C203" s="17" t="n"/>
      <c r="D203" s="5" t="n"/>
      <c r="E203" s="5" t="n"/>
      <c r="F203" s="6">
        <f>IF(B203&amp;""="","",IFERROR(INDEX('أوامر الشغل'!$I$6:$I$1005,MATCH(B203&amp;"",'أوامر الشغل'!$A$6:$A$1005,0)),"أمر غير موجود"))</f>
        <v/>
      </c>
    </row>
    <row r="204">
      <c r="A204" s="16" t="n"/>
      <c r="B204" s="5" t="n"/>
      <c r="C204" s="17" t="n"/>
      <c r="D204" s="5" t="n"/>
      <c r="E204" s="5" t="n"/>
      <c r="F204" s="6">
        <f>IF(B204&amp;""="","",IFERROR(INDEX('أوامر الشغل'!$I$6:$I$1005,MATCH(B204&amp;"",'أوامر الشغل'!$A$6:$A$1005,0)),"أمر غير موجود"))</f>
        <v/>
      </c>
    </row>
    <row r="205">
      <c r="A205" s="16" t="n"/>
      <c r="B205" s="5" t="n"/>
      <c r="C205" s="17" t="n"/>
      <c r="D205" s="5" t="n"/>
      <c r="E205" s="5" t="n"/>
      <c r="F205" s="6">
        <f>IF(B205&amp;""="","",IFERROR(INDEX('أوامر الشغل'!$I$6:$I$1005,MATCH(B205&amp;"",'أوامر الشغل'!$A$6:$A$1005,0)),"أمر غير موجود"))</f>
        <v/>
      </c>
    </row>
    <row r="206">
      <c r="A206" s="16" t="n"/>
      <c r="B206" s="5" t="n"/>
      <c r="C206" s="17" t="n"/>
      <c r="D206" s="5" t="n"/>
      <c r="E206" s="5" t="n"/>
      <c r="F206" s="6">
        <f>IF(B206&amp;""="","",IFERROR(INDEX('أوامر الشغل'!$I$6:$I$1005,MATCH(B206&amp;"",'أوامر الشغل'!$A$6:$A$1005,0)),"أمر غير موجود"))</f>
        <v/>
      </c>
    </row>
    <row r="207">
      <c r="A207" s="16" t="n"/>
      <c r="B207" s="5" t="n"/>
      <c r="C207" s="17" t="n"/>
      <c r="D207" s="5" t="n"/>
      <c r="E207" s="5" t="n"/>
      <c r="F207" s="6">
        <f>IF(B207&amp;""="","",IFERROR(INDEX('أوامر الشغل'!$I$6:$I$1005,MATCH(B207&amp;"",'أوامر الشغل'!$A$6:$A$1005,0)),"أمر غير موجود"))</f>
        <v/>
      </c>
    </row>
    <row r="208">
      <c r="A208" s="16" t="n"/>
      <c r="B208" s="5" t="n"/>
      <c r="C208" s="17" t="n"/>
      <c r="D208" s="5" t="n"/>
      <c r="E208" s="5" t="n"/>
      <c r="F208" s="6">
        <f>IF(B208&amp;""="","",IFERROR(INDEX('أوامر الشغل'!$I$6:$I$1005,MATCH(B208&amp;"",'أوامر الشغل'!$A$6:$A$1005,0)),"أمر غير موجود"))</f>
        <v/>
      </c>
    </row>
    <row r="209">
      <c r="A209" s="16" t="n"/>
      <c r="B209" s="5" t="n"/>
      <c r="C209" s="17" t="n"/>
      <c r="D209" s="5" t="n"/>
      <c r="E209" s="5" t="n"/>
      <c r="F209" s="6">
        <f>IF(B209&amp;""="","",IFERROR(INDEX('أوامر الشغل'!$I$6:$I$1005,MATCH(B209&amp;"",'أوامر الشغل'!$A$6:$A$1005,0)),"أمر غير موجود"))</f>
        <v/>
      </c>
    </row>
    <row r="210">
      <c r="A210" s="16" t="n"/>
      <c r="B210" s="5" t="n"/>
      <c r="C210" s="17" t="n"/>
      <c r="D210" s="5" t="n"/>
      <c r="E210" s="5" t="n"/>
      <c r="F210" s="6">
        <f>IF(B210&amp;""="","",IFERROR(INDEX('أوامر الشغل'!$I$6:$I$1005,MATCH(B210&amp;"",'أوامر الشغل'!$A$6:$A$1005,0)),"أمر غير موجود"))</f>
        <v/>
      </c>
    </row>
    <row r="211">
      <c r="A211" s="16" t="n"/>
      <c r="B211" s="5" t="n"/>
      <c r="C211" s="17" t="n"/>
      <c r="D211" s="5" t="n"/>
      <c r="E211" s="5" t="n"/>
      <c r="F211" s="6">
        <f>IF(B211&amp;""="","",IFERROR(INDEX('أوامر الشغل'!$I$6:$I$1005,MATCH(B211&amp;"",'أوامر الشغل'!$A$6:$A$1005,0)),"أمر غير موجود"))</f>
        <v/>
      </c>
    </row>
    <row r="212">
      <c r="A212" s="16" t="n"/>
      <c r="B212" s="5" t="n"/>
      <c r="C212" s="17" t="n"/>
      <c r="D212" s="5" t="n"/>
      <c r="E212" s="5" t="n"/>
      <c r="F212" s="6">
        <f>IF(B212&amp;""="","",IFERROR(INDEX('أوامر الشغل'!$I$6:$I$1005,MATCH(B212&amp;"",'أوامر الشغل'!$A$6:$A$1005,0)),"أمر غير موجود"))</f>
        <v/>
      </c>
    </row>
    <row r="213">
      <c r="A213" s="16" t="n"/>
      <c r="B213" s="5" t="n"/>
      <c r="C213" s="17" t="n"/>
      <c r="D213" s="5" t="n"/>
      <c r="E213" s="5" t="n"/>
      <c r="F213" s="6">
        <f>IF(B213&amp;""="","",IFERROR(INDEX('أوامر الشغل'!$I$6:$I$1005,MATCH(B213&amp;"",'أوامر الشغل'!$A$6:$A$1005,0)),"أمر غير موجود"))</f>
        <v/>
      </c>
    </row>
    <row r="214">
      <c r="A214" s="16" t="n"/>
      <c r="B214" s="5" t="n"/>
      <c r="C214" s="17" t="n"/>
      <c r="D214" s="5" t="n"/>
      <c r="E214" s="5" t="n"/>
      <c r="F214" s="6">
        <f>IF(B214&amp;""="","",IFERROR(INDEX('أوامر الشغل'!$I$6:$I$1005,MATCH(B214&amp;"",'أوامر الشغل'!$A$6:$A$1005,0)),"أمر غير موجود"))</f>
        <v/>
      </c>
    </row>
    <row r="215">
      <c r="A215" s="16" t="n"/>
      <c r="B215" s="5" t="n"/>
      <c r="C215" s="17" t="n"/>
      <c r="D215" s="5" t="n"/>
      <c r="E215" s="5" t="n"/>
      <c r="F215" s="6">
        <f>IF(B215&amp;""="","",IFERROR(INDEX('أوامر الشغل'!$I$6:$I$1005,MATCH(B215&amp;"",'أوامر الشغل'!$A$6:$A$1005,0)),"أمر غير موجود"))</f>
        <v/>
      </c>
    </row>
    <row r="216">
      <c r="A216" s="16" t="n"/>
      <c r="B216" s="5" t="n"/>
      <c r="C216" s="17" t="n"/>
      <c r="D216" s="5" t="n"/>
      <c r="E216" s="5" t="n"/>
      <c r="F216" s="6">
        <f>IF(B216&amp;""="","",IFERROR(INDEX('أوامر الشغل'!$I$6:$I$1005,MATCH(B216&amp;"",'أوامر الشغل'!$A$6:$A$1005,0)),"أمر غير موجود"))</f>
        <v/>
      </c>
    </row>
    <row r="217">
      <c r="A217" s="16" t="n"/>
      <c r="B217" s="5" t="n"/>
      <c r="C217" s="17" t="n"/>
      <c r="D217" s="5" t="n"/>
      <c r="E217" s="5" t="n"/>
      <c r="F217" s="6">
        <f>IF(B217&amp;""="","",IFERROR(INDEX('أوامر الشغل'!$I$6:$I$1005,MATCH(B217&amp;"",'أوامر الشغل'!$A$6:$A$1005,0)),"أمر غير موجود"))</f>
        <v/>
      </c>
    </row>
    <row r="218">
      <c r="A218" s="16" t="n"/>
      <c r="B218" s="5" t="n"/>
      <c r="C218" s="17" t="n"/>
      <c r="D218" s="5" t="n"/>
      <c r="E218" s="5" t="n"/>
      <c r="F218" s="6">
        <f>IF(B218&amp;""="","",IFERROR(INDEX('أوامر الشغل'!$I$6:$I$1005,MATCH(B218&amp;"",'أوامر الشغل'!$A$6:$A$1005,0)),"أمر غير موجود"))</f>
        <v/>
      </c>
    </row>
    <row r="219">
      <c r="A219" s="16" t="n"/>
      <c r="B219" s="5" t="n"/>
      <c r="C219" s="17" t="n"/>
      <c r="D219" s="5" t="n"/>
      <c r="E219" s="5" t="n"/>
      <c r="F219" s="6">
        <f>IF(B219&amp;""="","",IFERROR(INDEX('أوامر الشغل'!$I$6:$I$1005,MATCH(B219&amp;"",'أوامر الشغل'!$A$6:$A$1005,0)),"أمر غير موجود"))</f>
        <v/>
      </c>
    </row>
    <row r="220">
      <c r="A220" s="16" t="n"/>
      <c r="B220" s="5" t="n"/>
      <c r="C220" s="17" t="n"/>
      <c r="D220" s="5" t="n"/>
      <c r="E220" s="5" t="n"/>
      <c r="F220" s="6">
        <f>IF(B220&amp;""="","",IFERROR(INDEX('أوامر الشغل'!$I$6:$I$1005,MATCH(B220&amp;"",'أوامر الشغل'!$A$6:$A$1005,0)),"أمر غير موجود"))</f>
        <v/>
      </c>
    </row>
    <row r="221">
      <c r="A221" s="16" t="n"/>
      <c r="B221" s="5" t="n"/>
      <c r="C221" s="17" t="n"/>
      <c r="D221" s="5" t="n"/>
      <c r="E221" s="5" t="n"/>
      <c r="F221" s="6">
        <f>IF(B221&amp;""="","",IFERROR(INDEX('أوامر الشغل'!$I$6:$I$1005,MATCH(B221&amp;"",'أوامر الشغل'!$A$6:$A$1005,0)),"أمر غير موجود"))</f>
        <v/>
      </c>
    </row>
    <row r="222">
      <c r="A222" s="16" t="n"/>
      <c r="B222" s="5" t="n"/>
      <c r="C222" s="17" t="n"/>
      <c r="D222" s="5" t="n"/>
      <c r="E222" s="5" t="n"/>
      <c r="F222" s="6">
        <f>IF(B222&amp;""="","",IFERROR(INDEX('أوامر الشغل'!$I$6:$I$1005,MATCH(B222&amp;"",'أوامر الشغل'!$A$6:$A$1005,0)),"أمر غير موجود"))</f>
        <v/>
      </c>
    </row>
    <row r="223">
      <c r="A223" s="16" t="n"/>
      <c r="B223" s="5" t="n"/>
      <c r="C223" s="17" t="n"/>
      <c r="D223" s="5" t="n"/>
      <c r="E223" s="5" t="n"/>
      <c r="F223" s="6">
        <f>IF(B223&amp;""="","",IFERROR(INDEX('أوامر الشغل'!$I$6:$I$1005,MATCH(B223&amp;"",'أوامر الشغل'!$A$6:$A$1005,0)),"أمر غير موجود"))</f>
        <v/>
      </c>
    </row>
    <row r="224">
      <c r="A224" s="16" t="n"/>
      <c r="B224" s="5" t="n"/>
      <c r="C224" s="17" t="n"/>
      <c r="D224" s="5" t="n"/>
      <c r="E224" s="5" t="n"/>
      <c r="F224" s="6">
        <f>IF(B224&amp;""="","",IFERROR(INDEX('أوامر الشغل'!$I$6:$I$1005,MATCH(B224&amp;"",'أوامر الشغل'!$A$6:$A$1005,0)),"أمر غير موجود"))</f>
        <v/>
      </c>
    </row>
    <row r="225">
      <c r="A225" s="16" t="n"/>
      <c r="B225" s="5" t="n"/>
      <c r="C225" s="17" t="n"/>
      <c r="D225" s="5" t="n"/>
      <c r="E225" s="5" t="n"/>
      <c r="F225" s="6">
        <f>IF(B225&amp;""="","",IFERROR(INDEX('أوامر الشغل'!$I$6:$I$1005,MATCH(B225&amp;"",'أوامر الشغل'!$A$6:$A$1005,0)),"أمر غير موجود"))</f>
        <v/>
      </c>
    </row>
    <row r="226">
      <c r="A226" s="16" t="n"/>
      <c r="B226" s="5" t="n"/>
      <c r="C226" s="17" t="n"/>
      <c r="D226" s="5" t="n"/>
      <c r="E226" s="5" t="n"/>
      <c r="F226" s="6">
        <f>IF(B226&amp;""="","",IFERROR(INDEX('أوامر الشغل'!$I$6:$I$1005,MATCH(B226&amp;"",'أوامر الشغل'!$A$6:$A$1005,0)),"أمر غير موجود"))</f>
        <v/>
      </c>
    </row>
    <row r="227">
      <c r="A227" s="16" t="n"/>
      <c r="B227" s="5" t="n"/>
      <c r="C227" s="17" t="n"/>
      <c r="D227" s="5" t="n"/>
      <c r="E227" s="5" t="n"/>
      <c r="F227" s="6">
        <f>IF(B227&amp;""="","",IFERROR(INDEX('أوامر الشغل'!$I$6:$I$1005,MATCH(B227&amp;"",'أوامر الشغل'!$A$6:$A$1005,0)),"أمر غير موجود"))</f>
        <v/>
      </c>
    </row>
    <row r="228">
      <c r="A228" s="16" t="n"/>
      <c r="B228" s="5" t="n"/>
      <c r="C228" s="17" t="n"/>
      <c r="D228" s="5" t="n"/>
      <c r="E228" s="5" t="n"/>
      <c r="F228" s="6">
        <f>IF(B228&amp;""="","",IFERROR(INDEX('أوامر الشغل'!$I$6:$I$1005,MATCH(B228&amp;"",'أوامر الشغل'!$A$6:$A$1005,0)),"أمر غير موجود"))</f>
        <v/>
      </c>
    </row>
    <row r="229">
      <c r="A229" s="16" t="n"/>
      <c r="B229" s="5" t="n"/>
      <c r="C229" s="17" t="n"/>
      <c r="D229" s="5" t="n"/>
      <c r="E229" s="5" t="n"/>
      <c r="F229" s="6">
        <f>IF(B229&amp;""="","",IFERROR(INDEX('أوامر الشغل'!$I$6:$I$1005,MATCH(B229&amp;"",'أوامر الشغل'!$A$6:$A$1005,0)),"أمر غير موجود"))</f>
        <v/>
      </c>
    </row>
    <row r="230">
      <c r="A230" s="16" t="n"/>
      <c r="B230" s="5" t="n"/>
      <c r="C230" s="17" t="n"/>
      <c r="D230" s="5" t="n"/>
      <c r="E230" s="5" t="n"/>
      <c r="F230" s="6">
        <f>IF(B230&amp;""="","",IFERROR(INDEX('أوامر الشغل'!$I$6:$I$1005,MATCH(B230&amp;"",'أوامر الشغل'!$A$6:$A$1005,0)),"أمر غير موجود"))</f>
        <v/>
      </c>
    </row>
    <row r="231">
      <c r="A231" s="16" t="n"/>
      <c r="B231" s="5" t="n"/>
      <c r="C231" s="17" t="n"/>
      <c r="D231" s="5" t="n"/>
      <c r="E231" s="5" t="n"/>
      <c r="F231" s="6">
        <f>IF(B231&amp;""="","",IFERROR(INDEX('أوامر الشغل'!$I$6:$I$1005,MATCH(B231&amp;"",'أوامر الشغل'!$A$6:$A$1005,0)),"أمر غير موجود"))</f>
        <v/>
      </c>
    </row>
    <row r="232">
      <c r="A232" s="16" t="n"/>
      <c r="B232" s="5" t="n"/>
      <c r="C232" s="17" t="n"/>
      <c r="D232" s="5" t="n"/>
      <c r="E232" s="5" t="n"/>
      <c r="F232" s="6">
        <f>IF(B232&amp;""="","",IFERROR(INDEX('أوامر الشغل'!$I$6:$I$1005,MATCH(B232&amp;"",'أوامر الشغل'!$A$6:$A$1005,0)),"أمر غير موجود"))</f>
        <v/>
      </c>
    </row>
    <row r="233">
      <c r="A233" s="16" t="n"/>
      <c r="B233" s="5" t="n"/>
      <c r="C233" s="17" t="n"/>
      <c r="D233" s="5" t="n"/>
      <c r="E233" s="5" t="n"/>
      <c r="F233" s="6">
        <f>IF(B233&amp;""="","",IFERROR(INDEX('أوامر الشغل'!$I$6:$I$1005,MATCH(B233&amp;"",'أوامر الشغل'!$A$6:$A$1005,0)),"أمر غير موجود"))</f>
        <v/>
      </c>
    </row>
    <row r="234">
      <c r="A234" s="16" t="n"/>
      <c r="B234" s="5" t="n"/>
      <c r="C234" s="17" t="n"/>
      <c r="D234" s="5" t="n"/>
      <c r="E234" s="5" t="n"/>
      <c r="F234" s="6">
        <f>IF(B234&amp;""="","",IFERROR(INDEX('أوامر الشغل'!$I$6:$I$1005,MATCH(B234&amp;"",'أوامر الشغل'!$A$6:$A$1005,0)),"أمر غير موجود"))</f>
        <v/>
      </c>
    </row>
    <row r="235">
      <c r="A235" s="16" t="n"/>
      <c r="B235" s="5" t="n"/>
      <c r="C235" s="17" t="n"/>
      <c r="D235" s="5" t="n"/>
      <c r="E235" s="5" t="n"/>
      <c r="F235" s="6">
        <f>IF(B235&amp;""="","",IFERROR(INDEX('أوامر الشغل'!$I$6:$I$1005,MATCH(B235&amp;"",'أوامر الشغل'!$A$6:$A$1005,0)),"أمر غير موجود"))</f>
        <v/>
      </c>
    </row>
    <row r="236">
      <c r="A236" s="16" t="n"/>
      <c r="B236" s="5" t="n"/>
      <c r="C236" s="17" t="n"/>
      <c r="D236" s="5" t="n"/>
      <c r="E236" s="5" t="n"/>
      <c r="F236" s="6">
        <f>IF(B236&amp;""="","",IFERROR(INDEX('أوامر الشغل'!$I$6:$I$1005,MATCH(B236&amp;"",'أوامر الشغل'!$A$6:$A$1005,0)),"أمر غير موجود"))</f>
        <v/>
      </c>
    </row>
    <row r="237">
      <c r="A237" s="16" t="n"/>
      <c r="B237" s="5" t="n"/>
      <c r="C237" s="17" t="n"/>
      <c r="D237" s="5" t="n"/>
      <c r="E237" s="5" t="n"/>
      <c r="F237" s="6">
        <f>IF(B237&amp;""="","",IFERROR(INDEX('أوامر الشغل'!$I$6:$I$1005,MATCH(B237&amp;"",'أوامر الشغل'!$A$6:$A$1005,0)),"أمر غير موجود"))</f>
        <v/>
      </c>
    </row>
    <row r="238">
      <c r="A238" s="16" t="n"/>
      <c r="B238" s="5" t="n"/>
      <c r="C238" s="17" t="n"/>
      <c r="D238" s="5" t="n"/>
      <c r="E238" s="5" t="n"/>
      <c r="F238" s="6">
        <f>IF(B238&amp;""="","",IFERROR(INDEX('أوامر الشغل'!$I$6:$I$1005,MATCH(B238&amp;"",'أوامر الشغل'!$A$6:$A$1005,0)),"أمر غير موجود"))</f>
        <v/>
      </c>
    </row>
    <row r="239">
      <c r="A239" s="16" t="n"/>
      <c r="B239" s="5" t="n"/>
      <c r="C239" s="17" t="n"/>
      <c r="D239" s="5" t="n"/>
      <c r="E239" s="5" t="n"/>
      <c r="F239" s="6">
        <f>IF(B239&amp;""="","",IFERROR(INDEX('أوامر الشغل'!$I$6:$I$1005,MATCH(B239&amp;"",'أوامر الشغل'!$A$6:$A$1005,0)),"أمر غير موجود"))</f>
        <v/>
      </c>
    </row>
    <row r="240">
      <c r="A240" s="16" t="n"/>
      <c r="B240" s="5" t="n"/>
      <c r="C240" s="17" t="n"/>
      <c r="D240" s="5" t="n"/>
      <c r="E240" s="5" t="n"/>
      <c r="F240" s="6">
        <f>IF(B240&amp;""="","",IFERROR(INDEX('أوامر الشغل'!$I$6:$I$1005,MATCH(B240&amp;"",'أوامر الشغل'!$A$6:$A$1005,0)),"أمر غير موجود"))</f>
        <v/>
      </c>
    </row>
    <row r="241">
      <c r="A241" s="16" t="n"/>
      <c r="B241" s="5" t="n"/>
      <c r="C241" s="17" t="n"/>
      <c r="D241" s="5" t="n"/>
      <c r="E241" s="5" t="n"/>
      <c r="F241" s="6">
        <f>IF(B241&amp;""="","",IFERROR(INDEX('أوامر الشغل'!$I$6:$I$1005,MATCH(B241&amp;"",'أوامر الشغل'!$A$6:$A$1005,0)),"أمر غير موجود"))</f>
        <v/>
      </c>
    </row>
    <row r="242">
      <c r="A242" s="16" t="n"/>
      <c r="B242" s="5" t="n"/>
      <c r="C242" s="17" t="n"/>
      <c r="D242" s="5" t="n"/>
      <c r="E242" s="5" t="n"/>
      <c r="F242" s="6">
        <f>IF(B242&amp;""="","",IFERROR(INDEX('أوامر الشغل'!$I$6:$I$1005,MATCH(B242&amp;"",'أوامر الشغل'!$A$6:$A$1005,0)),"أمر غير موجود"))</f>
        <v/>
      </c>
    </row>
    <row r="243">
      <c r="A243" s="16" t="n"/>
      <c r="B243" s="5" t="n"/>
      <c r="C243" s="17" t="n"/>
      <c r="D243" s="5" t="n"/>
      <c r="E243" s="5" t="n"/>
      <c r="F243" s="6">
        <f>IF(B243&amp;""="","",IFERROR(INDEX('أوامر الشغل'!$I$6:$I$1005,MATCH(B243&amp;"",'أوامر الشغل'!$A$6:$A$1005,0)),"أمر غير موجود"))</f>
        <v/>
      </c>
    </row>
    <row r="244">
      <c r="A244" s="16" t="n"/>
      <c r="B244" s="5" t="n"/>
      <c r="C244" s="17" t="n"/>
      <c r="D244" s="5" t="n"/>
      <c r="E244" s="5" t="n"/>
      <c r="F244" s="6">
        <f>IF(B244&amp;""="","",IFERROR(INDEX('أوامر الشغل'!$I$6:$I$1005,MATCH(B244&amp;"",'أوامر الشغل'!$A$6:$A$1005,0)),"أمر غير موجود"))</f>
        <v/>
      </c>
    </row>
    <row r="245">
      <c r="A245" s="16" t="n"/>
      <c r="B245" s="5" t="n"/>
      <c r="C245" s="17" t="n"/>
      <c r="D245" s="5" t="n"/>
      <c r="E245" s="5" t="n"/>
      <c r="F245" s="6">
        <f>IF(B245&amp;""="","",IFERROR(INDEX('أوامر الشغل'!$I$6:$I$1005,MATCH(B245&amp;"",'أوامر الشغل'!$A$6:$A$1005,0)),"أمر غير موجود"))</f>
        <v/>
      </c>
    </row>
    <row r="246">
      <c r="A246" s="16" t="n"/>
      <c r="B246" s="5" t="n"/>
      <c r="C246" s="17" t="n"/>
      <c r="D246" s="5" t="n"/>
      <c r="E246" s="5" t="n"/>
      <c r="F246" s="6">
        <f>IF(B246&amp;""="","",IFERROR(INDEX('أوامر الشغل'!$I$6:$I$1005,MATCH(B246&amp;"",'أوامر الشغل'!$A$6:$A$1005,0)),"أمر غير موجود"))</f>
        <v/>
      </c>
    </row>
    <row r="247">
      <c r="A247" s="16" t="n"/>
      <c r="B247" s="5" t="n"/>
      <c r="C247" s="17" t="n"/>
      <c r="D247" s="5" t="n"/>
      <c r="E247" s="5" t="n"/>
      <c r="F247" s="6">
        <f>IF(B247&amp;""="","",IFERROR(INDEX('أوامر الشغل'!$I$6:$I$1005,MATCH(B247&amp;"",'أوامر الشغل'!$A$6:$A$1005,0)),"أمر غير موجود"))</f>
        <v/>
      </c>
    </row>
    <row r="248">
      <c r="A248" s="16" t="n"/>
      <c r="B248" s="5" t="n"/>
      <c r="C248" s="17" t="n"/>
      <c r="D248" s="5" t="n"/>
      <c r="E248" s="5" t="n"/>
      <c r="F248" s="6">
        <f>IF(B248&amp;""="","",IFERROR(INDEX('أوامر الشغل'!$I$6:$I$1005,MATCH(B248&amp;"",'أوامر الشغل'!$A$6:$A$1005,0)),"أمر غير موجود"))</f>
        <v/>
      </c>
    </row>
    <row r="249">
      <c r="A249" s="16" t="n"/>
      <c r="B249" s="5" t="n"/>
      <c r="C249" s="17" t="n"/>
      <c r="D249" s="5" t="n"/>
      <c r="E249" s="5" t="n"/>
      <c r="F249" s="6">
        <f>IF(B249&amp;""="","",IFERROR(INDEX('أوامر الشغل'!$I$6:$I$1005,MATCH(B249&amp;"",'أوامر الشغل'!$A$6:$A$1005,0)),"أمر غير موجود"))</f>
        <v/>
      </c>
    </row>
    <row r="250">
      <c r="A250" s="16" t="n"/>
      <c r="B250" s="5" t="n"/>
      <c r="C250" s="17" t="n"/>
      <c r="D250" s="5" t="n"/>
      <c r="E250" s="5" t="n"/>
      <c r="F250" s="6">
        <f>IF(B250&amp;""="","",IFERROR(INDEX('أوامر الشغل'!$I$6:$I$1005,MATCH(B250&amp;"",'أوامر الشغل'!$A$6:$A$1005,0)),"أمر غير موجود"))</f>
        <v/>
      </c>
    </row>
    <row r="251">
      <c r="A251" s="16" t="n"/>
      <c r="B251" s="5" t="n"/>
      <c r="C251" s="17" t="n"/>
      <c r="D251" s="5" t="n"/>
      <c r="E251" s="5" t="n"/>
      <c r="F251" s="6">
        <f>IF(B251&amp;""="","",IFERROR(INDEX('أوامر الشغل'!$I$6:$I$1005,MATCH(B251&amp;"",'أوامر الشغل'!$A$6:$A$1005,0)),"أمر غير موجود"))</f>
        <v/>
      </c>
    </row>
    <row r="252">
      <c r="A252" s="16" t="n"/>
      <c r="B252" s="5" t="n"/>
      <c r="C252" s="17" t="n"/>
      <c r="D252" s="5" t="n"/>
      <c r="E252" s="5" t="n"/>
      <c r="F252" s="6">
        <f>IF(B252&amp;""="","",IFERROR(INDEX('أوامر الشغل'!$I$6:$I$1005,MATCH(B252&amp;"",'أوامر الشغل'!$A$6:$A$1005,0)),"أمر غير موجود"))</f>
        <v/>
      </c>
    </row>
    <row r="253">
      <c r="A253" s="16" t="n"/>
      <c r="B253" s="5" t="n"/>
      <c r="C253" s="17" t="n"/>
      <c r="D253" s="5" t="n"/>
      <c r="E253" s="5" t="n"/>
      <c r="F253" s="6">
        <f>IF(B253&amp;""="","",IFERROR(INDEX('أوامر الشغل'!$I$6:$I$1005,MATCH(B253&amp;"",'أوامر الشغل'!$A$6:$A$1005,0)),"أمر غير موجود"))</f>
        <v/>
      </c>
    </row>
    <row r="254">
      <c r="A254" s="16" t="n"/>
      <c r="B254" s="5" t="n"/>
      <c r="C254" s="17" t="n"/>
      <c r="D254" s="5" t="n"/>
      <c r="E254" s="5" t="n"/>
      <c r="F254" s="6">
        <f>IF(B254&amp;""="","",IFERROR(INDEX('أوامر الشغل'!$I$6:$I$1005,MATCH(B254&amp;"",'أوامر الشغل'!$A$6:$A$1005,0)),"أمر غير موجود"))</f>
        <v/>
      </c>
    </row>
    <row r="255">
      <c r="A255" s="16" t="n"/>
      <c r="B255" s="5" t="n"/>
      <c r="C255" s="17" t="n"/>
      <c r="D255" s="5" t="n"/>
      <c r="E255" s="5" t="n"/>
      <c r="F255" s="6">
        <f>IF(B255&amp;""="","",IFERROR(INDEX('أوامر الشغل'!$I$6:$I$1005,MATCH(B255&amp;"",'أوامر الشغل'!$A$6:$A$1005,0)),"أمر غير موجود"))</f>
        <v/>
      </c>
    </row>
    <row r="256">
      <c r="A256" s="16" t="n"/>
      <c r="B256" s="5" t="n"/>
      <c r="C256" s="17" t="n"/>
      <c r="D256" s="5" t="n"/>
      <c r="E256" s="5" t="n"/>
      <c r="F256" s="6">
        <f>IF(B256&amp;""="","",IFERROR(INDEX('أوامر الشغل'!$I$6:$I$1005,MATCH(B256&amp;"",'أوامر الشغل'!$A$6:$A$1005,0)),"أمر غير موجود"))</f>
        <v/>
      </c>
    </row>
    <row r="257">
      <c r="A257" s="16" t="n"/>
      <c r="B257" s="5" t="n"/>
      <c r="C257" s="17" t="n"/>
      <c r="D257" s="5" t="n"/>
      <c r="E257" s="5" t="n"/>
      <c r="F257" s="6">
        <f>IF(B257&amp;""="","",IFERROR(INDEX('أوامر الشغل'!$I$6:$I$1005,MATCH(B257&amp;"",'أوامر الشغل'!$A$6:$A$1005,0)),"أمر غير موجود"))</f>
        <v/>
      </c>
    </row>
    <row r="258">
      <c r="A258" s="16" t="n"/>
      <c r="B258" s="5" t="n"/>
      <c r="C258" s="17" t="n"/>
      <c r="D258" s="5" t="n"/>
      <c r="E258" s="5" t="n"/>
      <c r="F258" s="6">
        <f>IF(B258&amp;""="","",IFERROR(INDEX('أوامر الشغل'!$I$6:$I$1005,MATCH(B258&amp;"",'أوامر الشغل'!$A$6:$A$1005,0)),"أمر غير موجود"))</f>
        <v/>
      </c>
    </row>
    <row r="259">
      <c r="A259" s="16" t="n"/>
      <c r="B259" s="5" t="n"/>
      <c r="C259" s="17" t="n"/>
      <c r="D259" s="5" t="n"/>
      <c r="E259" s="5" t="n"/>
      <c r="F259" s="6">
        <f>IF(B259&amp;""="","",IFERROR(INDEX('أوامر الشغل'!$I$6:$I$1005,MATCH(B259&amp;"",'أوامر الشغل'!$A$6:$A$1005,0)),"أمر غير موجود"))</f>
        <v/>
      </c>
    </row>
    <row r="260">
      <c r="A260" s="16" t="n"/>
      <c r="B260" s="5" t="n"/>
      <c r="C260" s="17" t="n"/>
      <c r="D260" s="5" t="n"/>
      <c r="E260" s="5" t="n"/>
      <c r="F260" s="6">
        <f>IF(B260&amp;""="","",IFERROR(INDEX('أوامر الشغل'!$I$6:$I$1005,MATCH(B260&amp;"",'أوامر الشغل'!$A$6:$A$1005,0)),"أمر غير موجود"))</f>
        <v/>
      </c>
    </row>
    <row r="261">
      <c r="A261" s="16" t="n"/>
      <c r="B261" s="5" t="n"/>
      <c r="C261" s="17" t="n"/>
      <c r="D261" s="5" t="n"/>
      <c r="E261" s="5" t="n"/>
      <c r="F261" s="6">
        <f>IF(B261&amp;""="","",IFERROR(INDEX('أوامر الشغل'!$I$6:$I$1005,MATCH(B261&amp;"",'أوامر الشغل'!$A$6:$A$1005,0)),"أمر غير موجود"))</f>
        <v/>
      </c>
    </row>
    <row r="262">
      <c r="A262" s="16" t="n"/>
      <c r="B262" s="5" t="n"/>
      <c r="C262" s="17" t="n"/>
      <c r="D262" s="5" t="n"/>
      <c r="E262" s="5" t="n"/>
      <c r="F262" s="6">
        <f>IF(B262&amp;""="","",IFERROR(INDEX('أوامر الشغل'!$I$6:$I$1005,MATCH(B262&amp;"",'أوامر الشغل'!$A$6:$A$1005,0)),"أمر غير موجود"))</f>
        <v/>
      </c>
    </row>
    <row r="263">
      <c r="A263" s="16" t="n"/>
      <c r="B263" s="5" t="n"/>
      <c r="C263" s="17" t="n"/>
      <c r="D263" s="5" t="n"/>
      <c r="E263" s="5" t="n"/>
      <c r="F263" s="6">
        <f>IF(B263&amp;""="","",IFERROR(INDEX('أوامر الشغل'!$I$6:$I$1005,MATCH(B263&amp;"",'أوامر الشغل'!$A$6:$A$1005,0)),"أمر غير موجود"))</f>
        <v/>
      </c>
    </row>
    <row r="264">
      <c r="A264" s="16" t="n"/>
      <c r="B264" s="5" t="n"/>
      <c r="C264" s="17" t="n"/>
      <c r="D264" s="5" t="n"/>
      <c r="E264" s="5" t="n"/>
      <c r="F264" s="6">
        <f>IF(B264&amp;""="","",IFERROR(INDEX('أوامر الشغل'!$I$6:$I$1005,MATCH(B264&amp;"",'أوامر الشغل'!$A$6:$A$1005,0)),"أمر غير موجود"))</f>
        <v/>
      </c>
    </row>
    <row r="265">
      <c r="A265" s="16" t="n"/>
      <c r="B265" s="5" t="n"/>
      <c r="C265" s="17" t="n"/>
      <c r="D265" s="5" t="n"/>
      <c r="E265" s="5" t="n"/>
      <c r="F265" s="6">
        <f>IF(B265&amp;""="","",IFERROR(INDEX('أوامر الشغل'!$I$6:$I$1005,MATCH(B265&amp;"",'أوامر الشغل'!$A$6:$A$1005,0)),"أمر غير موجود"))</f>
        <v/>
      </c>
    </row>
    <row r="266">
      <c r="A266" s="16" t="n"/>
      <c r="B266" s="5" t="n"/>
      <c r="C266" s="17" t="n"/>
      <c r="D266" s="5" t="n"/>
      <c r="E266" s="5" t="n"/>
      <c r="F266" s="6">
        <f>IF(B266&amp;""="","",IFERROR(INDEX('أوامر الشغل'!$I$6:$I$1005,MATCH(B266&amp;"",'أوامر الشغل'!$A$6:$A$1005,0)),"أمر غير موجود"))</f>
        <v/>
      </c>
    </row>
    <row r="267">
      <c r="A267" s="16" t="n"/>
      <c r="B267" s="5" t="n"/>
      <c r="C267" s="17" t="n"/>
      <c r="D267" s="5" t="n"/>
      <c r="E267" s="5" t="n"/>
      <c r="F267" s="6">
        <f>IF(B267&amp;""="","",IFERROR(INDEX('أوامر الشغل'!$I$6:$I$1005,MATCH(B267&amp;"",'أوامر الشغل'!$A$6:$A$1005,0)),"أمر غير موجود"))</f>
        <v/>
      </c>
    </row>
    <row r="268">
      <c r="A268" s="16" t="n"/>
      <c r="B268" s="5" t="n"/>
      <c r="C268" s="17" t="n"/>
      <c r="D268" s="5" t="n"/>
      <c r="E268" s="5" t="n"/>
      <c r="F268" s="6">
        <f>IF(B268&amp;""="","",IFERROR(INDEX('أوامر الشغل'!$I$6:$I$1005,MATCH(B268&amp;"",'أوامر الشغل'!$A$6:$A$1005,0)),"أمر غير موجود"))</f>
        <v/>
      </c>
    </row>
    <row r="269">
      <c r="A269" s="16" t="n"/>
      <c r="B269" s="5" t="n"/>
      <c r="C269" s="17" t="n"/>
      <c r="D269" s="5" t="n"/>
      <c r="E269" s="5" t="n"/>
      <c r="F269" s="6">
        <f>IF(B269&amp;""="","",IFERROR(INDEX('أوامر الشغل'!$I$6:$I$1005,MATCH(B269&amp;"",'أوامر الشغل'!$A$6:$A$1005,0)),"أمر غير موجود"))</f>
        <v/>
      </c>
    </row>
    <row r="270">
      <c r="A270" s="16" t="n"/>
      <c r="B270" s="5" t="n"/>
      <c r="C270" s="17" t="n"/>
      <c r="D270" s="5" t="n"/>
      <c r="E270" s="5" t="n"/>
      <c r="F270" s="6">
        <f>IF(B270&amp;""="","",IFERROR(INDEX('أوامر الشغل'!$I$6:$I$1005,MATCH(B270&amp;"",'أوامر الشغل'!$A$6:$A$1005,0)),"أمر غير موجود"))</f>
        <v/>
      </c>
    </row>
    <row r="271">
      <c r="A271" s="16" t="n"/>
      <c r="B271" s="5" t="n"/>
      <c r="C271" s="17" t="n"/>
      <c r="D271" s="5" t="n"/>
      <c r="E271" s="5" t="n"/>
      <c r="F271" s="6">
        <f>IF(B271&amp;""="","",IFERROR(INDEX('أوامر الشغل'!$I$6:$I$1005,MATCH(B271&amp;"",'أوامر الشغل'!$A$6:$A$1005,0)),"أمر غير موجود"))</f>
        <v/>
      </c>
    </row>
    <row r="272">
      <c r="A272" s="16" t="n"/>
      <c r="B272" s="5" t="n"/>
      <c r="C272" s="17" t="n"/>
      <c r="D272" s="5" t="n"/>
      <c r="E272" s="5" t="n"/>
      <c r="F272" s="6">
        <f>IF(B272&amp;""="","",IFERROR(INDEX('أوامر الشغل'!$I$6:$I$1005,MATCH(B272&amp;"",'أوامر الشغل'!$A$6:$A$1005,0)),"أمر غير موجود"))</f>
        <v/>
      </c>
    </row>
    <row r="273">
      <c r="A273" s="16" t="n"/>
      <c r="B273" s="5" t="n"/>
      <c r="C273" s="17" t="n"/>
      <c r="D273" s="5" t="n"/>
      <c r="E273" s="5" t="n"/>
      <c r="F273" s="6">
        <f>IF(B273&amp;""="","",IFERROR(INDEX('أوامر الشغل'!$I$6:$I$1005,MATCH(B273&amp;"",'أوامر الشغل'!$A$6:$A$1005,0)),"أمر غير موجود"))</f>
        <v/>
      </c>
    </row>
    <row r="274">
      <c r="A274" s="16" t="n"/>
      <c r="B274" s="5" t="n"/>
      <c r="C274" s="17" t="n"/>
      <c r="D274" s="5" t="n"/>
      <c r="E274" s="5" t="n"/>
      <c r="F274" s="6">
        <f>IF(B274&amp;""="","",IFERROR(INDEX('أوامر الشغل'!$I$6:$I$1005,MATCH(B274&amp;"",'أوامر الشغل'!$A$6:$A$1005,0)),"أمر غير موجود"))</f>
        <v/>
      </c>
    </row>
    <row r="275">
      <c r="A275" s="16" t="n"/>
      <c r="B275" s="5" t="n"/>
      <c r="C275" s="17" t="n"/>
      <c r="D275" s="5" t="n"/>
      <c r="E275" s="5" t="n"/>
      <c r="F275" s="6">
        <f>IF(B275&amp;""="","",IFERROR(INDEX('أوامر الشغل'!$I$6:$I$1005,MATCH(B275&amp;"",'أوامر الشغل'!$A$6:$A$1005,0)),"أمر غير موجود"))</f>
        <v/>
      </c>
    </row>
    <row r="276">
      <c r="A276" s="16" t="n"/>
      <c r="B276" s="5" t="n"/>
      <c r="C276" s="17" t="n"/>
      <c r="D276" s="5" t="n"/>
      <c r="E276" s="5" t="n"/>
      <c r="F276" s="6">
        <f>IF(B276&amp;""="","",IFERROR(INDEX('أوامر الشغل'!$I$6:$I$1005,MATCH(B276&amp;"",'أوامر الشغل'!$A$6:$A$1005,0)),"أمر غير موجود"))</f>
        <v/>
      </c>
    </row>
    <row r="277">
      <c r="A277" s="16" t="n"/>
      <c r="B277" s="5" t="n"/>
      <c r="C277" s="17" t="n"/>
      <c r="D277" s="5" t="n"/>
      <c r="E277" s="5" t="n"/>
      <c r="F277" s="6">
        <f>IF(B277&amp;""="","",IFERROR(INDEX('أوامر الشغل'!$I$6:$I$1005,MATCH(B277&amp;"",'أوامر الشغل'!$A$6:$A$1005,0)),"أمر غير موجود"))</f>
        <v/>
      </c>
    </row>
    <row r="278">
      <c r="A278" s="16" t="n"/>
      <c r="B278" s="5" t="n"/>
      <c r="C278" s="17" t="n"/>
      <c r="D278" s="5" t="n"/>
      <c r="E278" s="5" t="n"/>
      <c r="F278" s="6">
        <f>IF(B278&amp;""="","",IFERROR(INDEX('أوامر الشغل'!$I$6:$I$1005,MATCH(B278&amp;"",'أوامر الشغل'!$A$6:$A$1005,0)),"أمر غير موجود"))</f>
        <v/>
      </c>
    </row>
    <row r="279">
      <c r="A279" s="16" t="n"/>
      <c r="B279" s="5" t="n"/>
      <c r="C279" s="17" t="n"/>
      <c r="D279" s="5" t="n"/>
      <c r="E279" s="5" t="n"/>
      <c r="F279" s="6">
        <f>IF(B279&amp;""="","",IFERROR(INDEX('أوامر الشغل'!$I$6:$I$1005,MATCH(B279&amp;"",'أوامر الشغل'!$A$6:$A$1005,0)),"أمر غير موجود"))</f>
        <v/>
      </c>
    </row>
    <row r="280">
      <c r="A280" s="16" t="n"/>
      <c r="B280" s="5" t="n"/>
      <c r="C280" s="17" t="n"/>
      <c r="D280" s="5" t="n"/>
      <c r="E280" s="5" t="n"/>
      <c r="F280" s="6">
        <f>IF(B280&amp;""="","",IFERROR(INDEX('أوامر الشغل'!$I$6:$I$1005,MATCH(B280&amp;"",'أوامر الشغل'!$A$6:$A$1005,0)),"أمر غير موجود"))</f>
        <v/>
      </c>
    </row>
    <row r="281">
      <c r="A281" s="16" t="n"/>
      <c r="B281" s="5" t="n"/>
      <c r="C281" s="17" t="n"/>
      <c r="D281" s="5" t="n"/>
      <c r="E281" s="5" t="n"/>
      <c r="F281" s="6">
        <f>IF(B281&amp;""="","",IFERROR(INDEX('أوامر الشغل'!$I$6:$I$1005,MATCH(B281&amp;"",'أوامر الشغل'!$A$6:$A$1005,0)),"أمر غير موجود"))</f>
        <v/>
      </c>
    </row>
    <row r="282">
      <c r="A282" s="16" t="n"/>
      <c r="B282" s="5" t="n"/>
      <c r="C282" s="17" t="n"/>
      <c r="D282" s="5" t="n"/>
      <c r="E282" s="5" t="n"/>
      <c r="F282" s="6">
        <f>IF(B282&amp;""="","",IFERROR(INDEX('أوامر الشغل'!$I$6:$I$1005,MATCH(B282&amp;"",'أوامر الشغل'!$A$6:$A$1005,0)),"أمر غير موجود"))</f>
        <v/>
      </c>
    </row>
    <row r="283">
      <c r="A283" s="16" t="n"/>
      <c r="B283" s="5" t="n"/>
      <c r="C283" s="17" t="n"/>
      <c r="D283" s="5" t="n"/>
      <c r="E283" s="5" t="n"/>
      <c r="F283" s="6">
        <f>IF(B283&amp;""="","",IFERROR(INDEX('أوامر الشغل'!$I$6:$I$1005,MATCH(B283&amp;"",'أوامر الشغل'!$A$6:$A$1005,0)),"أمر غير موجود"))</f>
        <v/>
      </c>
    </row>
    <row r="284">
      <c r="A284" s="16" t="n"/>
      <c r="B284" s="5" t="n"/>
      <c r="C284" s="17" t="n"/>
      <c r="D284" s="5" t="n"/>
      <c r="E284" s="5" t="n"/>
      <c r="F284" s="6">
        <f>IF(B284&amp;""="","",IFERROR(INDEX('أوامر الشغل'!$I$6:$I$1005,MATCH(B284&amp;"",'أوامر الشغل'!$A$6:$A$1005,0)),"أمر غير موجود"))</f>
        <v/>
      </c>
    </row>
    <row r="285">
      <c r="A285" s="16" t="n"/>
      <c r="B285" s="5" t="n"/>
      <c r="C285" s="17" t="n"/>
      <c r="D285" s="5" t="n"/>
      <c r="E285" s="5" t="n"/>
      <c r="F285" s="6">
        <f>IF(B285&amp;""="","",IFERROR(INDEX('أوامر الشغل'!$I$6:$I$1005,MATCH(B285&amp;"",'أوامر الشغل'!$A$6:$A$1005,0)),"أمر غير موجود"))</f>
        <v/>
      </c>
    </row>
    <row r="286">
      <c r="A286" s="16" t="n"/>
      <c r="B286" s="5" t="n"/>
      <c r="C286" s="17" t="n"/>
      <c r="D286" s="5" t="n"/>
      <c r="E286" s="5" t="n"/>
      <c r="F286" s="6">
        <f>IF(B286&amp;""="","",IFERROR(INDEX('أوامر الشغل'!$I$6:$I$1005,MATCH(B286&amp;"",'أوامر الشغل'!$A$6:$A$1005,0)),"أمر غير موجود"))</f>
        <v/>
      </c>
    </row>
    <row r="287">
      <c r="A287" s="16" t="n"/>
      <c r="B287" s="5" t="n"/>
      <c r="C287" s="17" t="n"/>
      <c r="D287" s="5" t="n"/>
      <c r="E287" s="5" t="n"/>
      <c r="F287" s="6">
        <f>IF(B287&amp;""="","",IFERROR(INDEX('أوامر الشغل'!$I$6:$I$1005,MATCH(B287&amp;"",'أوامر الشغل'!$A$6:$A$1005,0)),"أمر غير موجود"))</f>
        <v/>
      </c>
    </row>
    <row r="288">
      <c r="A288" s="16" t="n"/>
      <c r="B288" s="5" t="n"/>
      <c r="C288" s="17" t="n"/>
      <c r="D288" s="5" t="n"/>
      <c r="E288" s="5" t="n"/>
      <c r="F288" s="6">
        <f>IF(B288&amp;""="","",IFERROR(INDEX('أوامر الشغل'!$I$6:$I$1005,MATCH(B288&amp;"",'أوامر الشغل'!$A$6:$A$1005,0)),"أمر غير موجود"))</f>
        <v/>
      </c>
    </row>
    <row r="289">
      <c r="A289" s="16" t="n"/>
      <c r="B289" s="5" t="n"/>
      <c r="C289" s="17" t="n"/>
      <c r="D289" s="5" t="n"/>
      <c r="E289" s="5" t="n"/>
      <c r="F289" s="6">
        <f>IF(B289&amp;""="","",IFERROR(INDEX('أوامر الشغل'!$I$6:$I$1005,MATCH(B289&amp;"",'أوامر الشغل'!$A$6:$A$1005,0)),"أمر غير موجود"))</f>
        <v/>
      </c>
    </row>
    <row r="290">
      <c r="A290" s="16" t="n"/>
      <c r="B290" s="5" t="n"/>
      <c r="C290" s="17" t="n"/>
      <c r="D290" s="5" t="n"/>
      <c r="E290" s="5" t="n"/>
      <c r="F290" s="6">
        <f>IF(B290&amp;""="","",IFERROR(INDEX('أوامر الشغل'!$I$6:$I$1005,MATCH(B290&amp;"",'أوامر الشغل'!$A$6:$A$1005,0)),"أمر غير موجود"))</f>
        <v/>
      </c>
    </row>
    <row r="291">
      <c r="A291" s="16" t="n"/>
      <c r="B291" s="5" t="n"/>
      <c r="C291" s="17" t="n"/>
      <c r="D291" s="5" t="n"/>
      <c r="E291" s="5" t="n"/>
      <c r="F291" s="6">
        <f>IF(B291&amp;""="","",IFERROR(INDEX('أوامر الشغل'!$I$6:$I$1005,MATCH(B291&amp;"",'أوامر الشغل'!$A$6:$A$1005,0)),"أمر غير موجود"))</f>
        <v/>
      </c>
    </row>
    <row r="292">
      <c r="A292" s="16" t="n"/>
      <c r="B292" s="5" t="n"/>
      <c r="C292" s="17" t="n"/>
      <c r="D292" s="5" t="n"/>
      <c r="E292" s="5" t="n"/>
      <c r="F292" s="6">
        <f>IF(B292&amp;""="","",IFERROR(INDEX('أوامر الشغل'!$I$6:$I$1005,MATCH(B292&amp;"",'أوامر الشغل'!$A$6:$A$1005,0)),"أمر غير موجود"))</f>
        <v/>
      </c>
    </row>
    <row r="293">
      <c r="A293" s="16" t="n"/>
      <c r="B293" s="5" t="n"/>
      <c r="C293" s="17" t="n"/>
      <c r="D293" s="5" t="n"/>
      <c r="E293" s="5" t="n"/>
      <c r="F293" s="6">
        <f>IF(B293&amp;""="","",IFERROR(INDEX('أوامر الشغل'!$I$6:$I$1005,MATCH(B293&amp;"",'أوامر الشغل'!$A$6:$A$1005,0)),"أمر غير موجود"))</f>
        <v/>
      </c>
    </row>
    <row r="294">
      <c r="A294" s="16" t="n"/>
      <c r="B294" s="5" t="n"/>
      <c r="C294" s="17" t="n"/>
      <c r="D294" s="5" t="n"/>
      <c r="E294" s="5" t="n"/>
      <c r="F294" s="6">
        <f>IF(B294&amp;""="","",IFERROR(INDEX('أوامر الشغل'!$I$6:$I$1005,MATCH(B294&amp;"",'أوامر الشغل'!$A$6:$A$1005,0)),"أمر غير موجود"))</f>
        <v/>
      </c>
    </row>
    <row r="295">
      <c r="A295" s="16" t="n"/>
      <c r="B295" s="5" t="n"/>
      <c r="C295" s="17" t="n"/>
      <c r="D295" s="5" t="n"/>
      <c r="E295" s="5" t="n"/>
      <c r="F295" s="6">
        <f>IF(B295&amp;""="","",IFERROR(INDEX('أوامر الشغل'!$I$6:$I$1005,MATCH(B295&amp;"",'أوامر الشغل'!$A$6:$A$1005,0)),"أمر غير موجود"))</f>
        <v/>
      </c>
    </row>
    <row r="296">
      <c r="A296" s="16" t="n"/>
      <c r="B296" s="5" t="n"/>
      <c r="C296" s="17" t="n"/>
      <c r="D296" s="5" t="n"/>
      <c r="E296" s="5" t="n"/>
      <c r="F296" s="6">
        <f>IF(B296&amp;""="","",IFERROR(INDEX('أوامر الشغل'!$I$6:$I$1005,MATCH(B296&amp;"",'أوامر الشغل'!$A$6:$A$1005,0)),"أمر غير موجود"))</f>
        <v/>
      </c>
    </row>
    <row r="297">
      <c r="A297" s="16" t="n"/>
      <c r="B297" s="5" t="n"/>
      <c r="C297" s="17" t="n"/>
      <c r="D297" s="5" t="n"/>
      <c r="E297" s="5" t="n"/>
      <c r="F297" s="6">
        <f>IF(B297&amp;""="","",IFERROR(INDEX('أوامر الشغل'!$I$6:$I$1005,MATCH(B297&amp;"",'أوامر الشغل'!$A$6:$A$1005,0)),"أمر غير موجود"))</f>
        <v/>
      </c>
    </row>
    <row r="298">
      <c r="A298" s="16" t="n"/>
      <c r="B298" s="5" t="n"/>
      <c r="C298" s="17" t="n"/>
      <c r="D298" s="5" t="n"/>
      <c r="E298" s="5" t="n"/>
      <c r="F298" s="6">
        <f>IF(B298&amp;""="","",IFERROR(INDEX('أوامر الشغل'!$I$6:$I$1005,MATCH(B298&amp;"",'أوامر الشغل'!$A$6:$A$1005,0)),"أمر غير موجود"))</f>
        <v/>
      </c>
    </row>
    <row r="299">
      <c r="A299" s="16" t="n"/>
      <c r="B299" s="5" t="n"/>
      <c r="C299" s="17" t="n"/>
      <c r="D299" s="5" t="n"/>
      <c r="E299" s="5" t="n"/>
      <c r="F299" s="6">
        <f>IF(B299&amp;""="","",IFERROR(INDEX('أوامر الشغل'!$I$6:$I$1005,MATCH(B299&amp;"",'أوامر الشغل'!$A$6:$A$1005,0)),"أمر غير موجود"))</f>
        <v/>
      </c>
    </row>
    <row r="300">
      <c r="A300" s="16" t="n"/>
      <c r="B300" s="5" t="n"/>
      <c r="C300" s="17" t="n"/>
      <c r="D300" s="5" t="n"/>
      <c r="E300" s="5" t="n"/>
      <c r="F300" s="6">
        <f>IF(B300&amp;""="","",IFERROR(INDEX('أوامر الشغل'!$I$6:$I$1005,MATCH(B300&amp;"",'أوامر الشغل'!$A$6:$A$1005,0)),"أمر غير موجود"))</f>
        <v/>
      </c>
    </row>
    <row r="301">
      <c r="A301" s="16" t="n"/>
      <c r="B301" s="5" t="n"/>
      <c r="C301" s="17" t="n"/>
      <c r="D301" s="5" t="n"/>
      <c r="E301" s="5" t="n"/>
      <c r="F301" s="6">
        <f>IF(B301&amp;""="","",IFERROR(INDEX('أوامر الشغل'!$I$6:$I$1005,MATCH(B301&amp;"",'أوامر الشغل'!$A$6:$A$1005,0)),"أمر غير موجود"))</f>
        <v/>
      </c>
    </row>
    <row r="302">
      <c r="A302" s="16" t="n"/>
      <c r="B302" s="5" t="n"/>
      <c r="C302" s="17" t="n"/>
      <c r="D302" s="5" t="n"/>
      <c r="E302" s="5" t="n"/>
      <c r="F302" s="6">
        <f>IF(B302&amp;""="","",IFERROR(INDEX('أوامر الشغل'!$I$6:$I$1005,MATCH(B302&amp;"",'أوامر الشغل'!$A$6:$A$1005,0)),"أمر غير موجود"))</f>
        <v/>
      </c>
    </row>
    <row r="303">
      <c r="A303" s="16" t="n"/>
      <c r="B303" s="5" t="n"/>
      <c r="C303" s="17" t="n"/>
      <c r="D303" s="5" t="n"/>
      <c r="E303" s="5" t="n"/>
      <c r="F303" s="6">
        <f>IF(B303&amp;""="","",IFERROR(INDEX('أوامر الشغل'!$I$6:$I$1005,MATCH(B303&amp;"",'أوامر الشغل'!$A$6:$A$1005,0)),"أمر غير موجود"))</f>
        <v/>
      </c>
    </row>
    <row r="304">
      <c r="A304" s="16" t="n"/>
      <c r="B304" s="5" t="n"/>
      <c r="C304" s="17" t="n"/>
      <c r="D304" s="5" t="n"/>
      <c r="E304" s="5" t="n"/>
      <c r="F304" s="6">
        <f>IF(B304&amp;""="","",IFERROR(INDEX('أوامر الشغل'!$I$6:$I$1005,MATCH(B304&amp;"",'أوامر الشغل'!$A$6:$A$1005,0)),"أمر غير موجود"))</f>
        <v/>
      </c>
    </row>
    <row r="305">
      <c r="A305" s="16" t="n"/>
      <c r="B305" s="5" t="n"/>
      <c r="C305" s="17" t="n"/>
      <c r="D305" s="5" t="n"/>
      <c r="E305" s="5" t="n"/>
      <c r="F305" s="6">
        <f>IF(B305&amp;""="","",IFERROR(INDEX('أوامر الشغل'!$I$6:$I$1005,MATCH(B305&amp;"",'أوامر الشغل'!$A$6:$A$1005,0)),"أمر غير موجود"))</f>
        <v/>
      </c>
    </row>
    <row r="306">
      <c r="A306" s="16" t="n"/>
      <c r="B306" s="5" t="n"/>
      <c r="C306" s="17" t="n"/>
      <c r="D306" s="5" t="n"/>
      <c r="E306" s="5" t="n"/>
      <c r="F306" s="6">
        <f>IF(B306&amp;""="","",IFERROR(INDEX('أوامر الشغل'!$I$6:$I$1005,MATCH(B306&amp;"",'أوامر الشغل'!$A$6:$A$1005,0)),"أمر غير موجود"))</f>
        <v/>
      </c>
    </row>
    <row r="307">
      <c r="A307" s="16" t="n"/>
      <c r="B307" s="5" t="n"/>
      <c r="C307" s="17" t="n"/>
      <c r="D307" s="5" t="n"/>
      <c r="E307" s="5" t="n"/>
      <c r="F307" s="6">
        <f>IF(B307&amp;""="","",IFERROR(INDEX('أوامر الشغل'!$I$6:$I$1005,MATCH(B307&amp;"",'أوامر الشغل'!$A$6:$A$1005,0)),"أمر غير موجود"))</f>
        <v/>
      </c>
    </row>
    <row r="308">
      <c r="A308" s="16" t="n"/>
      <c r="B308" s="5" t="n"/>
      <c r="C308" s="17" t="n"/>
      <c r="D308" s="5" t="n"/>
      <c r="E308" s="5" t="n"/>
      <c r="F308" s="6">
        <f>IF(B308&amp;""="","",IFERROR(INDEX('أوامر الشغل'!$I$6:$I$1005,MATCH(B308&amp;"",'أوامر الشغل'!$A$6:$A$1005,0)),"أمر غير موجود"))</f>
        <v/>
      </c>
    </row>
    <row r="309">
      <c r="A309" s="16" t="n"/>
      <c r="B309" s="5" t="n"/>
      <c r="C309" s="17" t="n"/>
      <c r="D309" s="5" t="n"/>
      <c r="E309" s="5" t="n"/>
      <c r="F309" s="6">
        <f>IF(B309&amp;""="","",IFERROR(INDEX('أوامر الشغل'!$I$6:$I$1005,MATCH(B309&amp;"",'أوامر الشغل'!$A$6:$A$1005,0)),"أمر غير موجود"))</f>
        <v/>
      </c>
    </row>
    <row r="310">
      <c r="A310" s="16" t="n"/>
      <c r="B310" s="5" t="n"/>
      <c r="C310" s="17" t="n"/>
      <c r="D310" s="5" t="n"/>
      <c r="E310" s="5" t="n"/>
      <c r="F310" s="6">
        <f>IF(B310&amp;""="","",IFERROR(INDEX('أوامر الشغل'!$I$6:$I$1005,MATCH(B310&amp;"",'أوامر الشغل'!$A$6:$A$1005,0)),"أمر غير موجود"))</f>
        <v/>
      </c>
    </row>
    <row r="311">
      <c r="A311" s="16" t="n"/>
      <c r="B311" s="5" t="n"/>
      <c r="C311" s="17" t="n"/>
      <c r="D311" s="5" t="n"/>
      <c r="E311" s="5" t="n"/>
      <c r="F311" s="6">
        <f>IF(B311&amp;""="","",IFERROR(INDEX('أوامر الشغل'!$I$6:$I$1005,MATCH(B311&amp;"",'أوامر الشغل'!$A$6:$A$1005,0)),"أمر غير موجود"))</f>
        <v/>
      </c>
    </row>
    <row r="312">
      <c r="A312" s="16" t="n"/>
      <c r="B312" s="5" t="n"/>
      <c r="C312" s="17" t="n"/>
      <c r="D312" s="5" t="n"/>
      <c r="E312" s="5" t="n"/>
      <c r="F312" s="6">
        <f>IF(B312&amp;""="","",IFERROR(INDEX('أوامر الشغل'!$I$6:$I$1005,MATCH(B312&amp;"",'أوامر الشغل'!$A$6:$A$1005,0)),"أمر غير موجود"))</f>
        <v/>
      </c>
    </row>
    <row r="313">
      <c r="A313" s="16" t="n"/>
      <c r="B313" s="5" t="n"/>
      <c r="C313" s="17" t="n"/>
      <c r="D313" s="5" t="n"/>
      <c r="E313" s="5" t="n"/>
      <c r="F313" s="6">
        <f>IF(B313&amp;""="","",IFERROR(INDEX('أوامر الشغل'!$I$6:$I$1005,MATCH(B313&amp;"",'أوامر الشغل'!$A$6:$A$1005,0)),"أمر غير موجود"))</f>
        <v/>
      </c>
    </row>
    <row r="314">
      <c r="A314" s="16" t="n"/>
      <c r="B314" s="5" t="n"/>
      <c r="C314" s="17" t="n"/>
      <c r="D314" s="5" t="n"/>
      <c r="E314" s="5" t="n"/>
      <c r="F314" s="6">
        <f>IF(B314&amp;""="","",IFERROR(INDEX('أوامر الشغل'!$I$6:$I$1005,MATCH(B314&amp;"",'أوامر الشغل'!$A$6:$A$1005,0)),"أمر غير موجود"))</f>
        <v/>
      </c>
    </row>
    <row r="315">
      <c r="A315" s="16" t="n"/>
      <c r="B315" s="5" t="n"/>
      <c r="C315" s="17" t="n"/>
      <c r="D315" s="5" t="n"/>
      <c r="E315" s="5" t="n"/>
      <c r="F315" s="6">
        <f>IF(B315&amp;""="","",IFERROR(INDEX('أوامر الشغل'!$I$6:$I$1005,MATCH(B315&amp;"",'أوامر الشغل'!$A$6:$A$1005,0)),"أمر غير موجود"))</f>
        <v/>
      </c>
    </row>
    <row r="316">
      <c r="A316" s="16" t="n"/>
      <c r="B316" s="5" t="n"/>
      <c r="C316" s="17" t="n"/>
      <c r="D316" s="5" t="n"/>
      <c r="E316" s="5" t="n"/>
      <c r="F316" s="6">
        <f>IF(B316&amp;""="","",IFERROR(INDEX('أوامر الشغل'!$I$6:$I$1005,MATCH(B316&amp;"",'أوامر الشغل'!$A$6:$A$1005,0)),"أمر غير موجود"))</f>
        <v/>
      </c>
    </row>
    <row r="317">
      <c r="A317" s="16" t="n"/>
      <c r="B317" s="5" t="n"/>
      <c r="C317" s="17" t="n"/>
      <c r="D317" s="5" t="n"/>
      <c r="E317" s="5" t="n"/>
      <c r="F317" s="6">
        <f>IF(B317&amp;""="","",IFERROR(INDEX('أوامر الشغل'!$I$6:$I$1005,MATCH(B317&amp;"",'أوامر الشغل'!$A$6:$A$1005,0)),"أمر غير موجود"))</f>
        <v/>
      </c>
    </row>
    <row r="318">
      <c r="A318" s="16" t="n"/>
      <c r="B318" s="5" t="n"/>
      <c r="C318" s="17" t="n"/>
      <c r="D318" s="5" t="n"/>
      <c r="E318" s="5" t="n"/>
      <c r="F318" s="6">
        <f>IF(B318&amp;""="","",IFERROR(INDEX('أوامر الشغل'!$I$6:$I$1005,MATCH(B318&amp;"",'أوامر الشغل'!$A$6:$A$1005,0)),"أمر غير موجود"))</f>
        <v/>
      </c>
    </row>
    <row r="319">
      <c r="A319" s="16" t="n"/>
      <c r="B319" s="5" t="n"/>
      <c r="C319" s="17" t="n"/>
      <c r="D319" s="5" t="n"/>
      <c r="E319" s="5" t="n"/>
      <c r="F319" s="6">
        <f>IF(B319&amp;""="","",IFERROR(INDEX('أوامر الشغل'!$I$6:$I$1005,MATCH(B319&amp;"",'أوامر الشغل'!$A$6:$A$1005,0)),"أمر غير موجود"))</f>
        <v/>
      </c>
    </row>
    <row r="320">
      <c r="A320" s="16" t="n"/>
      <c r="B320" s="5" t="n"/>
      <c r="C320" s="17" t="n"/>
      <c r="D320" s="5" t="n"/>
      <c r="E320" s="5" t="n"/>
      <c r="F320" s="6">
        <f>IF(B320&amp;""="","",IFERROR(INDEX('أوامر الشغل'!$I$6:$I$1005,MATCH(B320&amp;"",'أوامر الشغل'!$A$6:$A$1005,0)),"أمر غير موجود"))</f>
        <v/>
      </c>
    </row>
    <row r="321">
      <c r="A321" s="16" t="n"/>
      <c r="B321" s="5" t="n"/>
      <c r="C321" s="17" t="n"/>
      <c r="D321" s="5" t="n"/>
      <c r="E321" s="5" t="n"/>
      <c r="F321" s="6">
        <f>IF(B321&amp;""="","",IFERROR(INDEX('أوامر الشغل'!$I$6:$I$1005,MATCH(B321&amp;"",'أوامر الشغل'!$A$6:$A$1005,0)),"أمر غير موجود"))</f>
        <v/>
      </c>
    </row>
    <row r="322">
      <c r="A322" s="16" t="n"/>
      <c r="B322" s="5" t="n"/>
      <c r="C322" s="17" t="n"/>
      <c r="D322" s="5" t="n"/>
      <c r="E322" s="5" t="n"/>
      <c r="F322" s="6">
        <f>IF(B322&amp;""="","",IFERROR(INDEX('أوامر الشغل'!$I$6:$I$1005,MATCH(B322&amp;"",'أوامر الشغل'!$A$6:$A$1005,0)),"أمر غير موجود"))</f>
        <v/>
      </c>
    </row>
    <row r="323">
      <c r="A323" s="16" t="n"/>
      <c r="B323" s="5" t="n"/>
      <c r="C323" s="17" t="n"/>
      <c r="D323" s="5" t="n"/>
      <c r="E323" s="5" t="n"/>
      <c r="F323" s="6">
        <f>IF(B323&amp;""="","",IFERROR(INDEX('أوامر الشغل'!$I$6:$I$1005,MATCH(B323&amp;"",'أوامر الشغل'!$A$6:$A$1005,0)),"أمر غير موجود"))</f>
        <v/>
      </c>
    </row>
    <row r="324">
      <c r="A324" s="16" t="n"/>
      <c r="B324" s="5" t="n"/>
      <c r="C324" s="17" t="n"/>
      <c r="D324" s="5" t="n"/>
      <c r="E324" s="5" t="n"/>
      <c r="F324" s="6">
        <f>IF(B324&amp;""="","",IFERROR(INDEX('أوامر الشغل'!$I$6:$I$1005,MATCH(B324&amp;"",'أوامر الشغل'!$A$6:$A$1005,0)),"أمر غير موجود"))</f>
        <v/>
      </c>
    </row>
    <row r="325">
      <c r="A325" s="16" t="n"/>
      <c r="B325" s="5" t="n"/>
      <c r="C325" s="17" t="n"/>
      <c r="D325" s="5" t="n"/>
      <c r="E325" s="5" t="n"/>
      <c r="F325" s="6">
        <f>IF(B325&amp;""="","",IFERROR(INDEX('أوامر الشغل'!$I$6:$I$1005,MATCH(B325&amp;"",'أوامر الشغل'!$A$6:$A$1005,0)),"أمر غير موجود"))</f>
        <v/>
      </c>
    </row>
    <row r="326">
      <c r="A326" s="16" t="n"/>
      <c r="B326" s="5" t="n"/>
      <c r="C326" s="17" t="n"/>
      <c r="D326" s="5" t="n"/>
      <c r="E326" s="5" t="n"/>
      <c r="F326" s="6">
        <f>IF(B326&amp;""="","",IFERROR(INDEX('أوامر الشغل'!$I$6:$I$1005,MATCH(B326&amp;"",'أوامر الشغل'!$A$6:$A$1005,0)),"أمر غير موجود"))</f>
        <v/>
      </c>
    </row>
    <row r="327">
      <c r="A327" s="16" t="n"/>
      <c r="B327" s="5" t="n"/>
      <c r="C327" s="17" t="n"/>
      <c r="D327" s="5" t="n"/>
      <c r="E327" s="5" t="n"/>
      <c r="F327" s="6">
        <f>IF(B327&amp;""="","",IFERROR(INDEX('أوامر الشغل'!$I$6:$I$1005,MATCH(B327&amp;"",'أوامر الشغل'!$A$6:$A$1005,0)),"أمر غير موجود"))</f>
        <v/>
      </c>
    </row>
    <row r="328">
      <c r="A328" s="16" t="n"/>
      <c r="B328" s="5" t="n"/>
      <c r="C328" s="17" t="n"/>
      <c r="D328" s="5" t="n"/>
      <c r="E328" s="5" t="n"/>
      <c r="F328" s="6">
        <f>IF(B328&amp;""="","",IFERROR(INDEX('أوامر الشغل'!$I$6:$I$1005,MATCH(B328&amp;"",'أوامر الشغل'!$A$6:$A$1005,0)),"أمر غير موجود"))</f>
        <v/>
      </c>
    </row>
    <row r="329">
      <c r="A329" s="16" t="n"/>
      <c r="B329" s="5" t="n"/>
      <c r="C329" s="17" t="n"/>
      <c r="D329" s="5" t="n"/>
      <c r="E329" s="5" t="n"/>
      <c r="F329" s="6">
        <f>IF(B329&amp;""="","",IFERROR(INDEX('أوامر الشغل'!$I$6:$I$1005,MATCH(B329&amp;"",'أوامر الشغل'!$A$6:$A$1005,0)),"أمر غير موجود"))</f>
        <v/>
      </c>
    </row>
    <row r="330">
      <c r="A330" s="16" t="n"/>
      <c r="B330" s="5" t="n"/>
      <c r="C330" s="17" t="n"/>
      <c r="D330" s="5" t="n"/>
      <c r="E330" s="5" t="n"/>
      <c r="F330" s="6">
        <f>IF(B330&amp;""="","",IFERROR(INDEX('أوامر الشغل'!$I$6:$I$1005,MATCH(B330&amp;"",'أوامر الشغل'!$A$6:$A$1005,0)),"أمر غير موجود"))</f>
        <v/>
      </c>
    </row>
    <row r="331">
      <c r="A331" s="16" t="n"/>
      <c r="B331" s="5" t="n"/>
      <c r="C331" s="17" t="n"/>
      <c r="D331" s="5" t="n"/>
      <c r="E331" s="5" t="n"/>
      <c r="F331" s="6">
        <f>IF(B331&amp;""="","",IFERROR(INDEX('أوامر الشغل'!$I$6:$I$1005,MATCH(B331&amp;"",'أوامر الشغل'!$A$6:$A$1005,0)),"أمر غير موجود"))</f>
        <v/>
      </c>
    </row>
    <row r="332">
      <c r="A332" s="16" t="n"/>
      <c r="B332" s="5" t="n"/>
      <c r="C332" s="17" t="n"/>
      <c r="D332" s="5" t="n"/>
      <c r="E332" s="5" t="n"/>
      <c r="F332" s="6">
        <f>IF(B332&amp;""="","",IFERROR(INDEX('أوامر الشغل'!$I$6:$I$1005,MATCH(B332&amp;"",'أوامر الشغل'!$A$6:$A$1005,0)),"أمر غير موجود"))</f>
        <v/>
      </c>
    </row>
    <row r="333">
      <c r="A333" s="16" t="n"/>
      <c r="B333" s="5" t="n"/>
      <c r="C333" s="17" t="n"/>
      <c r="D333" s="5" t="n"/>
      <c r="E333" s="5" t="n"/>
      <c r="F333" s="6">
        <f>IF(B333&amp;""="","",IFERROR(INDEX('أوامر الشغل'!$I$6:$I$1005,MATCH(B333&amp;"",'أوامر الشغل'!$A$6:$A$1005,0)),"أمر غير موجود"))</f>
        <v/>
      </c>
    </row>
    <row r="334">
      <c r="A334" s="16" t="n"/>
      <c r="B334" s="5" t="n"/>
      <c r="C334" s="17" t="n"/>
      <c r="D334" s="5" t="n"/>
      <c r="E334" s="5" t="n"/>
      <c r="F334" s="6">
        <f>IF(B334&amp;""="","",IFERROR(INDEX('أوامر الشغل'!$I$6:$I$1005,MATCH(B334&amp;"",'أوامر الشغل'!$A$6:$A$1005,0)),"أمر غير موجود"))</f>
        <v/>
      </c>
    </row>
    <row r="335">
      <c r="A335" s="16" t="n"/>
      <c r="B335" s="5" t="n"/>
      <c r="C335" s="17" t="n"/>
      <c r="D335" s="5" t="n"/>
      <c r="E335" s="5" t="n"/>
      <c r="F335" s="6">
        <f>IF(B335&amp;""="","",IFERROR(INDEX('أوامر الشغل'!$I$6:$I$1005,MATCH(B335&amp;"",'أوامر الشغل'!$A$6:$A$1005,0)),"أمر غير موجود"))</f>
        <v/>
      </c>
    </row>
    <row r="336">
      <c r="A336" s="16" t="n"/>
      <c r="B336" s="5" t="n"/>
      <c r="C336" s="17" t="n"/>
      <c r="D336" s="5" t="n"/>
      <c r="E336" s="5" t="n"/>
      <c r="F336" s="6">
        <f>IF(B336&amp;""="","",IFERROR(INDEX('أوامر الشغل'!$I$6:$I$1005,MATCH(B336&amp;"",'أوامر الشغل'!$A$6:$A$1005,0)),"أمر غير موجود"))</f>
        <v/>
      </c>
    </row>
    <row r="337">
      <c r="A337" s="16" t="n"/>
      <c r="B337" s="5" t="n"/>
      <c r="C337" s="17" t="n"/>
      <c r="D337" s="5" t="n"/>
      <c r="E337" s="5" t="n"/>
      <c r="F337" s="6">
        <f>IF(B337&amp;""="","",IFERROR(INDEX('أوامر الشغل'!$I$6:$I$1005,MATCH(B337&amp;"",'أوامر الشغل'!$A$6:$A$1005,0)),"أمر غير موجود"))</f>
        <v/>
      </c>
    </row>
    <row r="338">
      <c r="A338" s="16" t="n"/>
      <c r="B338" s="5" t="n"/>
      <c r="C338" s="17" t="n"/>
      <c r="D338" s="5" t="n"/>
      <c r="E338" s="5" t="n"/>
      <c r="F338" s="6">
        <f>IF(B338&amp;""="","",IFERROR(INDEX('أوامر الشغل'!$I$6:$I$1005,MATCH(B338&amp;"",'أوامر الشغل'!$A$6:$A$1005,0)),"أمر غير موجود"))</f>
        <v/>
      </c>
    </row>
    <row r="339">
      <c r="A339" s="16" t="n"/>
      <c r="B339" s="5" t="n"/>
      <c r="C339" s="17" t="n"/>
      <c r="D339" s="5" t="n"/>
      <c r="E339" s="5" t="n"/>
      <c r="F339" s="6">
        <f>IF(B339&amp;""="","",IFERROR(INDEX('أوامر الشغل'!$I$6:$I$1005,MATCH(B339&amp;"",'أوامر الشغل'!$A$6:$A$1005,0)),"أمر غير موجود"))</f>
        <v/>
      </c>
    </row>
    <row r="340">
      <c r="A340" s="16" t="n"/>
      <c r="B340" s="5" t="n"/>
      <c r="C340" s="17" t="n"/>
      <c r="D340" s="5" t="n"/>
      <c r="E340" s="5" t="n"/>
      <c r="F340" s="6">
        <f>IF(B340&amp;""="","",IFERROR(INDEX('أوامر الشغل'!$I$6:$I$1005,MATCH(B340&amp;"",'أوامر الشغل'!$A$6:$A$1005,0)),"أمر غير موجود"))</f>
        <v/>
      </c>
    </row>
    <row r="341">
      <c r="A341" s="16" t="n"/>
      <c r="B341" s="5" t="n"/>
      <c r="C341" s="17" t="n"/>
      <c r="D341" s="5" t="n"/>
      <c r="E341" s="5" t="n"/>
      <c r="F341" s="6">
        <f>IF(B341&amp;""="","",IFERROR(INDEX('أوامر الشغل'!$I$6:$I$1005,MATCH(B341&amp;"",'أوامر الشغل'!$A$6:$A$1005,0)),"أمر غير موجود"))</f>
        <v/>
      </c>
    </row>
    <row r="342">
      <c r="A342" s="16" t="n"/>
      <c r="B342" s="5" t="n"/>
      <c r="C342" s="17" t="n"/>
      <c r="D342" s="5" t="n"/>
      <c r="E342" s="5" t="n"/>
      <c r="F342" s="6">
        <f>IF(B342&amp;""="","",IFERROR(INDEX('أوامر الشغل'!$I$6:$I$1005,MATCH(B342&amp;"",'أوامر الشغل'!$A$6:$A$1005,0)),"أمر غير موجود"))</f>
        <v/>
      </c>
    </row>
    <row r="343">
      <c r="A343" s="16" t="n"/>
      <c r="B343" s="5" t="n"/>
      <c r="C343" s="17" t="n"/>
      <c r="D343" s="5" t="n"/>
      <c r="E343" s="5" t="n"/>
      <c r="F343" s="6">
        <f>IF(B343&amp;""="","",IFERROR(INDEX('أوامر الشغل'!$I$6:$I$1005,MATCH(B343&amp;"",'أوامر الشغل'!$A$6:$A$1005,0)),"أمر غير موجود"))</f>
        <v/>
      </c>
    </row>
    <row r="344">
      <c r="A344" s="16" t="n"/>
      <c r="B344" s="5" t="n"/>
      <c r="C344" s="17" t="n"/>
      <c r="D344" s="5" t="n"/>
      <c r="E344" s="5" t="n"/>
      <c r="F344" s="6">
        <f>IF(B344&amp;""="","",IFERROR(INDEX('أوامر الشغل'!$I$6:$I$1005,MATCH(B344&amp;"",'أوامر الشغل'!$A$6:$A$1005,0)),"أمر غير موجود"))</f>
        <v/>
      </c>
    </row>
    <row r="345">
      <c r="A345" s="16" t="n"/>
      <c r="B345" s="5" t="n"/>
      <c r="C345" s="17" t="n"/>
      <c r="D345" s="5" t="n"/>
      <c r="E345" s="5" t="n"/>
      <c r="F345" s="6">
        <f>IF(B345&amp;""="","",IFERROR(INDEX('أوامر الشغل'!$I$6:$I$1005,MATCH(B345&amp;"",'أوامر الشغل'!$A$6:$A$1005,0)),"أمر غير موجود"))</f>
        <v/>
      </c>
    </row>
    <row r="346">
      <c r="A346" s="16" t="n"/>
      <c r="B346" s="5" t="n"/>
      <c r="C346" s="17" t="n"/>
      <c r="D346" s="5" t="n"/>
      <c r="E346" s="5" t="n"/>
      <c r="F346" s="6">
        <f>IF(B346&amp;""="","",IFERROR(INDEX('أوامر الشغل'!$I$6:$I$1005,MATCH(B346&amp;"",'أوامر الشغل'!$A$6:$A$1005,0)),"أمر غير موجود"))</f>
        <v/>
      </c>
    </row>
    <row r="347">
      <c r="A347" s="16" t="n"/>
      <c r="B347" s="5" t="n"/>
      <c r="C347" s="17" t="n"/>
      <c r="D347" s="5" t="n"/>
      <c r="E347" s="5" t="n"/>
      <c r="F347" s="6">
        <f>IF(B347&amp;""="","",IFERROR(INDEX('أوامر الشغل'!$I$6:$I$1005,MATCH(B347&amp;"",'أوامر الشغل'!$A$6:$A$1005,0)),"أمر غير موجود"))</f>
        <v/>
      </c>
    </row>
    <row r="348">
      <c r="A348" s="16" t="n"/>
      <c r="B348" s="5" t="n"/>
      <c r="C348" s="17" t="n"/>
      <c r="D348" s="5" t="n"/>
      <c r="E348" s="5" t="n"/>
      <c r="F348" s="6">
        <f>IF(B348&amp;""="","",IFERROR(INDEX('أوامر الشغل'!$I$6:$I$1005,MATCH(B348&amp;"",'أوامر الشغل'!$A$6:$A$1005,0)),"أمر غير موجود"))</f>
        <v/>
      </c>
    </row>
    <row r="349">
      <c r="A349" s="16" t="n"/>
      <c r="B349" s="5" t="n"/>
      <c r="C349" s="17" t="n"/>
      <c r="D349" s="5" t="n"/>
      <c r="E349" s="5" t="n"/>
      <c r="F349" s="6">
        <f>IF(B349&amp;""="","",IFERROR(INDEX('أوامر الشغل'!$I$6:$I$1005,MATCH(B349&amp;"",'أوامر الشغل'!$A$6:$A$1005,0)),"أمر غير موجود"))</f>
        <v/>
      </c>
    </row>
    <row r="350">
      <c r="A350" s="16" t="n"/>
      <c r="B350" s="5" t="n"/>
      <c r="C350" s="17" t="n"/>
      <c r="D350" s="5" t="n"/>
      <c r="E350" s="5" t="n"/>
      <c r="F350" s="6">
        <f>IF(B350&amp;""="","",IFERROR(INDEX('أوامر الشغل'!$I$6:$I$1005,MATCH(B350&amp;"",'أوامر الشغل'!$A$6:$A$1005,0)),"أمر غير موجود"))</f>
        <v/>
      </c>
    </row>
    <row r="351">
      <c r="A351" s="16" t="n"/>
      <c r="B351" s="5" t="n"/>
      <c r="C351" s="17" t="n"/>
      <c r="D351" s="5" t="n"/>
      <c r="E351" s="5" t="n"/>
      <c r="F351" s="6">
        <f>IF(B351&amp;""="","",IFERROR(INDEX('أوامر الشغل'!$I$6:$I$1005,MATCH(B351&amp;"",'أوامر الشغل'!$A$6:$A$1005,0)),"أمر غير موجود"))</f>
        <v/>
      </c>
    </row>
    <row r="352">
      <c r="A352" s="16" t="n"/>
      <c r="B352" s="5" t="n"/>
      <c r="C352" s="17" t="n"/>
      <c r="D352" s="5" t="n"/>
      <c r="E352" s="5" t="n"/>
      <c r="F352" s="6">
        <f>IF(B352&amp;""="","",IFERROR(INDEX('أوامر الشغل'!$I$6:$I$1005,MATCH(B352&amp;"",'أوامر الشغل'!$A$6:$A$1005,0)),"أمر غير موجود"))</f>
        <v/>
      </c>
    </row>
    <row r="353">
      <c r="A353" s="16" t="n"/>
      <c r="B353" s="5" t="n"/>
      <c r="C353" s="17" t="n"/>
      <c r="D353" s="5" t="n"/>
      <c r="E353" s="5" t="n"/>
      <c r="F353" s="6">
        <f>IF(B353&amp;""="","",IFERROR(INDEX('أوامر الشغل'!$I$6:$I$1005,MATCH(B353&amp;"",'أوامر الشغل'!$A$6:$A$1005,0)),"أمر غير موجود"))</f>
        <v/>
      </c>
    </row>
    <row r="354">
      <c r="A354" s="16" t="n"/>
      <c r="B354" s="5" t="n"/>
      <c r="C354" s="17" t="n"/>
      <c r="D354" s="5" t="n"/>
      <c r="E354" s="5" t="n"/>
      <c r="F354" s="6">
        <f>IF(B354&amp;""="","",IFERROR(INDEX('أوامر الشغل'!$I$6:$I$1005,MATCH(B354&amp;"",'أوامر الشغل'!$A$6:$A$1005,0)),"أمر غير موجود"))</f>
        <v/>
      </c>
    </row>
    <row r="355">
      <c r="A355" s="16" t="n"/>
      <c r="B355" s="5" t="n"/>
      <c r="C355" s="17" t="n"/>
      <c r="D355" s="5" t="n"/>
      <c r="E355" s="5" t="n"/>
      <c r="F355" s="6">
        <f>IF(B355&amp;""="","",IFERROR(INDEX('أوامر الشغل'!$I$6:$I$1005,MATCH(B355&amp;"",'أوامر الشغل'!$A$6:$A$1005,0)),"أمر غير موجود"))</f>
        <v/>
      </c>
    </row>
    <row r="356">
      <c r="A356" s="16" t="n"/>
      <c r="B356" s="5" t="n"/>
      <c r="C356" s="17" t="n"/>
      <c r="D356" s="5" t="n"/>
      <c r="E356" s="5" t="n"/>
      <c r="F356" s="6">
        <f>IF(B356&amp;""="","",IFERROR(INDEX('أوامر الشغل'!$I$6:$I$1005,MATCH(B356&amp;"",'أوامر الشغل'!$A$6:$A$1005,0)),"أمر غير موجود"))</f>
        <v/>
      </c>
    </row>
    <row r="357">
      <c r="A357" s="16" t="n"/>
      <c r="B357" s="5" t="n"/>
      <c r="C357" s="17" t="n"/>
      <c r="D357" s="5" t="n"/>
      <c r="E357" s="5" t="n"/>
      <c r="F357" s="6">
        <f>IF(B357&amp;""="","",IFERROR(INDEX('أوامر الشغل'!$I$6:$I$1005,MATCH(B357&amp;"",'أوامر الشغل'!$A$6:$A$1005,0)),"أمر غير موجود"))</f>
        <v/>
      </c>
    </row>
    <row r="358">
      <c r="A358" s="16" t="n"/>
      <c r="B358" s="5" t="n"/>
      <c r="C358" s="17" t="n"/>
      <c r="D358" s="5" t="n"/>
      <c r="E358" s="5" t="n"/>
      <c r="F358" s="6">
        <f>IF(B358&amp;""="","",IFERROR(INDEX('أوامر الشغل'!$I$6:$I$1005,MATCH(B358&amp;"",'أوامر الشغل'!$A$6:$A$1005,0)),"أمر غير موجود"))</f>
        <v/>
      </c>
    </row>
    <row r="359">
      <c r="A359" s="16" t="n"/>
      <c r="B359" s="5" t="n"/>
      <c r="C359" s="17" t="n"/>
      <c r="D359" s="5" t="n"/>
      <c r="E359" s="5" t="n"/>
      <c r="F359" s="6">
        <f>IF(B359&amp;""="","",IFERROR(INDEX('أوامر الشغل'!$I$6:$I$1005,MATCH(B359&amp;"",'أوامر الشغل'!$A$6:$A$1005,0)),"أمر غير موجود"))</f>
        <v/>
      </c>
    </row>
    <row r="360">
      <c r="A360" s="16" t="n"/>
      <c r="B360" s="5" t="n"/>
      <c r="C360" s="17" t="n"/>
      <c r="D360" s="5" t="n"/>
      <c r="E360" s="5" t="n"/>
      <c r="F360" s="6">
        <f>IF(B360&amp;""="","",IFERROR(INDEX('أوامر الشغل'!$I$6:$I$1005,MATCH(B360&amp;"",'أوامر الشغل'!$A$6:$A$1005,0)),"أمر غير موجود"))</f>
        <v/>
      </c>
    </row>
    <row r="361">
      <c r="A361" s="16" t="n"/>
      <c r="B361" s="5" t="n"/>
      <c r="C361" s="17" t="n"/>
      <c r="D361" s="5" t="n"/>
      <c r="E361" s="5" t="n"/>
      <c r="F361" s="6">
        <f>IF(B361&amp;""="","",IFERROR(INDEX('أوامر الشغل'!$I$6:$I$1005,MATCH(B361&amp;"",'أوامر الشغل'!$A$6:$A$1005,0)),"أمر غير موجود"))</f>
        <v/>
      </c>
    </row>
    <row r="362">
      <c r="A362" s="16" t="n"/>
      <c r="B362" s="5" t="n"/>
      <c r="C362" s="17" t="n"/>
      <c r="D362" s="5" t="n"/>
      <c r="E362" s="5" t="n"/>
      <c r="F362" s="6">
        <f>IF(B362&amp;""="","",IFERROR(INDEX('أوامر الشغل'!$I$6:$I$1005,MATCH(B362&amp;"",'أوامر الشغل'!$A$6:$A$1005,0)),"أمر غير موجود"))</f>
        <v/>
      </c>
    </row>
    <row r="363">
      <c r="A363" s="16" t="n"/>
      <c r="B363" s="5" t="n"/>
      <c r="C363" s="17" t="n"/>
      <c r="D363" s="5" t="n"/>
      <c r="E363" s="5" t="n"/>
      <c r="F363" s="6">
        <f>IF(B363&amp;""="","",IFERROR(INDEX('أوامر الشغل'!$I$6:$I$1005,MATCH(B363&amp;"",'أوامر الشغل'!$A$6:$A$1005,0)),"أمر غير موجود"))</f>
        <v/>
      </c>
    </row>
    <row r="364">
      <c r="A364" s="16" t="n"/>
      <c r="B364" s="5" t="n"/>
      <c r="C364" s="17" t="n"/>
      <c r="D364" s="5" t="n"/>
      <c r="E364" s="5" t="n"/>
      <c r="F364" s="6">
        <f>IF(B364&amp;""="","",IFERROR(INDEX('أوامر الشغل'!$I$6:$I$1005,MATCH(B364&amp;"",'أوامر الشغل'!$A$6:$A$1005,0)),"أمر غير موجود"))</f>
        <v/>
      </c>
    </row>
    <row r="365">
      <c r="A365" s="16" t="n"/>
      <c r="B365" s="5" t="n"/>
      <c r="C365" s="17" t="n"/>
      <c r="D365" s="5" t="n"/>
      <c r="E365" s="5" t="n"/>
      <c r="F365" s="6">
        <f>IF(B365&amp;""="","",IFERROR(INDEX('أوامر الشغل'!$I$6:$I$1005,MATCH(B365&amp;"",'أوامر الشغل'!$A$6:$A$1005,0)),"أمر غير موجود"))</f>
        <v/>
      </c>
    </row>
    <row r="366">
      <c r="A366" s="16" t="n"/>
      <c r="B366" s="5" t="n"/>
      <c r="C366" s="17" t="n"/>
      <c r="D366" s="5" t="n"/>
      <c r="E366" s="5" t="n"/>
      <c r="F366" s="6">
        <f>IF(B366&amp;""="","",IFERROR(INDEX('أوامر الشغل'!$I$6:$I$1005,MATCH(B366&amp;"",'أوامر الشغل'!$A$6:$A$1005,0)),"أمر غير موجود"))</f>
        <v/>
      </c>
    </row>
    <row r="367">
      <c r="A367" s="16" t="n"/>
      <c r="B367" s="5" t="n"/>
      <c r="C367" s="17" t="n"/>
      <c r="D367" s="5" t="n"/>
      <c r="E367" s="5" t="n"/>
      <c r="F367" s="6">
        <f>IF(B367&amp;""="","",IFERROR(INDEX('أوامر الشغل'!$I$6:$I$1005,MATCH(B367&amp;"",'أوامر الشغل'!$A$6:$A$1005,0)),"أمر غير موجود"))</f>
        <v/>
      </c>
    </row>
    <row r="368">
      <c r="A368" s="16" t="n"/>
      <c r="B368" s="5" t="n"/>
      <c r="C368" s="17" t="n"/>
      <c r="D368" s="5" t="n"/>
      <c r="E368" s="5" t="n"/>
      <c r="F368" s="6">
        <f>IF(B368&amp;""="","",IFERROR(INDEX('أوامر الشغل'!$I$6:$I$1005,MATCH(B368&amp;"",'أوامر الشغل'!$A$6:$A$1005,0)),"أمر غير موجود"))</f>
        <v/>
      </c>
    </row>
    <row r="369">
      <c r="A369" s="16" t="n"/>
      <c r="B369" s="5" t="n"/>
      <c r="C369" s="17" t="n"/>
      <c r="D369" s="5" t="n"/>
      <c r="E369" s="5" t="n"/>
      <c r="F369" s="6">
        <f>IF(B369&amp;""="","",IFERROR(INDEX('أوامر الشغل'!$I$6:$I$1005,MATCH(B369&amp;"",'أوامر الشغل'!$A$6:$A$1005,0)),"أمر غير موجود"))</f>
        <v/>
      </c>
    </row>
    <row r="370">
      <c r="A370" s="16" t="n"/>
      <c r="B370" s="5" t="n"/>
      <c r="C370" s="17" t="n"/>
      <c r="D370" s="5" t="n"/>
      <c r="E370" s="5" t="n"/>
      <c r="F370" s="6">
        <f>IF(B370&amp;""="","",IFERROR(INDEX('أوامر الشغل'!$I$6:$I$1005,MATCH(B370&amp;"",'أوامر الشغل'!$A$6:$A$1005,0)),"أمر غير موجود"))</f>
        <v/>
      </c>
    </row>
    <row r="371">
      <c r="A371" s="16" t="n"/>
      <c r="B371" s="5" t="n"/>
      <c r="C371" s="17" t="n"/>
      <c r="D371" s="5" t="n"/>
      <c r="E371" s="5" t="n"/>
      <c r="F371" s="6">
        <f>IF(B371&amp;""="","",IFERROR(INDEX('أوامر الشغل'!$I$6:$I$1005,MATCH(B371&amp;"",'أوامر الشغل'!$A$6:$A$1005,0)),"أمر غير موجود"))</f>
        <v/>
      </c>
    </row>
    <row r="372">
      <c r="A372" s="16" t="n"/>
      <c r="B372" s="5" t="n"/>
      <c r="C372" s="17" t="n"/>
      <c r="D372" s="5" t="n"/>
      <c r="E372" s="5" t="n"/>
      <c r="F372" s="6">
        <f>IF(B372&amp;""="","",IFERROR(INDEX('أوامر الشغل'!$I$6:$I$1005,MATCH(B372&amp;"",'أوامر الشغل'!$A$6:$A$1005,0)),"أمر غير موجود"))</f>
        <v/>
      </c>
    </row>
    <row r="373">
      <c r="A373" s="16" t="n"/>
      <c r="B373" s="5" t="n"/>
      <c r="C373" s="17" t="n"/>
      <c r="D373" s="5" t="n"/>
      <c r="E373" s="5" t="n"/>
      <c r="F373" s="6">
        <f>IF(B373&amp;""="","",IFERROR(INDEX('أوامر الشغل'!$I$6:$I$1005,MATCH(B373&amp;"",'أوامر الشغل'!$A$6:$A$1005,0)),"أمر غير موجود"))</f>
        <v/>
      </c>
    </row>
    <row r="374">
      <c r="A374" s="16" t="n"/>
      <c r="B374" s="5" t="n"/>
      <c r="C374" s="17" t="n"/>
      <c r="D374" s="5" t="n"/>
      <c r="E374" s="5" t="n"/>
      <c r="F374" s="6">
        <f>IF(B374&amp;""="","",IFERROR(INDEX('أوامر الشغل'!$I$6:$I$1005,MATCH(B374&amp;"",'أوامر الشغل'!$A$6:$A$1005,0)),"أمر غير موجود"))</f>
        <v/>
      </c>
    </row>
    <row r="375">
      <c r="A375" s="16" t="n"/>
      <c r="B375" s="5" t="n"/>
      <c r="C375" s="17" t="n"/>
      <c r="D375" s="5" t="n"/>
      <c r="E375" s="5" t="n"/>
      <c r="F375" s="6">
        <f>IF(B375&amp;""="","",IFERROR(INDEX('أوامر الشغل'!$I$6:$I$1005,MATCH(B375&amp;"",'أوامر الشغل'!$A$6:$A$1005,0)),"أمر غير موجود"))</f>
        <v/>
      </c>
    </row>
    <row r="376">
      <c r="A376" s="16" t="n"/>
      <c r="B376" s="5" t="n"/>
      <c r="C376" s="17" t="n"/>
      <c r="D376" s="5" t="n"/>
      <c r="E376" s="5" t="n"/>
      <c r="F376" s="6">
        <f>IF(B376&amp;""="","",IFERROR(INDEX('أوامر الشغل'!$I$6:$I$1005,MATCH(B376&amp;"",'أوامر الشغل'!$A$6:$A$1005,0)),"أمر غير موجود"))</f>
        <v/>
      </c>
    </row>
    <row r="377">
      <c r="A377" s="16" t="n"/>
      <c r="B377" s="5" t="n"/>
      <c r="C377" s="17" t="n"/>
      <c r="D377" s="5" t="n"/>
      <c r="E377" s="5" t="n"/>
      <c r="F377" s="6">
        <f>IF(B377&amp;""="","",IFERROR(INDEX('أوامر الشغل'!$I$6:$I$1005,MATCH(B377&amp;"",'أوامر الشغل'!$A$6:$A$1005,0)),"أمر غير موجود"))</f>
        <v/>
      </c>
    </row>
    <row r="378">
      <c r="A378" s="16" t="n"/>
      <c r="B378" s="5" t="n"/>
      <c r="C378" s="17" t="n"/>
      <c r="D378" s="5" t="n"/>
      <c r="E378" s="5" t="n"/>
      <c r="F378" s="6">
        <f>IF(B378&amp;""="","",IFERROR(INDEX('أوامر الشغل'!$I$6:$I$1005,MATCH(B378&amp;"",'أوامر الشغل'!$A$6:$A$1005,0)),"أمر غير موجود"))</f>
        <v/>
      </c>
    </row>
    <row r="379">
      <c r="A379" s="16" t="n"/>
      <c r="B379" s="5" t="n"/>
      <c r="C379" s="17" t="n"/>
      <c r="D379" s="5" t="n"/>
      <c r="E379" s="5" t="n"/>
      <c r="F379" s="6">
        <f>IF(B379&amp;""="","",IFERROR(INDEX('أوامر الشغل'!$I$6:$I$1005,MATCH(B379&amp;"",'أوامر الشغل'!$A$6:$A$1005,0)),"أمر غير موجود"))</f>
        <v/>
      </c>
    </row>
    <row r="380">
      <c r="A380" s="16" t="n"/>
      <c r="B380" s="5" t="n"/>
      <c r="C380" s="17" t="n"/>
      <c r="D380" s="5" t="n"/>
      <c r="E380" s="5" t="n"/>
      <c r="F380" s="6">
        <f>IF(B380&amp;""="","",IFERROR(INDEX('أوامر الشغل'!$I$6:$I$1005,MATCH(B380&amp;"",'أوامر الشغل'!$A$6:$A$1005,0)),"أمر غير موجود"))</f>
        <v/>
      </c>
    </row>
    <row r="381">
      <c r="A381" s="16" t="n"/>
      <c r="B381" s="5" t="n"/>
      <c r="C381" s="17" t="n"/>
      <c r="D381" s="5" t="n"/>
      <c r="E381" s="5" t="n"/>
      <c r="F381" s="6">
        <f>IF(B381&amp;""="","",IFERROR(INDEX('أوامر الشغل'!$I$6:$I$1005,MATCH(B381&amp;"",'أوامر الشغل'!$A$6:$A$1005,0)),"أمر غير موجود"))</f>
        <v/>
      </c>
    </row>
    <row r="382">
      <c r="A382" s="16" t="n"/>
      <c r="B382" s="5" t="n"/>
      <c r="C382" s="17" t="n"/>
      <c r="D382" s="5" t="n"/>
      <c r="E382" s="5" t="n"/>
      <c r="F382" s="6">
        <f>IF(B382&amp;""="","",IFERROR(INDEX('أوامر الشغل'!$I$6:$I$1005,MATCH(B382&amp;"",'أوامر الشغل'!$A$6:$A$1005,0)),"أمر غير موجود"))</f>
        <v/>
      </c>
    </row>
    <row r="383">
      <c r="A383" s="16" t="n"/>
      <c r="B383" s="5" t="n"/>
      <c r="C383" s="17" t="n"/>
      <c r="D383" s="5" t="n"/>
      <c r="E383" s="5" t="n"/>
      <c r="F383" s="6">
        <f>IF(B383&amp;""="","",IFERROR(INDEX('أوامر الشغل'!$I$6:$I$1005,MATCH(B383&amp;"",'أوامر الشغل'!$A$6:$A$1005,0)),"أمر غير موجود"))</f>
        <v/>
      </c>
    </row>
    <row r="384">
      <c r="A384" s="16" t="n"/>
      <c r="B384" s="5" t="n"/>
      <c r="C384" s="17" t="n"/>
      <c r="D384" s="5" t="n"/>
      <c r="E384" s="5" t="n"/>
      <c r="F384" s="6">
        <f>IF(B384&amp;""="","",IFERROR(INDEX('أوامر الشغل'!$I$6:$I$1005,MATCH(B384&amp;"",'أوامر الشغل'!$A$6:$A$1005,0)),"أمر غير موجود"))</f>
        <v/>
      </c>
    </row>
    <row r="385">
      <c r="A385" s="16" t="n"/>
      <c r="B385" s="5" t="n"/>
      <c r="C385" s="17" t="n"/>
      <c r="D385" s="5" t="n"/>
      <c r="E385" s="5" t="n"/>
      <c r="F385" s="6">
        <f>IF(B385&amp;""="","",IFERROR(INDEX('أوامر الشغل'!$I$6:$I$1005,MATCH(B385&amp;"",'أوامر الشغل'!$A$6:$A$1005,0)),"أمر غير موجود"))</f>
        <v/>
      </c>
    </row>
    <row r="386">
      <c r="A386" s="16" t="n"/>
      <c r="B386" s="5" t="n"/>
      <c r="C386" s="17" t="n"/>
      <c r="D386" s="5" t="n"/>
      <c r="E386" s="5" t="n"/>
      <c r="F386" s="6">
        <f>IF(B386&amp;""="","",IFERROR(INDEX('أوامر الشغل'!$I$6:$I$1005,MATCH(B386&amp;"",'أوامر الشغل'!$A$6:$A$1005,0)),"أمر غير موجود"))</f>
        <v/>
      </c>
    </row>
    <row r="387">
      <c r="A387" s="16" t="n"/>
      <c r="B387" s="5" t="n"/>
      <c r="C387" s="17" t="n"/>
      <c r="D387" s="5" t="n"/>
      <c r="E387" s="5" t="n"/>
      <c r="F387" s="6">
        <f>IF(B387&amp;""="","",IFERROR(INDEX('أوامر الشغل'!$I$6:$I$1005,MATCH(B387&amp;"",'أوامر الشغل'!$A$6:$A$1005,0)),"أمر غير موجود"))</f>
        <v/>
      </c>
    </row>
    <row r="388">
      <c r="A388" s="16" t="n"/>
      <c r="B388" s="5" t="n"/>
      <c r="C388" s="17" t="n"/>
      <c r="D388" s="5" t="n"/>
      <c r="E388" s="5" t="n"/>
      <c r="F388" s="6">
        <f>IF(B388&amp;""="","",IFERROR(INDEX('أوامر الشغل'!$I$6:$I$1005,MATCH(B388&amp;"",'أوامر الشغل'!$A$6:$A$1005,0)),"أمر غير موجود"))</f>
        <v/>
      </c>
    </row>
    <row r="389">
      <c r="A389" s="16" t="n"/>
      <c r="B389" s="5" t="n"/>
      <c r="C389" s="17" t="n"/>
      <c r="D389" s="5" t="n"/>
      <c r="E389" s="5" t="n"/>
      <c r="F389" s="6">
        <f>IF(B389&amp;""="","",IFERROR(INDEX('أوامر الشغل'!$I$6:$I$1005,MATCH(B389&amp;"",'أوامر الشغل'!$A$6:$A$1005,0)),"أمر غير موجود"))</f>
        <v/>
      </c>
    </row>
    <row r="390">
      <c r="A390" s="16" t="n"/>
      <c r="B390" s="5" t="n"/>
      <c r="C390" s="17" t="n"/>
      <c r="D390" s="5" t="n"/>
      <c r="E390" s="5" t="n"/>
      <c r="F390" s="6">
        <f>IF(B390&amp;""="","",IFERROR(INDEX('أوامر الشغل'!$I$6:$I$1005,MATCH(B390&amp;"",'أوامر الشغل'!$A$6:$A$1005,0)),"أمر غير موجود"))</f>
        <v/>
      </c>
    </row>
    <row r="391">
      <c r="A391" s="16" t="n"/>
      <c r="B391" s="5" t="n"/>
      <c r="C391" s="17" t="n"/>
      <c r="D391" s="5" t="n"/>
      <c r="E391" s="5" t="n"/>
      <c r="F391" s="6">
        <f>IF(B391&amp;""="","",IFERROR(INDEX('أوامر الشغل'!$I$6:$I$1005,MATCH(B391&amp;"",'أوامر الشغل'!$A$6:$A$1005,0)),"أمر غير موجود"))</f>
        <v/>
      </c>
    </row>
    <row r="392">
      <c r="A392" s="16" t="n"/>
      <c r="B392" s="5" t="n"/>
      <c r="C392" s="17" t="n"/>
      <c r="D392" s="5" t="n"/>
      <c r="E392" s="5" t="n"/>
      <c r="F392" s="6">
        <f>IF(B392&amp;""="","",IFERROR(INDEX('أوامر الشغل'!$I$6:$I$1005,MATCH(B392&amp;"",'أوامر الشغل'!$A$6:$A$1005,0)),"أمر غير موجود"))</f>
        <v/>
      </c>
    </row>
    <row r="393">
      <c r="A393" s="16" t="n"/>
      <c r="B393" s="5" t="n"/>
      <c r="C393" s="17" t="n"/>
      <c r="D393" s="5" t="n"/>
      <c r="E393" s="5" t="n"/>
      <c r="F393" s="6">
        <f>IF(B393&amp;""="","",IFERROR(INDEX('أوامر الشغل'!$I$6:$I$1005,MATCH(B393&amp;"",'أوامر الشغل'!$A$6:$A$1005,0)),"أمر غير موجود"))</f>
        <v/>
      </c>
    </row>
    <row r="394">
      <c r="A394" s="16" t="n"/>
      <c r="B394" s="5" t="n"/>
      <c r="C394" s="17" t="n"/>
      <c r="D394" s="5" t="n"/>
      <c r="E394" s="5" t="n"/>
      <c r="F394" s="6">
        <f>IF(B394&amp;""="","",IFERROR(INDEX('أوامر الشغل'!$I$6:$I$1005,MATCH(B394&amp;"",'أوامر الشغل'!$A$6:$A$1005,0)),"أمر غير موجود"))</f>
        <v/>
      </c>
    </row>
    <row r="395">
      <c r="A395" s="16" t="n"/>
      <c r="B395" s="5" t="n"/>
      <c r="C395" s="17" t="n"/>
      <c r="D395" s="5" t="n"/>
      <c r="E395" s="5" t="n"/>
      <c r="F395" s="6">
        <f>IF(B395&amp;""="","",IFERROR(INDEX('أوامر الشغل'!$I$6:$I$1005,MATCH(B395&amp;"",'أوامر الشغل'!$A$6:$A$1005,0)),"أمر غير موجود"))</f>
        <v/>
      </c>
    </row>
    <row r="396">
      <c r="A396" s="16" t="n"/>
      <c r="B396" s="5" t="n"/>
      <c r="C396" s="17" t="n"/>
      <c r="D396" s="5" t="n"/>
      <c r="E396" s="5" t="n"/>
      <c r="F396" s="6">
        <f>IF(B396&amp;""="","",IFERROR(INDEX('أوامر الشغل'!$I$6:$I$1005,MATCH(B396&amp;"",'أوامر الشغل'!$A$6:$A$1005,0)),"أمر غير موجود"))</f>
        <v/>
      </c>
    </row>
    <row r="397">
      <c r="A397" s="16" t="n"/>
      <c r="B397" s="5" t="n"/>
      <c r="C397" s="17" t="n"/>
      <c r="D397" s="5" t="n"/>
      <c r="E397" s="5" t="n"/>
      <c r="F397" s="6">
        <f>IF(B397&amp;""="","",IFERROR(INDEX('أوامر الشغل'!$I$6:$I$1005,MATCH(B397&amp;"",'أوامر الشغل'!$A$6:$A$1005,0)),"أمر غير موجود"))</f>
        <v/>
      </c>
    </row>
    <row r="398">
      <c r="A398" s="16" t="n"/>
      <c r="B398" s="5" t="n"/>
      <c r="C398" s="17" t="n"/>
      <c r="D398" s="5" t="n"/>
      <c r="E398" s="5" t="n"/>
      <c r="F398" s="6">
        <f>IF(B398&amp;""="","",IFERROR(INDEX('أوامر الشغل'!$I$6:$I$1005,MATCH(B398&amp;"",'أوامر الشغل'!$A$6:$A$1005,0)),"أمر غير موجود"))</f>
        <v/>
      </c>
    </row>
    <row r="399">
      <c r="A399" s="16" t="n"/>
      <c r="B399" s="5" t="n"/>
      <c r="C399" s="17" t="n"/>
      <c r="D399" s="5" t="n"/>
      <c r="E399" s="5" t="n"/>
      <c r="F399" s="6">
        <f>IF(B399&amp;""="","",IFERROR(INDEX('أوامر الشغل'!$I$6:$I$1005,MATCH(B399&amp;"",'أوامر الشغل'!$A$6:$A$1005,0)),"أمر غير موجود"))</f>
        <v/>
      </c>
    </row>
    <row r="400">
      <c r="A400" s="16" t="n"/>
      <c r="B400" s="5" t="n"/>
      <c r="C400" s="17" t="n"/>
      <c r="D400" s="5" t="n"/>
      <c r="E400" s="5" t="n"/>
      <c r="F400" s="6">
        <f>IF(B400&amp;""="","",IFERROR(INDEX('أوامر الشغل'!$I$6:$I$1005,MATCH(B400&amp;"",'أوامر الشغل'!$A$6:$A$1005,0)),"أمر غير موجود"))</f>
        <v/>
      </c>
    </row>
    <row r="401">
      <c r="A401" s="16" t="n"/>
      <c r="B401" s="5" t="n"/>
      <c r="C401" s="17" t="n"/>
      <c r="D401" s="5" t="n"/>
      <c r="E401" s="5" t="n"/>
      <c r="F401" s="6">
        <f>IF(B401&amp;""="","",IFERROR(INDEX('أوامر الشغل'!$I$6:$I$1005,MATCH(B401&amp;"",'أوامر الشغل'!$A$6:$A$1005,0)),"أمر غير موجود"))</f>
        <v/>
      </c>
    </row>
    <row r="402">
      <c r="A402" s="16" t="n"/>
      <c r="B402" s="5" t="n"/>
      <c r="C402" s="17" t="n"/>
      <c r="D402" s="5" t="n"/>
      <c r="E402" s="5" t="n"/>
      <c r="F402" s="6">
        <f>IF(B402&amp;""="","",IFERROR(INDEX('أوامر الشغل'!$I$6:$I$1005,MATCH(B402&amp;"",'أوامر الشغل'!$A$6:$A$1005,0)),"أمر غير موجود"))</f>
        <v/>
      </c>
    </row>
    <row r="403">
      <c r="A403" s="16" t="n"/>
      <c r="B403" s="5" t="n"/>
      <c r="C403" s="17" t="n"/>
      <c r="D403" s="5" t="n"/>
      <c r="E403" s="5" t="n"/>
      <c r="F403" s="6">
        <f>IF(B403&amp;""="","",IFERROR(INDEX('أوامر الشغل'!$I$6:$I$1005,MATCH(B403&amp;"",'أوامر الشغل'!$A$6:$A$1005,0)),"أمر غير موجود"))</f>
        <v/>
      </c>
    </row>
    <row r="404">
      <c r="A404" s="16" t="n"/>
      <c r="B404" s="5" t="n"/>
      <c r="C404" s="17" t="n"/>
      <c r="D404" s="5" t="n"/>
      <c r="E404" s="5" t="n"/>
      <c r="F404" s="6">
        <f>IF(B404&amp;""="","",IFERROR(INDEX('أوامر الشغل'!$I$6:$I$1005,MATCH(B404&amp;"",'أوامر الشغل'!$A$6:$A$1005,0)),"أمر غير موجود"))</f>
        <v/>
      </c>
    </row>
    <row r="405">
      <c r="A405" s="16" t="n"/>
      <c r="B405" s="5" t="n"/>
      <c r="C405" s="17" t="n"/>
      <c r="D405" s="5" t="n"/>
      <c r="E405" s="5" t="n"/>
      <c r="F405" s="6">
        <f>IF(B405&amp;""="","",IFERROR(INDEX('أوامر الشغل'!$I$6:$I$1005,MATCH(B405&amp;"",'أوامر الشغل'!$A$6:$A$1005,0)),"أمر غير موجود"))</f>
        <v/>
      </c>
    </row>
    <row r="406">
      <c r="A406" s="16" t="n"/>
      <c r="B406" s="5" t="n"/>
      <c r="C406" s="17" t="n"/>
      <c r="D406" s="5" t="n"/>
      <c r="E406" s="5" t="n"/>
      <c r="F406" s="6">
        <f>IF(B406&amp;""="","",IFERROR(INDEX('أوامر الشغل'!$I$6:$I$1005,MATCH(B406&amp;"",'أوامر الشغل'!$A$6:$A$1005,0)),"أمر غير موجود"))</f>
        <v/>
      </c>
    </row>
    <row r="407">
      <c r="A407" s="16" t="n"/>
      <c r="B407" s="5" t="n"/>
      <c r="C407" s="17" t="n"/>
      <c r="D407" s="5" t="n"/>
      <c r="E407" s="5" t="n"/>
      <c r="F407" s="6">
        <f>IF(B407&amp;""="","",IFERROR(INDEX('أوامر الشغل'!$I$6:$I$1005,MATCH(B407&amp;"",'أوامر الشغل'!$A$6:$A$1005,0)),"أمر غير موجود"))</f>
        <v/>
      </c>
    </row>
    <row r="408">
      <c r="A408" s="16" t="n"/>
      <c r="B408" s="5" t="n"/>
      <c r="C408" s="17" t="n"/>
      <c r="D408" s="5" t="n"/>
      <c r="E408" s="5" t="n"/>
      <c r="F408" s="6">
        <f>IF(B408&amp;""="","",IFERROR(INDEX('أوامر الشغل'!$I$6:$I$1005,MATCH(B408&amp;"",'أوامر الشغل'!$A$6:$A$1005,0)),"أمر غير موجود"))</f>
        <v/>
      </c>
    </row>
    <row r="409">
      <c r="A409" s="16" t="n"/>
      <c r="B409" s="5" t="n"/>
      <c r="C409" s="17" t="n"/>
      <c r="D409" s="5" t="n"/>
      <c r="E409" s="5" t="n"/>
      <c r="F409" s="6">
        <f>IF(B409&amp;""="","",IFERROR(INDEX('أوامر الشغل'!$I$6:$I$1005,MATCH(B409&amp;"",'أوامر الشغل'!$A$6:$A$1005,0)),"أمر غير موجود"))</f>
        <v/>
      </c>
    </row>
    <row r="410">
      <c r="A410" s="16" t="n"/>
      <c r="B410" s="5" t="n"/>
      <c r="C410" s="17" t="n"/>
      <c r="D410" s="5" t="n"/>
      <c r="E410" s="5" t="n"/>
      <c r="F410" s="6">
        <f>IF(B410&amp;""="","",IFERROR(INDEX('أوامر الشغل'!$I$6:$I$1005,MATCH(B410&amp;"",'أوامر الشغل'!$A$6:$A$1005,0)),"أمر غير موجود"))</f>
        <v/>
      </c>
    </row>
    <row r="411">
      <c r="A411" s="16" t="n"/>
      <c r="B411" s="5" t="n"/>
      <c r="C411" s="17" t="n"/>
      <c r="D411" s="5" t="n"/>
      <c r="E411" s="5" t="n"/>
      <c r="F411" s="6">
        <f>IF(B411&amp;""="","",IFERROR(INDEX('أوامر الشغل'!$I$6:$I$1005,MATCH(B411&amp;"",'أوامر الشغل'!$A$6:$A$1005,0)),"أمر غير موجود"))</f>
        <v/>
      </c>
    </row>
    <row r="412">
      <c r="A412" s="16" t="n"/>
      <c r="B412" s="5" t="n"/>
      <c r="C412" s="17" t="n"/>
      <c r="D412" s="5" t="n"/>
      <c r="E412" s="5" t="n"/>
      <c r="F412" s="6">
        <f>IF(B412&amp;""="","",IFERROR(INDEX('أوامر الشغل'!$I$6:$I$1005,MATCH(B412&amp;"",'أوامر الشغل'!$A$6:$A$1005,0)),"أمر غير موجود"))</f>
        <v/>
      </c>
    </row>
    <row r="413">
      <c r="A413" s="16" t="n"/>
      <c r="B413" s="5" t="n"/>
      <c r="C413" s="17" t="n"/>
      <c r="D413" s="5" t="n"/>
      <c r="E413" s="5" t="n"/>
      <c r="F413" s="6">
        <f>IF(B413&amp;""="","",IFERROR(INDEX('أوامر الشغل'!$I$6:$I$1005,MATCH(B413&amp;"",'أوامر الشغل'!$A$6:$A$1005,0)),"أمر غير موجود"))</f>
        <v/>
      </c>
    </row>
    <row r="414">
      <c r="A414" s="16" t="n"/>
      <c r="B414" s="5" t="n"/>
      <c r="C414" s="17" t="n"/>
      <c r="D414" s="5" t="n"/>
      <c r="E414" s="5" t="n"/>
      <c r="F414" s="6">
        <f>IF(B414&amp;""="","",IFERROR(INDEX('أوامر الشغل'!$I$6:$I$1005,MATCH(B414&amp;"",'أوامر الشغل'!$A$6:$A$1005,0)),"أمر غير موجود"))</f>
        <v/>
      </c>
    </row>
    <row r="415">
      <c r="A415" s="16" t="n"/>
      <c r="B415" s="5" t="n"/>
      <c r="C415" s="17" t="n"/>
      <c r="D415" s="5" t="n"/>
      <c r="E415" s="5" t="n"/>
      <c r="F415" s="6">
        <f>IF(B415&amp;""="","",IFERROR(INDEX('أوامر الشغل'!$I$6:$I$1005,MATCH(B415&amp;"",'أوامر الشغل'!$A$6:$A$1005,0)),"أمر غير موجود"))</f>
        <v/>
      </c>
    </row>
    <row r="416">
      <c r="A416" s="16" t="n"/>
      <c r="B416" s="5" t="n"/>
      <c r="C416" s="17" t="n"/>
      <c r="D416" s="5" t="n"/>
      <c r="E416" s="5" t="n"/>
      <c r="F416" s="6">
        <f>IF(B416&amp;""="","",IFERROR(INDEX('أوامر الشغل'!$I$6:$I$1005,MATCH(B416&amp;"",'أوامر الشغل'!$A$6:$A$1005,0)),"أمر غير موجود"))</f>
        <v/>
      </c>
    </row>
    <row r="417">
      <c r="A417" s="16" t="n"/>
      <c r="B417" s="5" t="n"/>
      <c r="C417" s="17" t="n"/>
      <c r="D417" s="5" t="n"/>
      <c r="E417" s="5" t="n"/>
      <c r="F417" s="6">
        <f>IF(B417&amp;""="","",IFERROR(INDEX('أوامر الشغل'!$I$6:$I$1005,MATCH(B417&amp;"",'أوامر الشغل'!$A$6:$A$1005,0)),"أمر غير موجود"))</f>
        <v/>
      </c>
    </row>
    <row r="418">
      <c r="A418" s="16" t="n"/>
      <c r="B418" s="5" t="n"/>
      <c r="C418" s="17" t="n"/>
      <c r="D418" s="5" t="n"/>
      <c r="E418" s="5" t="n"/>
      <c r="F418" s="6">
        <f>IF(B418&amp;""="","",IFERROR(INDEX('أوامر الشغل'!$I$6:$I$1005,MATCH(B418&amp;"",'أوامر الشغل'!$A$6:$A$1005,0)),"أمر غير موجود"))</f>
        <v/>
      </c>
    </row>
    <row r="419">
      <c r="A419" s="16" t="n"/>
      <c r="B419" s="5" t="n"/>
      <c r="C419" s="17" t="n"/>
      <c r="D419" s="5" t="n"/>
      <c r="E419" s="5" t="n"/>
      <c r="F419" s="6">
        <f>IF(B419&amp;""="","",IFERROR(INDEX('أوامر الشغل'!$I$6:$I$1005,MATCH(B419&amp;"",'أوامر الشغل'!$A$6:$A$1005,0)),"أمر غير موجود"))</f>
        <v/>
      </c>
    </row>
    <row r="420">
      <c r="A420" s="16" t="n"/>
      <c r="B420" s="5" t="n"/>
      <c r="C420" s="17" t="n"/>
      <c r="D420" s="5" t="n"/>
      <c r="E420" s="5" t="n"/>
      <c r="F420" s="6">
        <f>IF(B420&amp;""="","",IFERROR(INDEX('أوامر الشغل'!$I$6:$I$1005,MATCH(B420&amp;"",'أوامر الشغل'!$A$6:$A$1005,0)),"أمر غير موجود"))</f>
        <v/>
      </c>
    </row>
    <row r="421">
      <c r="A421" s="16" t="n"/>
      <c r="B421" s="5" t="n"/>
      <c r="C421" s="17" t="n"/>
      <c r="D421" s="5" t="n"/>
      <c r="E421" s="5" t="n"/>
      <c r="F421" s="6">
        <f>IF(B421&amp;""="","",IFERROR(INDEX('أوامر الشغل'!$I$6:$I$1005,MATCH(B421&amp;"",'أوامر الشغل'!$A$6:$A$1005,0)),"أمر غير موجود"))</f>
        <v/>
      </c>
    </row>
    <row r="422">
      <c r="A422" s="16" t="n"/>
      <c r="B422" s="5" t="n"/>
      <c r="C422" s="17" t="n"/>
      <c r="D422" s="5" t="n"/>
      <c r="E422" s="5" t="n"/>
      <c r="F422" s="6">
        <f>IF(B422&amp;""="","",IFERROR(INDEX('أوامر الشغل'!$I$6:$I$1005,MATCH(B422&amp;"",'أوامر الشغل'!$A$6:$A$1005,0)),"أمر غير موجود"))</f>
        <v/>
      </c>
    </row>
    <row r="423">
      <c r="A423" s="16" t="n"/>
      <c r="B423" s="5" t="n"/>
      <c r="C423" s="17" t="n"/>
      <c r="D423" s="5" t="n"/>
      <c r="E423" s="5" t="n"/>
      <c r="F423" s="6">
        <f>IF(B423&amp;""="","",IFERROR(INDEX('أوامر الشغل'!$I$6:$I$1005,MATCH(B423&amp;"",'أوامر الشغل'!$A$6:$A$1005,0)),"أمر غير موجود"))</f>
        <v/>
      </c>
    </row>
    <row r="424">
      <c r="A424" s="16" t="n"/>
      <c r="B424" s="5" t="n"/>
      <c r="C424" s="17" t="n"/>
      <c r="D424" s="5" t="n"/>
      <c r="E424" s="5" t="n"/>
      <c r="F424" s="6">
        <f>IF(B424&amp;""="","",IFERROR(INDEX('أوامر الشغل'!$I$6:$I$1005,MATCH(B424&amp;"",'أوامر الشغل'!$A$6:$A$1005,0)),"أمر غير موجود"))</f>
        <v/>
      </c>
    </row>
    <row r="425">
      <c r="A425" s="16" t="n"/>
      <c r="B425" s="5" t="n"/>
      <c r="C425" s="17" t="n"/>
      <c r="D425" s="5" t="n"/>
      <c r="E425" s="5" t="n"/>
      <c r="F425" s="6">
        <f>IF(B425&amp;""="","",IFERROR(INDEX('أوامر الشغل'!$I$6:$I$1005,MATCH(B425&amp;"",'أوامر الشغل'!$A$6:$A$1005,0)),"أمر غير موجود"))</f>
        <v/>
      </c>
    </row>
    <row r="426">
      <c r="A426" s="16" t="n"/>
      <c r="B426" s="5" t="n"/>
      <c r="C426" s="17" t="n"/>
      <c r="D426" s="5" t="n"/>
      <c r="E426" s="5" t="n"/>
      <c r="F426" s="6">
        <f>IF(B426&amp;""="","",IFERROR(INDEX('أوامر الشغل'!$I$6:$I$1005,MATCH(B426&amp;"",'أوامر الشغل'!$A$6:$A$1005,0)),"أمر غير موجود"))</f>
        <v/>
      </c>
    </row>
    <row r="427">
      <c r="A427" s="16" t="n"/>
      <c r="B427" s="5" t="n"/>
      <c r="C427" s="17" t="n"/>
      <c r="D427" s="5" t="n"/>
      <c r="E427" s="5" t="n"/>
      <c r="F427" s="6">
        <f>IF(B427&amp;""="","",IFERROR(INDEX('أوامر الشغل'!$I$6:$I$1005,MATCH(B427&amp;"",'أوامر الشغل'!$A$6:$A$1005,0)),"أمر غير موجود"))</f>
        <v/>
      </c>
    </row>
    <row r="428">
      <c r="A428" s="16" t="n"/>
      <c r="B428" s="5" t="n"/>
      <c r="C428" s="17" t="n"/>
      <c r="D428" s="5" t="n"/>
      <c r="E428" s="5" t="n"/>
      <c r="F428" s="6">
        <f>IF(B428&amp;""="","",IFERROR(INDEX('أوامر الشغل'!$I$6:$I$1005,MATCH(B428&amp;"",'أوامر الشغل'!$A$6:$A$1005,0)),"أمر غير موجود"))</f>
        <v/>
      </c>
    </row>
    <row r="429">
      <c r="A429" s="16" t="n"/>
      <c r="B429" s="5" t="n"/>
      <c r="C429" s="17" t="n"/>
      <c r="D429" s="5" t="n"/>
      <c r="E429" s="5" t="n"/>
      <c r="F429" s="6">
        <f>IF(B429&amp;""="","",IFERROR(INDEX('أوامر الشغل'!$I$6:$I$1005,MATCH(B429&amp;"",'أوامر الشغل'!$A$6:$A$1005,0)),"أمر غير موجود"))</f>
        <v/>
      </c>
    </row>
    <row r="430">
      <c r="A430" s="16" t="n"/>
      <c r="B430" s="5" t="n"/>
      <c r="C430" s="17" t="n"/>
      <c r="D430" s="5" t="n"/>
      <c r="E430" s="5" t="n"/>
      <c r="F430" s="6">
        <f>IF(B430&amp;""="","",IFERROR(INDEX('أوامر الشغل'!$I$6:$I$1005,MATCH(B430&amp;"",'أوامر الشغل'!$A$6:$A$1005,0)),"أمر غير موجود"))</f>
        <v/>
      </c>
    </row>
    <row r="431">
      <c r="A431" s="16" t="n"/>
      <c r="B431" s="5" t="n"/>
      <c r="C431" s="17" t="n"/>
      <c r="D431" s="5" t="n"/>
      <c r="E431" s="5" t="n"/>
      <c r="F431" s="6">
        <f>IF(B431&amp;""="","",IFERROR(INDEX('أوامر الشغل'!$I$6:$I$1005,MATCH(B431&amp;"",'أوامر الشغل'!$A$6:$A$1005,0)),"أمر غير موجود"))</f>
        <v/>
      </c>
    </row>
    <row r="432">
      <c r="A432" s="16" t="n"/>
      <c r="B432" s="5" t="n"/>
      <c r="C432" s="17" t="n"/>
      <c r="D432" s="5" t="n"/>
      <c r="E432" s="5" t="n"/>
      <c r="F432" s="6">
        <f>IF(B432&amp;""="","",IFERROR(INDEX('أوامر الشغل'!$I$6:$I$1005,MATCH(B432&amp;"",'أوامر الشغل'!$A$6:$A$1005,0)),"أمر غير موجود"))</f>
        <v/>
      </c>
    </row>
    <row r="433">
      <c r="A433" s="16" t="n"/>
      <c r="B433" s="5" t="n"/>
      <c r="C433" s="17" t="n"/>
      <c r="D433" s="5" t="n"/>
      <c r="E433" s="5" t="n"/>
      <c r="F433" s="6">
        <f>IF(B433&amp;""="","",IFERROR(INDEX('أوامر الشغل'!$I$6:$I$1005,MATCH(B433&amp;"",'أوامر الشغل'!$A$6:$A$1005,0)),"أمر غير موجود"))</f>
        <v/>
      </c>
    </row>
    <row r="434">
      <c r="A434" s="16" t="n"/>
      <c r="B434" s="5" t="n"/>
      <c r="C434" s="17" t="n"/>
      <c r="D434" s="5" t="n"/>
      <c r="E434" s="5" t="n"/>
      <c r="F434" s="6">
        <f>IF(B434&amp;""="","",IFERROR(INDEX('أوامر الشغل'!$I$6:$I$1005,MATCH(B434&amp;"",'أوامر الشغل'!$A$6:$A$1005,0)),"أمر غير موجود"))</f>
        <v/>
      </c>
    </row>
    <row r="435">
      <c r="A435" s="16" t="n"/>
      <c r="B435" s="5" t="n"/>
      <c r="C435" s="17" t="n"/>
      <c r="D435" s="5" t="n"/>
      <c r="E435" s="5" t="n"/>
      <c r="F435" s="6">
        <f>IF(B435&amp;""="","",IFERROR(INDEX('أوامر الشغل'!$I$6:$I$1005,MATCH(B435&amp;"",'أوامر الشغل'!$A$6:$A$1005,0)),"أمر غير موجود"))</f>
        <v/>
      </c>
    </row>
    <row r="436">
      <c r="A436" s="16" t="n"/>
      <c r="B436" s="5" t="n"/>
      <c r="C436" s="17" t="n"/>
      <c r="D436" s="5" t="n"/>
      <c r="E436" s="5" t="n"/>
      <c r="F436" s="6">
        <f>IF(B436&amp;""="","",IFERROR(INDEX('أوامر الشغل'!$I$6:$I$1005,MATCH(B436&amp;"",'أوامر الشغل'!$A$6:$A$1005,0)),"أمر غير موجود"))</f>
        <v/>
      </c>
    </row>
    <row r="437">
      <c r="A437" s="16" t="n"/>
      <c r="B437" s="5" t="n"/>
      <c r="C437" s="17" t="n"/>
      <c r="D437" s="5" t="n"/>
      <c r="E437" s="5" t="n"/>
      <c r="F437" s="6">
        <f>IF(B437&amp;""="","",IFERROR(INDEX('أوامر الشغل'!$I$6:$I$1005,MATCH(B437&amp;"",'أوامر الشغل'!$A$6:$A$1005,0)),"أمر غير موجود"))</f>
        <v/>
      </c>
    </row>
    <row r="438">
      <c r="A438" s="16" t="n"/>
      <c r="B438" s="5" t="n"/>
      <c r="C438" s="17" t="n"/>
      <c r="D438" s="5" t="n"/>
      <c r="E438" s="5" t="n"/>
      <c r="F438" s="6">
        <f>IF(B438&amp;""="","",IFERROR(INDEX('أوامر الشغل'!$I$6:$I$1005,MATCH(B438&amp;"",'أوامر الشغل'!$A$6:$A$1005,0)),"أمر غير موجود"))</f>
        <v/>
      </c>
    </row>
    <row r="439">
      <c r="A439" s="16" t="n"/>
      <c r="B439" s="5" t="n"/>
      <c r="C439" s="17" t="n"/>
      <c r="D439" s="5" t="n"/>
      <c r="E439" s="5" t="n"/>
      <c r="F439" s="6">
        <f>IF(B439&amp;""="","",IFERROR(INDEX('أوامر الشغل'!$I$6:$I$1005,MATCH(B439&amp;"",'أوامر الشغل'!$A$6:$A$1005,0)),"أمر غير موجود"))</f>
        <v/>
      </c>
    </row>
    <row r="440">
      <c r="A440" s="16" t="n"/>
      <c r="B440" s="5" t="n"/>
      <c r="C440" s="17" t="n"/>
      <c r="D440" s="5" t="n"/>
      <c r="E440" s="5" t="n"/>
      <c r="F440" s="6">
        <f>IF(B440&amp;""="","",IFERROR(INDEX('أوامر الشغل'!$I$6:$I$1005,MATCH(B440&amp;"",'أوامر الشغل'!$A$6:$A$1005,0)),"أمر غير موجود"))</f>
        <v/>
      </c>
    </row>
    <row r="441">
      <c r="A441" s="16" t="n"/>
      <c r="B441" s="5" t="n"/>
      <c r="C441" s="17" t="n"/>
      <c r="D441" s="5" t="n"/>
      <c r="E441" s="5" t="n"/>
      <c r="F441" s="6">
        <f>IF(B441&amp;""="","",IFERROR(INDEX('أوامر الشغل'!$I$6:$I$1005,MATCH(B441&amp;"",'أوامر الشغل'!$A$6:$A$1005,0)),"أمر غير موجود"))</f>
        <v/>
      </c>
    </row>
    <row r="442">
      <c r="A442" s="16" t="n"/>
      <c r="B442" s="5" t="n"/>
      <c r="C442" s="17" t="n"/>
      <c r="D442" s="5" t="n"/>
      <c r="E442" s="5" t="n"/>
      <c r="F442" s="6">
        <f>IF(B442&amp;""="","",IFERROR(INDEX('أوامر الشغل'!$I$6:$I$1005,MATCH(B442&amp;"",'أوامر الشغل'!$A$6:$A$1005,0)),"أمر غير موجود"))</f>
        <v/>
      </c>
    </row>
    <row r="443">
      <c r="A443" s="16" t="n"/>
      <c r="B443" s="5" t="n"/>
      <c r="C443" s="17" t="n"/>
      <c r="D443" s="5" t="n"/>
      <c r="E443" s="5" t="n"/>
      <c r="F443" s="6">
        <f>IF(B443&amp;""="","",IFERROR(INDEX('أوامر الشغل'!$I$6:$I$1005,MATCH(B443&amp;"",'أوامر الشغل'!$A$6:$A$1005,0)),"أمر غير موجود"))</f>
        <v/>
      </c>
    </row>
    <row r="444">
      <c r="A444" s="16" t="n"/>
      <c r="B444" s="5" t="n"/>
      <c r="C444" s="17" t="n"/>
      <c r="D444" s="5" t="n"/>
      <c r="E444" s="5" t="n"/>
      <c r="F444" s="6">
        <f>IF(B444&amp;""="","",IFERROR(INDEX('أوامر الشغل'!$I$6:$I$1005,MATCH(B444&amp;"",'أوامر الشغل'!$A$6:$A$1005,0)),"أمر غير موجود"))</f>
        <v/>
      </c>
    </row>
    <row r="445">
      <c r="A445" s="16" t="n"/>
      <c r="B445" s="5" t="n"/>
      <c r="C445" s="17" t="n"/>
      <c r="D445" s="5" t="n"/>
      <c r="E445" s="5" t="n"/>
      <c r="F445" s="6">
        <f>IF(B445&amp;""="","",IFERROR(INDEX('أوامر الشغل'!$I$6:$I$1005,MATCH(B445&amp;"",'أوامر الشغل'!$A$6:$A$1005,0)),"أمر غير موجود"))</f>
        <v/>
      </c>
    </row>
    <row r="446">
      <c r="A446" s="16" t="n"/>
      <c r="B446" s="5" t="n"/>
      <c r="C446" s="17" t="n"/>
      <c r="D446" s="5" t="n"/>
      <c r="E446" s="5" t="n"/>
      <c r="F446" s="6">
        <f>IF(B446&amp;""="","",IFERROR(INDEX('أوامر الشغل'!$I$6:$I$1005,MATCH(B446&amp;"",'أوامر الشغل'!$A$6:$A$1005,0)),"أمر غير موجود"))</f>
        <v/>
      </c>
    </row>
    <row r="447">
      <c r="A447" s="16" t="n"/>
      <c r="B447" s="5" t="n"/>
      <c r="C447" s="17" t="n"/>
      <c r="D447" s="5" t="n"/>
      <c r="E447" s="5" t="n"/>
      <c r="F447" s="6">
        <f>IF(B447&amp;""="","",IFERROR(INDEX('أوامر الشغل'!$I$6:$I$1005,MATCH(B447&amp;"",'أوامر الشغل'!$A$6:$A$1005,0)),"أمر غير موجود"))</f>
        <v/>
      </c>
    </row>
    <row r="448">
      <c r="A448" s="16" t="n"/>
      <c r="B448" s="5" t="n"/>
      <c r="C448" s="17" t="n"/>
      <c r="D448" s="5" t="n"/>
      <c r="E448" s="5" t="n"/>
      <c r="F448" s="6">
        <f>IF(B448&amp;""="","",IFERROR(INDEX('أوامر الشغل'!$I$6:$I$1005,MATCH(B448&amp;"",'أوامر الشغل'!$A$6:$A$1005,0)),"أمر غير موجود"))</f>
        <v/>
      </c>
    </row>
    <row r="449">
      <c r="A449" s="16" t="n"/>
      <c r="B449" s="5" t="n"/>
      <c r="C449" s="17" t="n"/>
      <c r="D449" s="5" t="n"/>
      <c r="E449" s="5" t="n"/>
      <c r="F449" s="6">
        <f>IF(B449&amp;""="","",IFERROR(INDEX('أوامر الشغل'!$I$6:$I$1005,MATCH(B449&amp;"",'أوامر الشغل'!$A$6:$A$1005,0)),"أمر غير موجود"))</f>
        <v/>
      </c>
    </row>
    <row r="450">
      <c r="A450" s="16" t="n"/>
      <c r="B450" s="5" t="n"/>
      <c r="C450" s="17" t="n"/>
      <c r="D450" s="5" t="n"/>
      <c r="E450" s="5" t="n"/>
      <c r="F450" s="6">
        <f>IF(B450&amp;""="","",IFERROR(INDEX('أوامر الشغل'!$I$6:$I$1005,MATCH(B450&amp;"",'أوامر الشغل'!$A$6:$A$1005,0)),"أمر غير موجود"))</f>
        <v/>
      </c>
    </row>
    <row r="451">
      <c r="A451" s="16" t="n"/>
      <c r="B451" s="5" t="n"/>
      <c r="C451" s="17" t="n"/>
      <c r="D451" s="5" t="n"/>
      <c r="E451" s="5" t="n"/>
      <c r="F451" s="6">
        <f>IF(B451&amp;""="","",IFERROR(INDEX('أوامر الشغل'!$I$6:$I$1005,MATCH(B451&amp;"",'أوامر الشغل'!$A$6:$A$1005,0)),"أمر غير موجود"))</f>
        <v/>
      </c>
    </row>
    <row r="452">
      <c r="A452" s="16" t="n"/>
      <c r="B452" s="5" t="n"/>
      <c r="C452" s="17" t="n"/>
      <c r="D452" s="5" t="n"/>
      <c r="E452" s="5" t="n"/>
      <c r="F452" s="6">
        <f>IF(B452&amp;""="","",IFERROR(INDEX('أوامر الشغل'!$I$6:$I$1005,MATCH(B452&amp;"",'أوامر الشغل'!$A$6:$A$1005,0)),"أمر غير موجود"))</f>
        <v/>
      </c>
    </row>
    <row r="453">
      <c r="A453" s="16" t="n"/>
      <c r="B453" s="5" t="n"/>
      <c r="C453" s="17" t="n"/>
      <c r="D453" s="5" t="n"/>
      <c r="E453" s="5" t="n"/>
      <c r="F453" s="6">
        <f>IF(B453&amp;""="","",IFERROR(INDEX('أوامر الشغل'!$I$6:$I$1005,MATCH(B453&amp;"",'أوامر الشغل'!$A$6:$A$1005,0)),"أمر غير موجود"))</f>
        <v/>
      </c>
    </row>
    <row r="454">
      <c r="A454" s="16" t="n"/>
      <c r="B454" s="5" t="n"/>
      <c r="C454" s="17" t="n"/>
      <c r="D454" s="5" t="n"/>
      <c r="E454" s="5" t="n"/>
      <c r="F454" s="6">
        <f>IF(B454&amp;""="","",IFERROR(INDEX('أوامر الشغل'!$I$6:$I$1005,MATCH(B454&amp;"",'أوامر الشغل'!$A$6:$A$1005,0)),"أمر غير موجود"))</f>
        <v/>
      </c>
    </row>
    <row r="455">
      <c r="A455" s="16" t="n"/>
      <c r="B455" s="5" t="n"/>
      <c r="C455" s="17" t="n"/>
      <c r="D455" s="5" t="n"/>
      <c r="E455" s="5" t="n"/>
      <c r="F455" s="6">
        <f>IF(B455&amp;""="","",IFERROR(INDEX('أوامر الشغل'!$I$6:$I$1005,MATCH(B455&amp;"",'أوامر الشغل'!$A$6:$A$1005,0)),"أمر غير موجود"))</f>
        <v/>
      </c>
    </row>
    <row r="456">
      <c r="A456" s="16" t="n"/>
      <c r="B456" s="5" t="n"/>
      <c r="C456" s="17" t="n"/>
      <c r="D456" s="5" t="n"/>
      <c r="E456" s="5" t="n"/>
      <c r="F456" s="6">
        <f>IF(B456&amp;""="","",IFERROR(INDEX('أوامر الشغل'!$I$6:$I$1005,MATCH(B456&amp;"",'أوامر الشغل'!$A$6:$A$1005,0)),"أمر غير موجود"))</f>
        <v/>
      </c>
    </row>
    <row r="457">
      <c r="A457" s="16" t="n"/>
      <c r="B457" s="5" t="n"/>
      <c r="C457" s="17" t="n"/>
      <c r="D457" s="5" t="n"/>
      <c r="E457" s="5" t="n"/>
      <c r="F457" s="6">
        <f>IF(B457&amp;""="","",IFERROR(INDEX('أوامر الشغل'!$I$6:$I$1005,MATCH(B457&amp;"",'أوامر الشغل'!$A$6:$A$1005,0)),"أمر غير موجود"))</f>
        <v/>
      </c>
    </row>
    <row r="458">
      <c r="A458" s="16" t="n"/>
      <c r="B458" s="5" t="n"/>
      <c r="C458" s="17" t="n"/>
      <c r="D458" s="5" t="n"/>
      <c r="E458" s="5" t="n"/>
      <c r="F458" s="6">
        <f>IF(B458&amp;""="","",IFERROR(INDEX('أوامر الشغل'!$I$6:$I$1005,MATCH(B458&amp;"",'أوامر الشغل'!$A$6:$A$1005,0)),"أمر غير موجود"))</f>
        <v/>
      </c>
    </row>
    <row r="459">
      <c r="A459" s="16" t="n"/>
      <c r="B459" s="5" t="n"/>
      <c r="C459" s="17" t="n"/>
      <c r="D459" s="5" t="n"/>
      <c r="E459" s="5" t="n"/>
      <c r="F459" s="6">
        <f>IF(B459&amp;""="","",IFERROR(INDEX('أوامر الشغل'!$I$6:$I$1005,MATCH(B459&amp;"",'أوامر الشغل'!$A$6:$A$1005,0)),"أمر غير موجود"))</f>
        <v/>
      </c>
    </row>
    <row r="460">
      <c r="A460" s="16" t="n"/>
      <c r="B460" s="5" t="n"/>
      <c r="C460" s="17" t="n"/>
      <c r="D460" s="5" t="n"/>
      <c r="E460" s="5" t="n"/>
      <c r="F460" s="6">
        <f>IF(B460&amp;""="","",IFERROR(INDEX('أوامر الشغل'!$I$6:$I$1005,MATCH(B460&amp;"",'أوامر الشغل'!$A$6:$A$1005,0)),"أمر غير موجود"))</f>
        <v/>
      </c>
    </row>
    <row r="461">
      <c r="A461" s="16" t="n"/>
      <c r="B461" s="5" t="n"/>
      <c r="C461" s="17" t="n"/>
      <c r="D461" s="5" t="n"/>
      <c r="E461" s="5" t="n"/>
      <c r="F461" s="6">
        <f>IF(B461&amp;""="","",IFERROR(INDEX('أوامر الشغل'!$I$6:$I$1005,MATCH(B461&amp;"",'أوامر الشغل'!$A$6:$A$1005,0)),"أمر غير موجود"))</f>
        <v/>
      </c>
    </row>
    <row r="462">
      <c r="A462" s="16" t="n"/>
      <c r="B462" s="5" t="n"/>
      <c r="C462" s="17" t="n"/>
      <c r="D462" s="5" t="n"/>
      <c r="E462" s="5" t="n"/>
      <c r="F462" s="6">
        <f>IF(B462&amp;""="","",IFERROR(INDEX('أوامر الشغل'!$I$6:$I$1005,MATCH(B462&amp;"",'أوامر الشغل'!$A$6:$A$1005,0)),"أمر غير موجود"))</f>
        <v/>
      </c>
    </row>
    <row r="463">
      <c r="A463" s="16" t="n"/>
      <c r="B463" s="5" t="n"/>
      <c r="C463" s="17" t="n"/>
      <c r="D463" s="5" t="n"/>
      <c r="E463" s="5" t="n"/>
      <c r="F463" s="6">
        <f>IF(B463&amp;""="","",IFERROR(INDEX('أوامر الشغل'!$I$6:$I$1005,MATCH(B463&amp;"",'أوامر الشغل'!$A$6:$A$1005,0)),"أمر غير موجود"))</f>
        <v/>
      </c>
    </row>
    <row r="464">
      <c r="A464" s="16" t="n"/>
      <c r="B464" s="5" t="n"/>
      <c r="C464" s="17" t="n"/>
      <c r="D464" s="5" t="n"/>
      <c r="E464" s="5" t="n"/>
      <c r="F464" s="6">
        <f>IF(B464&amp;""="","",IFERROR(INDEX('أوامر الشغل'!$I$6:$I$1005,MATCH(B464&amp;"",'أوامر الشغل'!$A$6:$A$1005,0)),"أمر غير موجود"))</f>
        <v/>
      </c>
    </row>
    <row r="465">
      <c r="A465" s="16" t="n"/>
      <c r="B465" s="5" t="n"/>
      <c r="C465" s="17" t="n"/>
      <c r="D465" s="5" t="n"/>
      <c r="E465" s="5" t="n"/>
      <c r="F465" s="6">
        <f>IF(B465&amp;""="","",IFERROR(INDEX('أوامر الشغل'!$I$6:$I$1005,MATCH(B465&amp;"",'أوامر الشغل'!$A$6:$A$1005,0)),"أمر غير موجود"))</f>
        <v/>
      </c>
    </row>
    <row r="466">
      <c r="A466" s="16" t="n"/>
      <c r="B466" s="5" t="n"/>
      <c r="C466" s="17" t="n"/>
      <c r="D466" s="5" t="n"/>
      <c r="E466" s="5" t="n"/>
      <c r="F466" s="6">
        <f>IF(B466&amp;""="","",IFERROR(INDEX('أوامر الشغل'!$I$6:$I$1005,MATCH(B466&amp;"",'أوامر الشغل'!$A$6:$A$1005,0)),"أمر غير موجود"))</f>
        <v/>
      </c>
    </row>
    <row r="467">
      <c r="A467" s="16" t="n"/>
      <c r="B467" s="5" t="n"/>
      <c r="C467" s="17" t="n"/>
      <c r="D467" s="5" t="n"/>
      <c r="E467" s="5" t="n"/>
      <c r="F467" s="6">
        <f>IF(B467&amp;""="","",IFERROR(INDEX('أوامر الشغل'!$I$6:$I$1005,MATCH(B467&amp;"",'أوامر الشغل'!$A$6:$A$1005,0)),"أمر غير موجود"))</f>
        <v/>
      </c>
    </row>
    <row r="468">
      <c r="A468" s="16" t="n"/>
      <c r="B468" s="5" t="n"/>
      <c r="C468" s="17" t="n"/>
      <c r="D468" s="5" t="n"/>
      <c r="E468" s="5" t="n"/>
      <c r="F468" s="6">
        <f>IF(B468&amp;""="","",IFERROR(INDEX('أوامر الشغل'!$I$6:$I$1005,MATCH(B468&amp;"",'أوامر الشغل'!$A$6:$A$1005,0)),"أمر غير موجود"))</f>
        <v/>
      </c>
    </row>
    <row r="469">
      <c r="A469" s="16" t="n"/>
      <c r="B469" s="5" t="n"/>
      <c r="C469" s="17" t="n"/>
      <c r="D469" s="5" t="n"/>
      <c r="E469" s="5" t="n"/>
      <c r="F469" s="6">
        <f>IF(B469&amp;""="","",IFERROR(INDEX('أوامر الشغل'!$I$6:$I$1005,MATCH(B469&amp;"",'أوامر الشغل'!$A$6:$A$1005,0)),"أمر غير موجود"))</f>
        <v/>
      </c>
    </row>
    <row r="470">
      <c r="A470" s="16" t="n"/>
      <c r="B470" s="5" t="n"/>
      <c r="C470" s="17" t="n"/>
      <c r="D470" s="5" t="n"/>
      <c r="E470" s="5" t="n"/>
      <c r="F470" s="6">
        <f>IF(B470&amp;""="","",IFERROR(INDEX('أوامر الشغل'!$I$6:$I$1005,MATCH(B470&amp;"",'أوامر الشغل'!$A$6:$A$1005,0)),"أمر غير موجود"))</f>
        <v/>
      </c>
    </row>
    <row r="471">
      <c r="A471" s="16" t="n"/>
      <c r="B471" s="5" t="n"/>
      <c r="C471" s="17" t="n"/>
      <c r="D471" s="5" t="n"/>
      <c r="E471" s="5" t="n"/>
      <c r="F471" s="6">
        <f>IF(B471&amp;""="","",IFERROR(INDEX('أوامر الشغل'!$I$6:$I$1005,MATCH(B471&amp;"",'أوامر الشغل'!$A$6:$A$1005,0)),"أمر غير موجود"))</f>
        <v/>
      </c>
    </row>
    <row r="472">
      <c r="A472" s="16" t="n"/>
      <c r="B472" s="5" t="n"/>
      <c r="C472" s="17" t="n"/>
      <c r="D472" s="5" t="n"/>
      <c r="E472" s="5" t="n"/>
      <c r="F472" s="6">
        <f>IF(B472&amp;""="","",IFERROR(INDEX('أوامر الشغل'!$I$6:$I$1005,MATCH(B472&amp;"",'أوامر الشغل'!$A$6:$A$1005,0)),"أمر غير موجود"))</f>
        <v/>
      </c>
    </row>
    <row r="473">
      <c r="A473" s="16" t="n"/>
      <c r="B473" s="5" t="n"/>
      <c r="C473" s="17" t="n"/>
      <c r="D473" s="5" t="n"/>
      <c r="E473" s="5" t="n"/>
      <c r="F473" s="6">
        <f>IF(B473&amp;""="","",IFERROR(INDEX('أوامر الشغل'!$I$6:$I$1005,MATCH(B473&amp;"",'أوامر الشغل'!$A$6:$A$1005,0)),"أمر غير موجود"))</f>
        <v/>
      </c>
    </row>
    <row r="474">
      <c r="A474" s="16" t="n"/>
      <c r="B474" s="5" t="n"/>
      <c r="C474" s="17" t="n"/>
      <c r="D474" s="5" t="n"/>
      <c r="E474" s="5" t="n"/>
      <c r="F474" s="6">
        <f>IF(B474&amp;""="","",IFERROR(INDEX('أوامر الشغل'!$I$6:$I$1005,MATCH(B474&amp;"",'أوامر الشغل'!$A$6:$A$1005,0)),"أمر غير موجود"))</f>
        <v/>
      </c>
    </row>
    <row r="475">
      <c r="A475" s="16" t="n"/>
      <c r="B475" s="5" t="n"/>
      <c r="C475" s="17" t="n"/>
      <c r="D475" s="5" t="n"/>
      <c r="E475" s="5" t="n"/>
      <c r="F475" s="6">
        <f>IF(B475&amp;""="","",IFERROR(INDEX('أوامر الشغل'!$I$6:$I$1005,MATCH(B475&amp;"",'أوامر الشغل'!$A$6:$A$1005,0)),"أمر غير موجود"))</f>
        <v/>
      </c>
    </row>
    <row r="476">
      <c r="A476" s="16" t="n"/>
      <c r="B476" s="5" t="n"/>
      <c r="C476" s="17" t="n"/>
      <c r="D476" s="5" t="n"/>
      <c r="E476" s="5" t="n"/>
      <c r="F476" s="6">
        <f>IF(B476&amp;""="","",IFERROR(INDEX('أوامر الشغل'!$I$6:$I$1005,MATCH(B476&amp;"",'أوامر الشغل'!$A$6:$A$1005,0)),"أمر غير موجود"))</f>
        <v/>
      </c>
    </row>
    <row r="477">
      <c r="A477" s="16" t="n"/>
      <c r="B477" s="5" t="n"/>
      <c r="C477" s="17" t="n"/>
      <c r="D477" s="5" t="n"/>
      <c r="E477" s="5" t="n"/>
      <c r="F477" s="6">
        <f>IF(B477&amp;""="","",IFERROR(INDEX('أوامر الشغل'!$I$6:$I$1005,MATCH(B477&amp;"",'أوامر الشغل'!$A$6:$A$1005,0)),"أمر غير موجود"))</f>
        <v/>
      </c>
    </row>
    <row r="478">
      <c r="A478" s="16" t="n"/>
      <c r="B478" s="5" t="n"/>
      <c r="C478" s="17" t="n"/>
      <c r="D478" s="5" t="n"/>
      <c r="E478" s="5" t="n"/>
      <c r="F478" s="6">
        <f>IF(B478&amp;""="","",IFERROR(INDEX('أوامر الشغل'!$I$6:$I$1005,MATCH(B478&amp;"",'أوامر الشغل'!$A$6:$A$1005,0)),"أمر غير موجود"))</f>
        <v/>
      </c>
    </row>
    <row r="479">
      <c r="A479" s="16" t="n"/>
      <c r="B479" s="5" t="n"/>
      <c r="C479" s="17" t="n"/>
      <c r="D479" s="5" t="n"/>
      <c r="E479" s="5" t="n"/>
      <c r="F479" s="6">
        <f>IF(B479&amp;""="","",IFERROR(INDEX('أوامر الشغل'!$I$6:$I$1005,MATCH(B479&amp;"",'أوامر الشغل'!$A$6:$A$1005,0)),"أمر غير موجود"))</f>
        <v/>
      </c>
    </row>
    <row r="480">
      <c r="A480" s="16" t="n"/>
      <c r="B480" s="5" t="n"/>
      <c r="C480" s="17" t="n"/>
      <c r="D480" s="5" t="n"/>
      <c r="E480" s="5" t="n"/>
      <c r="F480" s="6">
        <f>IF(B480&amp;""="","",IFERROR(INDEX('أوامر الشغل'!$I$6:$I$1005,MATCH(B480&amp;"",'أوامر الشغل'!$A$6:$A$1005,0)),"أمر غير موجود"))</f>
        <v/>
      </c>
    </row>
    <row r="481">
      <c r="A481" s="16" t="n"/>
      <c r="B481" s="5" t="n"/>
      <c r="C481" s="17" t="n"/>
      <c r="D481" s="5" t="n"/>
      <c r="E481" s="5" t="n"/>
      <c r="F481" s="6">
        <f>IF(B481&amp;""="","",IFERROR(INDEX('أوامر الشغل'!$I$6:$I$1005,MATCH(B481&amp;"",'أوامر الشغل'!$A$6:$A$1005,0)),"أمر غير موجود"))</f>
        <v/>
      </c>
    </row>
    <row r="482">
      <c r="A482" s="16" t="n"/>
      <c r="B482" s="5" t="n"/>
      <c r="C482" s="17" t="n"/>
      <c r="D482" s="5" t="n"/>
      <c r="E482" s="5" t="n"/>
      <c r="F482" s="6">
        <f>IF(B482&amp;""="","",IFERROR(INDEX('أوامر الشغل'!$I$6:$I$1005,MATCH(B482&amp;"",'أوامر الشغل'!$A$6:$A$1005,0)),"أمر غير موجود"))</f>
        <v/>
      </c>
    </row>
    <row r="483">
      <c r="A483" s="16" t="n"/>
      <c r="B483" s="5" t="n"/>
      <c r="C483" s="17" t="n"/>
      <c r="D483" s="5" t="n"/>
      <c r="E483" s="5" t="n"/>
      <c r="F483" s="6">
        <f>IF(B483&amp;""="","",IFERROR(INDEX('أوامر الشغل'!$I$6:$I$1005,MATCH(B483&amp;"",'أوامر الشغل'!$A$6:$A$1005,0)),"أمر غير موجود"))</f>
        <v/>
      </c>
    </row>
    <row r="484">
      <c r="A484" s="16" t="n"/>
      <c r="B484" s="5" t="n"/>
      <c r="C484" s="17" t="n"/>
      <c r="D484" s="5" t="n"/>
      <c r="E484" s="5" t="n"/>
      <c r="F484" s="6">
        <f>IF(B484&amp;""="","",IFERROR(INDEX('أوامر الشغل'!$I$6:$I$1005,MATCH(B484&amp;"",'أوامر الشغل'!$A$6:$A$1005,0)),"أمر غير موجود"))</f>
        <v/>
      </c>
    </row>
    <row r="485">
      <c r="A485" s="16" t="n"/>
      <c r="B485" s="5" t="n"/>
      <c r="C485" s="17" t="n"/>
      <c r="D485" s="5" t="n"/>
      <c r="E485" s="5" t="n"/>
      <c r="F485" s="6">
        <f>IF(B485&amp;""="","",IFERROR(INDEX('أوامر الشغل'!$I$6:$I$1005,MATCH(B485&amp;"",'أوامر الشغل'!$A$6:$A$1005,0)),"أمر غير موجود"))</f>
        <v/>
      </c>
    </row>
    <row r="486">
      <c r="A486" s="16" t="n"/>
      <c r="B486" s="5" t="n"/>
      <c r="C486" s="17" t="n"/>
      <c r="D486" s="5" t="n"/>
      <c r="E486" s="5" t="n"/>
      <c r="F486" s="6">
        <f>IF(B486&amp;""="","",IFERROR(INDEX('أوامر الشغل'!$I$6:$I$1005,MATCH(B486&amp;"",'أوامر الشغل'!$A$6:$A$1005,0)),"أمر غير موجود"))</f>
        <v/>
      </c>
    </row>
    <row r="487">
      <c r="A487" s="16" t="n"/>
      <c r="B487" s="5" t="n"/>
      <c r="C487" s="17" t="n"/>
      <c r="D487" s="5" t="n"/>
      <c r="E487" s="5" t="n"/>
      <c r="F487" s="6">
        <f>IF(B487&amp;""="","",IFERROR(INDEX('أوامر الشغل'!$I$6:$I$1005,MATCH(B487&amp;"",'أوامر الشغل'!$A$6:$A$1005,0)),"أمر غير موجود"))</f>
        <v/>
      </c>
    </row>
    <row r="488">
      <c r="A488" s="16" t="n"/>
      <c r="B488" s="5" t="n"/>
      <c r="C488" s="17" t="n"/>
      <c r="D488" s="5" t="n"/>
      <c r="E488" s="5" t="n"/>
      <c r="F488" s="6">
        <f>IF(B488&amp;""="","",IFERROR(INDEX('أوامر الشغل'!$I$6:$I$1005,MATCH(B488&amp;"",'أوامر الشغل'!$A$6:$A$1005,0)),"أمر غير موجود"))</f>
        <v/>
      </c>
    </row>
    <row r="489">
      <c r="A489" s="16" t="n"/>
      <c r="B489" s="5" t="n"/>
      <c r="C489" s="17" t="n"/>
      <c r="D489" s="5" t="n"/>
      <c r="E489" s="5" t="n"/>
      <c r="F489" s="6">
        <f>IF(B489&amp;""="","",IFERROR(INDEX('أوامر الشغل'!$I$6:$I$1005,MATCH(B489&amp;"",'أوامر الشغل'!$A$6:$A$1005,0)),"أمر غير موجود"))</f>
        <v/>
      </c>
    </row>
    <row r="490">
      <c r="A490" s="16" t="n"/>
      <c r="B490" s="5" t="n"/>
      <c r="C490" s="17" t="n"/>
      <c r="D490" s="5" t="n"/>
      <c r="E490" s="5" t="n"/>
      <c r="F490" s="6">
        <f>IF(B490&amp;""="","",IFERROR(INDEX('أوامر الشغل'!$I$6:$I$1005,MATCH(B490&amp;"",'أوامر الشغل'!$A$6:$A$1005,0)),"أمر غير موجود"))</f>
        <v/>
      </c>
    </row>
    <row r="491">
      <c r="A491" s="16" t="n"/>
      <c r="B491" s="5" t="n"/>
      <c r="C491" s="17" t="n"/>
      <c r="D491" s="5" t="n"/>
      <c r="E491" s="5" t="n"/>
      <c r="F491" s="6">
        <f>IF(B491&amp;""="","",IFERROR(INDEX('أوامر الشغل'!$I$6:$I$1005,MATCH(B491&amp;"",'أوامر الشغل'!$A$6:$A$1005,0)),"أمر غير موجود"))</f>
        <v/>
      </c>
    </row>
    <row r="492">
      <c r="A492" s="16" t="n"/>
      <c r="B492" s="5" t="n"/>
      <c r="C492" s="17" t="n"/>
      <c r="D492" s="5" t="n"/>
      <c r="E492" s="5" t="n"/>
      <c r="F492" s="6">
        <f>IF(B492&amp;""="","",IFERROR(INDEX('أوامر الشغل'!$I$6:$I$1005,MATCH(B492&amp;"",'أوامر الشغل'!$A$6:$A$1005,0)),"أمر غير موجود"))</f>
        <v/>
      </c>
    </row>
    <row r="493">
      <c r="A493" s="16" t="n"/>
      <c r="B493" s="5" t="n"/>
      <c r="C493" s="17" t="n"/>
      <c r="D493" s="5" t="n"/>
      <c r="E493" s="5" t="n"/>
      <c r="F493" s="6">
        <f>IF(B493&amp;""="","",IFERROR(INDEX('أوامر الشغل'!$I$6:$I$1005,MATCH(B493&amp;"",'أوامر الشغل'!$A$6:$A$1005,0)),"أمر غير موجود"))</f>
        <v/>
      </c>
    </row>
    <row r="494">
      <c r="A494" s="16" t="n"/>
      <c r="B494" s="5" t="n"/>
      <c r="C494" s="17" t="n"/>
      <c r="D494" s="5" t="n"/>
      <c r="E494" s="5" t="n"/>
      <c r="F494" s="6">
        <f>IF(B494&amp;""="","",IFERROR(INDEX('أوامر الشغل'!$I$6:$I$1005,MATCH(B494&amp;"",'أوامر الشغل'!$A$6:$A$1005,0)),"أمر غير موجود"))</f>
        <v/>
      </c>
    </row>
    <row r="495">
      <c r="A495" s="16" t="n"/>
      <c r="B495" s="5" t="n"/>
      <c r="C495" s="17" t="n"/>
      <c r="D495" s="5" t="n"/>
      <c r="E495" s="5" t="n"/>
      <c r="F495" s="6">
        <f>IF(B495&amp;""="","",IFERROR(INDEX('أوامر الشغل'!$I$6:$I$1005,MATCH(B495&amp;"",'أوامر الشغل'!$A$6:$A$1005,0)),"أمر غير موجود"))</f>
        <v/>
      </c>
    </row>
    <row r="496">
      <c r="A496" s="16" t="n"/>
      <c r="B496" s="5" t="n"/>
      <c r="C496" s="17" t="n"/>
      <c r="D496" s="5" t="n"/>
      <c r="E496" s="5" t="n"/>
      <c r="F496" s="6">
        <f>IF(B496&amp;""="","",IFERROR(INDEX('أوامر الشغل'!$I$6:$I$1005,MATCH(B496&amp;"",'أوامر الشغل'!$A$6:$A$1005,0)),"أمر غير موجود"))</f>
        <v/>
      </c>
    </row>
    <row r="497">
      <c r="A497" s="16" t="n"/>
      <c r="B497" s="5" t="n"/>
      <c r="C497" s="17" t="n"/>
      <c r="D497" s="5" t="n"/>
      <c r="E497" s="5" t="n"/>
      <c r="F497" s="6">
        <f>IF(B497&amp;""="","",IFERROR(INDEX('أوامر الشغل'!$I$6:$I$1005,MATCH(B497&amp;"",'أوامر الشغل'!$A$6:$A$1005,0)),"أمر غير موجود"))</f>
        <v/>
      </c>
    </row>
    <row r="498">
      <c r="A498" s="16" t="n"/>
      <c r="B498" s="5" t="n"/>
      <c r="C498" s="17" t="n"/>
      <c r="D498" s="5" t="n"/>
      <c r="E498" s="5" t="n"/>
      <c r="F498" s="6">
        <f>IF(B498&amp;""="","",IFERROR(INDEX('أوامر الشغل'!$I$6:$I$1005,MATCH(B498&amp;"",'أوامر الشغل'!$A$6:$A$1005,0)),"أمر غير موجود"))</f>
        <v/>
      </c>
    </row>
    <row r="499">
      <c r="A499" s="16" t="n"/>
      <c r="B499" s="5" t="n"/>
      <c r="C499" s="17" t="n"/>
      <c r="D499" s="5" t="n"/>
      <c r="E499" s="5" t="n"/>
      <c r="F499" s="6">
        <f>IF(B499&amp;""="","",IFERROR(INDEX('أوامر الشغل'!$I$6:$I$1005,MATCH(B499&amp;"",'أوامر الشغل'!$A$6:$A$1005,0)),"أمر غير موجود"))</f>
        <v/>
      </c>
    </row>
    <row r="500">
      <c r="A500" s="16" t="n"/>
      <c r="B500" s="5" t="n"/>
      <c r="C500" s="17" t="n"/>
      <c r="D500" s="5" t="n"/>
      <c r="E500" s="5" t="n"/>
      <c r="F500" s="6">
        <f>IF(B500&amp;""="","",IFERROR(INDEX('أوامر الشغل'!$I$6:$I$1005,MATCH(B500&amp;"",'أوامر الشغل'!$A$6:$A$1005,0)),"أمر غير موجود"))</f>
        <v/>
      </c>
    </row>
    <row r="501">
      <c r="A501" s="16" t="n"/>
      <c r="B501" s="5" t="n"/>
      <c r="C501" s="17" t="n"/>
      <c r="D501" s="5" t="n"/>
      <c r="E501" s="5" t="n"/>
      <c r="F501" s="6">
        <f>IF(B501&amp;""="","",IFERROR(INDEX('أوامر الشغل'!$I$6:$I$1005,MATCH(B501&amp;"",'أوامر الشغل'!$A$6:$A$1005,0)),"أمر غير موجود"))</f>
        <v/>
      </c>
    </row>
    <row r="502">
      <c r="A502" s="16" t="n"/>
      <c r="B502" s="5" t="n"/>
      <c r="C502" s="17" t="n"/>
      <c r="D502" s="5" t="n"/>
      <c r="E502" s="5" t="n"/>
      <c r="F502" s="6">
        <f>IF(B502&amp;""="","",IFERROR(INDEX('أوامر الشغل'!$I$6:$I$1005,MATCH(B502&amp;"",'أوامر الشغل'!$A$6:$A$1005,0)),"أمر غير موجود"))</f>
        <v/>
      </c>
    </row>
    <row r="503">
      <c r="A503" s="16" t="n"/>
      <c r="B503" s="5" t="n"/>
      <c r="C503" s="17" t="n"/>
      <c r="D503" s="5" t="n"/>
      <c r="E503" s="5" t="n"/>
      <c r="F503" s="6">
        <f>IF(B503&amp;""="","",IFERROR(INDEX('أوامر الشغل'!$I$6:$I$1005,MATCH(B503&amp;"",'أوامر الشغل'!$A$6:$A$1005,0)),"أمر غير موجود"))</f>
        <v/>
      </c>
    </row>
    <row r="504">
      <c r="A504" s="16" t="n"/>
      <c r="B504" s="5" t="n"/>
      <c r="C504" s="17" t="n"/>
      <c r="D504" s="5" t="n"/>
      <c r="E504" s="5" t="n"/>
      <c r="F504" s="6">
        <f>IF(B504&amp;""="","",IFERROR(INDEX('أوامر الشغل'!$I$6:$I$1005,MATCH(B504&amp;"",'أوامر الشغل'!$A$6:$A$1005,0)),"أمر غير موجود"))</f>
        <v/>
      </c>
    </row>
    <row r="505">
      <c r="A505" s="16" t="n"/>
      <c r="B505" s="5" t="n"/>
      <c r="C505" s="17" t="n"/>
      <c r="D505" s="5" t="n"/>
      <c r="E505" s="5" t="n"/>
      <c r="F505" s="6">
        <f>IF(B505&amp;""="","",IFERROR(INDEX('أوامر الشغل'!$I$6:$I$1005,MATCH(B505&amp;"",'أوامر الشغل'!$A$6:$A$1005,0)),"أمر غير موجود"))</f>
        <v/>
      </c>
    </row>
    <row r="506">
      <c r="A506" s="16" t="n"/>
      <c r="B506" s="5" t="n"/>
      <c r="C506" s="17" t="n"/>
      <c r="D506" s="5" t="n"/>
      <c r="E506" s="5" t="n"/>
      <c r="F506" s="6">
        <f>IF(B506&amp;""="","",IFERROR(INDEX('أوامر الشغل'!$I$6:$I$1005,MATCH(B506&amp;"",'أوامر الشغل'!$A$6:$A$1005,0)),"أمر غير موجود"))</f>
        <v/>
      </c>
    </row>
    <row r="507">
      <c r="A507" s="16" t="n"/>
      <c r="B507" s="5" t="n"/>
      <c r="C507" s="17" t="n"/>
      <c r="D507" s="5" t="n"/>
      <c r="E507" s="5" t="n"/>
      <c r="F507" s="6">
        <f>IF(B507&amp;""="","",IFERROR(INDEX('أوامر الشغل'!$I$6:$I$1005,MATCH(B507&amp;"",'أوامر الشغل'!$A$6:$A$1005,0)),"أمر غير موجود"))</f>
        <v/>
      </c>
    </row>
    <row r="508">
      <c r="A508" s="16" t="n"/>
      <c r="B508" s="5" t="n"/>
      <c r="C508" s="17" t="n"/>
      <c r="D508" s="5" t="n"/>
      <c r="E508" s="5" t="n"/>
      <c r="F508" s="6">
        <f>IF(B508&amp;""="","",IFERROR(INDEX('أوامر الشغل'!$I$6:$I$1005,MATCH(B508&amp;"",'أوامر الشغل'!$A$6:$A$1005,0)),"أمر غير موجود"))</f>
        <v/>
      </c>
    </row>
    <row r="509">
      <c r="A509" s="16" t="n"/>
      <c r="B509" s="5" t="n"/>
      <c r="C509" s="17" t="n"/>
      <c r="D509" s="5" t="n"/>
      <c r="E509" s="5" t="n"/>
      <c r="F509" s="6">
        <f>IF(B509&amp;""="","",IFERROR(INDEX('أوامر الشغل'!$I$6:$I$1005,MATCH(B509&amp;"",'أوامر الشغل'!$A$6:$A$1005,0)),"أمر غير موجود"))</f>
        <v/>
      </c>
    </row>
    <row r="510">
      <c r="A510" s="16" t="n"/>
      <c r="B510" s="5" t="n"/>
      <c r="C510" s="17" t="n"/>
      <c r="D510" s="5" t="n"/>
      <c r="E510" s="5" t="n"/>
      <c r="F510" s="6">
        <f>IF(B510&amp;""="","",IFERROR(INDEX('أوامر الشغل'!$I$6:$I$1005,MATCH(B510&amp;"",'أوامر الشغل'!$A$6:$A$1005,0)),"أمر غير موجود"))</f>
        <v/>
      </c>
    </row>
    <row r="511">
      <c r="A511" s="16" t="n"/>
      <c r="B511" s="5" t="n"/>
      <c r="C511" s="17" t="n"/>
      <c r="D511" s="5" t="n"/>
      <c r="E511" s="5" t="n"/>
      <c r="F511" s="6">
        <f>IF(B511&amp;""="","",IFERROR(INDEX('أوامر الشغل'!$I$6:$I$1005,MATCH(B511&amp;"",'أوامر الشغل'!$A$6:$A$1005,0)),"أمر غير موجود"))</f>
        <v/>
      </c>
    </row>
    <row r="512">
      <c r="A512" s="16" t="n"/>
      <c r="B512" s="5" t="n"/>
      <c r="C512" s="17" t="n"/>
      <c r="D512" s="5" t="n"/>
      <c r="E512" s="5" t="n"/>
      <c r="F512" s="6">
        <f>IF(B512&amp;""="","",IFERROR(INDEX('أوامر الشغل'!$I$6:$I$1005,MATCH(B512&amp;"",'أوامر الشغل'!$A$6:$A$1005,0)),"أمر غير موجود"))</f>
        <v/>
      </c>
    </row>
    <row r="513">
      <c r="A513" s="16" t="n"/>
      <c r="B513" s="5" t="n"/>
      <c r="C513" s="17" t="n"/>
      <c r="D513" s="5" t="n"/>
      <c r="E513" s="5" t="n"/>
      <c r="F513" s="6">
        <f>IF(B513&amp;""="","",IFERROR(INDEX('أوامر الشغل'!$I$6:$I$1005,MATCH(B513&amp;"",'أوامر الشغل'!$A$6:$A$1005,0)),"أمر غير موجود"))</f>
        <v/>
      </c>
    </row>
    <row r="514">
      <c r="A514" s="16" t="n"/>
      <c r="B514" s="5" t="n"/>
      <c r="C514" s="17" t="n"/>
      <c r="D514" s="5" t="n"/>
      <c r="E514" s="5" t="n"/>
      <c r="F514" s="6">
        <f>IF(B514&amp;""="","",IFERROR(INDEX('أوامر الشغل'!$I$6:$I$1005,MATCH(B514&amp;"",'أوامر الشغل'!$A$6:$A$1005,0)),"أمر غير موجود"))</f>
        <v/>
      </c>
    </row>
    <row r="515">
      <c r="A515" s="16" t="n"/>
      <c r="B515" s="5" t="n"/>
      <c r="C515" s="17" t="n"/>
      <c r="D515" s="5" t="n"/>
      <c r="E515" s="5" t="n"/>
      <c r="F515" s="6">
        <f>IF(B515&amp;""="","",IFERROR(INDEX('أوامر الشغل'!$I$6:$I$1005,MATCH(B515&amp;"",'أوامر الشغل'!$A$6:$A$1005,0)),"أمر غير موجود"))</f>
        <v/>
      </c>
    </row>
    <row r="516">
      <c r="A516" s="16" t="n"/>
      <c r="B516" s="5" t="n"/>
      <c r="C516" s="17" t="n"/>
      <c r="D516" s="5" t="n"/>
      <c r="E516" s="5" t="n"/>
      <c r="F516" s="6">
        <f>IF(B516&amp;""="","",IFERROR(INDEX('أوامر الشغل'!$I$6:$I$1005,MATCH(B516&amp;"",'أوامر الشغل'!$A$6:$A$1005,0)),"أمر غير موجود"))</f>
        <v/>
      </c>
    </row>
    <row r="517">
      <c r="A517" s="16" t="n"/>
      <c r="B517" s="5" t="n"/>
      <c r="C517" s="17" t="n"/>
      <c r="D517" s="5" t="n"/>
      <c r="E517" s="5" t="n"/>
      <c r="F517" s="6">
        <f>IF(B517&amp;""="","",IFERROR(INDEX('أوامر الشغل'!$I$6:$I$1005,MATCH(B517&amp;"",'أوامر الشغل'!$A$6:$A$1005,0)),"أمر غير موجود"))</f>
        <v/>
      </c>
    </row>
    <row r="518">
      <c r="A518" s="16" t="n"/>
      <c r="B518" s="5" t="n"/>
      <c r="C518" s="17" t="n"/>
      <c r="D518" s="5" t="n"/>
      <c r="E518" s="5" t="n"/>
      <c r="F518" s="6">
        <f>IF(B518&amp;""="","",IFERROR(INDEX('أوامر الشغل'!$I$6:$I$1005,MATCH(B518&amp;"",'أوامر الشغل'!$A$6:$A$1005,0)),"أمر غير موجود"))</f>
        <v/>
      </c>
    </row>
    <row r="519">
      <c r="A519" s="16" t="n"/>
      <c r="B519" s="5" t="n"/>
      <c r="C519" s="17" t="n"/>
      <c r="D519" s="5" t="n"/>
      <c r="E519" s="5" t="n"/>
      <c r="F519" s="6">
        <f>IF(B519&amp;""="","",IFERROR(INDEX('أوامر الشغل'!$I$6:$I$1005,MATCH(B519&amp;"",'أوامر الشغل'!$A$6:$A$1005,0)),"أمر غير موجود"))</f>
        <v/>
      </c>
    </row>
    <row r="520">
      <c r="A520" s="16" t="n"/>
      <c r="B520" s="5" t="n"/>
      <c r="C520" s="17" t="n"/>
      <c r="D520" s="5" t="n"/>
      <c r="E520" s="5" t="n"/>
      <c r="F520" s="6">
        <f>IF(B520&amp;""="","",IFERROR(INDEX('أوامر الشغل'!$I$6:$I$1005,MATCH(B520&amp;"",'أوامر الشغل'!$A$6:$A$1005,0)),"أمر غير موجود"))</f>
        <v/>
      </c>
    </row>
    <row r="521">
      <c r="A521" s="16" t="n"/>
      <c r="B521" s="5" t="n"/>
      <c r="C521" s="17" t="n"/>
      <c r="D521" s="5" t="n"/>
      <c r="E521" s="5" t="n"/>
      <c r="F521" s="6">
        <f>IF(B521&amp;""="","",IFERROR(INDEX('أوامر الشغل'!$I$6:$I$1005,MATCH(B521&amp;"",'أوامر الشغل'!$A$6:$A$1005,0)),"أمر غير موجود"))</f>
        <v/>
      </c>
    </row>
    <row r="522">
      <c r="A522" s="16" t="n"/>
      <c r="B522" s="5" t="n"/>
      <c r="C522" s="17" t="n"/>
      <c r="D522" s="5" t="n"/>
      <c r="E522" s="5" t="n"/>
      <c r="F522" s="6">
        <f>IF(B522&amp;""="","",IFERROR(INDEX('أوامر الشغل'!$I$6:$I$1005,MATCH(B522&amp;"",'أوامر الشغل'!$A$6:$A$1005,0)),"أمر غير موجود"))</f>
        <v/>
      </c>
    </row>
    <row r="523">
      <c r="A523" s="16" t="n"/>
      <c r="B523" s="5" t="n"/>
      <c r="C523" s="17" t="n"/>
      <c r="D523" s="5" t="n"/>
      <c r="E523" s="5" t="n"/>
      <c r="F523" s="6">
        <f>IF(B523&amp;""="","",IFERROR(INDEX('أوامر الشغل'!$I$6:$I$1005,MATCH(B523&amp;"",'أوامر الشغل'!$A$6:$A$1005,0)),"أمر غير موجود"))</f>
        <v/>
      </c>
    </row>
    <row r="524">
      <c r="A524" s="16" t="n"/>
      <c r="B524" s="5" t="n"/>
      <c r="C524" s="17" t="n"/>
      <c r="D524" s="5" t="n"/>
      <c r="E524" s="5" t="n"/>
      <c r="F524" s="6">
        <f>IF(B524&amp;""="","",IFERROR(INDEX('أوامر الشغل'!$I$6:$I$1005,MATCH(B524&amp;"",'أوامر الشغل'!$A$6:$A$1005,0)),"أمر غير موجود"))</f>
        <v/>
      </c>
    </row>
    <row r="525">
      <c r="A525" s="16" t="n"/>
      <c r="B525" s="5" t="n"/>
      <c r="C525" s="17" t="n"/>
      <c r="D525" s="5" t="n"/>
      <c r="E525" s="5" t="n"/>
      <c r="F525" s="6">
        <f>IF(B525&amp;""="","",IFERROR(INDEX('أوامر الشغل'!$I$6:$I$1005,MATCH(B525&amp;"",'أوامر الشغل'!$A$6:$A$1005,0)),"أمر غير موجود"))</f>
        <v/>
      </c>
    </row>
    <row r="526">
      <c r="A526" s="16" t="n"/>
      <c r="B526" s="5" t="n"/>
      <c r="C526" s="17" t="n"/>
      <c r="D526" s="5" t="n"/>
      <c r="E526" s="5" t="n"/>
      <c r="F526" s="6">
        <f>IF(B526&amp;""="","",IFERROR(INDEX('أوامر الشغل'!$I$6:$I$1005,MATCH(B526&amp;"",'أوامر الشغل'!$A$6:$A$1005,0)),"أمر غير موجود"))</f>
        <v/>
      </c>
    </row>
    <row r="527">
      <c r="A527" s="16" t="n"/>
      <c r="B527" s="5" t="n"/>
      <c r="C527" s="17" t="n"/>
      <c r="D527" s="5" t="n"/>
      <c r="E527" s="5" t="n"/>
      <c r="F527" s="6">
        <f>IF(B527&amp;""="","",IFERROR(INDEX('أوامر الشغل'!$I$6:$I$1005,MATCH(B527&amp;"",'أوامر الشغل'!$A$6:$A$1005,0)),"أمر غير موجود"))</f>
        <v/>
      </c>
    </row>
    <row r="528">
      <c r="A528" s="16" t="n"/>
      <c r="B528" s="5" t="n"/>
      <c r="C528" s="17" t="n"/>
      <c r="D528" s="5" t="n"/>
      <c r="E528" s="5" t="n"/>
      <c r="F528" s="6">
        <f>IF(B528&amp;""="","",IFERROR(INDEX('أوامر الشغل'!$I$6:$I$1005,MATCH(B528&amp;"",'أوامر الشغل'!$A$6:$A$1005,0)),"أمر غير موجود"))</f>
        <v/>
      </c>
    </row>
    <row r="529">
      <c r="A529" s="16" t="n"/>
      <c r="B529" s="5" t="n"/>
      <c r="C529" s="17" t="n"/>
      <c r="D529" s="5" t="n"/>
      <c r="E529" s="5" t="n"/>
      <c r="F529" s="6">
        <f>IF(B529&amp;""="","",IFERROR(INDEX('أوامر الشغل'!$I$6:$I$1005,MATCH(B529&amp;"",'أوامر الشغل'!$A$6:$A$1005,0)),"أمر غير موجود"))</f>
        <v/>
      </c>
    </row>
    <row r="530">
      <c r="A530" s="16" t="n"/>
      <c r="B530" s="5" t="n"/>
      <c r="C530" s="17" t="n"/>
      <c r="D530" s="5" t="n"/>
      <c r="E530" s="5" t="n"/>
      <c r="F530" s="6">
        <f>IF(B530&amp;""="","",IFERROR(INDEX('أوامر الشغل'!$I$6:$I$1005,MATCH(B530&amp;"",'أوامر الشغل'!$A$6:$A$1005,0)),"أمر غير موجود"))</f>
        <v/>
      </c>
    </row>
    <row r="531">
      <c r="A531" s="16" t="n"/>
      <c r="B531" s="5" t="n"/>
      <c r="C531" s="17" t="n"/>
      <c r="D531" s="5" t="n"/>
      <c r="E531" s="5" t="n"/>
      <c r="F531" s="6">
        <f>IF(B531&amp;""="","",IFERROR(INDEX('أوامر الشغل'!$I$6:$I$1005,MATCH(B531&amp;"",'أوامر الشغل'!$A$6:$A$1005,0)),"أمر غير موجود"))</f>
        <v/>
      </c>
    </row>
    <row r="532">
      <c r="A532" s="16" t="n"/>
      <c r="B532" s="5" t="n"/>
      <c r="C532" s="17" t="n"/>
      <c r="D532" s="5" t="n"/>
      <c r="E532" s="5" t="n"/>
      <c r="F532" s="6">
        <f>IF(B532&amp;""="","",IFERROR(INDEX('أوامر الشغل'!$I$6:$I$1005,MATCH(B532&amp;"",'أوامر الشغل'!$A$6:$A$1005,0)),"أمر غير موجود"))</f>
        <v/>
      </c>
    </row>
    <row r="533">
      <c r="A533" s="16" t="n"/>
      <c r="B533" s="5" t="n"/>
      <c r="C533" s="17" t="n"/>
      <c r="D533" s="5" t="n"/>
      <c r="E533" s="5" t="n"/>
      <c r="F533" s="6">
        <f>IF(B533&amp;""="","",IFERROR(INDEX('أوامر الشغل'!$I$6:$I$1005,MATCH(B533&amp;"",'أوامر الشغل'!$A$6:$A$1005,0)),"أمر غير موجود"))</f>
        <v/>
      </c>
    </row>
    <row r="534">
      <c r="A534" s="16" t="n"/>
      <c r="B534" s="5" t="n"/>
      <c r="C534" s="17" t="n"/>
      <c r="D534" s="5" t="n"/>
      <c r="E534" s="5" t="n"/>
      <c r="F534" s="6">
        <f>IF(B534&amp;""="","",IFERROR(INDEX('أوامر الشغل'!$I$6:$I$1005,MATCH(B534&amp;"",'أوامر الشغل'!$A$6:$A$1005,0)),"أمر غير موجود"))</f>
        <v/>
      </c>
    </row>
    <row r="535">
      <c r="A535" s="16" t="n"/>
      <c r="B535" s="5" t="n"/>
      <c r="C535" s="17" t="n"/>
      <c r="D535" s="5" t="n"/>
      <c r="E535" s="5" t="n"/>
      <c r="F535" s="6">
        <f>IF(B535&amp;""="","",IFERROR(INDEX('أوامر الشغل'!$I$6:$I$1005,MATCH(B535&amp;"",'أوامر الشغل'!$A$6:$A$1005,0)),"أمر غير موجود"))</f>
        <v/>
      </c>
    </row>
    <row r="536">
      <c r="A536" s="16" t="n"/>
      <c r="B536" s="5" t="n"/>
      <c r="C536" s="17" t="n"/>
      <c r="D536" s="5" t="n"/>
      <c r="E536" s="5" t="n"/>
      <c r="F536" s="6">
        <f>IF(B536&amp;""="","",IFERROR(INDEX('أوامر الشغل'!$I$6:$I$1005,MATCH(B536&amp;"",'أوامر الشغل'!$A$6:$A$1005,0)),"أمر غير موجود"))</f>
        <v/>
      </c>
    </row>
    <row r="537">
      <c r="A537" s="16" t="n"/>
      <c r="B537" s="5" t="n"/>
      <c r="C537" s="17" t="n"/>
      <c r="D537" s="5" t="n"/>
      <c r="E537" s="5" t="n"/>
      <c r="F537" s="6">
        <f>IF(B537&amp;""="","",IFERROR(INDEX('أوامر الشغل'!$I$6:$I$1005,MATCH(B537&amp;"",'أوامر الشغل'!$A$6:$A$1005,0)),"أمر غير موجود"))</f>
        <v/>
      </c>
    </row>
    <row r="538">
      <c r="A538" s="16" t="n"/>
      <c r="B538" s="5" t="n"/>
      <c r="C538" s="17" t="n"/>
      <c r="D538" s="5" t="n"/>
      <c r="E538" s="5" t="n"/>
      <c r="F538" s="6">
        <f>IF(B538&amp;""="","",IFERROR(INDEX('أوامر الشغل'!$I$6:$I$1005,MATCH(B538&amp;"",'أوامر الشغل'!$A$6:$A$1005,0)),"أمر غير موجود"))</f>
        <v/>
      </c>
    </row>
    <row r="539">
      <c r="A539" s="16" t="n"/>
      <c r="B539" s="5" t="n"/>
      <c r="C539" s="17" t="n"/>
      <c r="D539" s="5" t="n"/>
      <c r="E539" s="5" t="n"/>
      <c r="F539" s="6">
        <f>IF(B539&amp;""="","",IFERROR(INDEX('أوامر الشغل'!$I$6:$I$1005,MATCH(B539&amp;"",'أوامر الشغل'!$A$6:$A$1005,0)),"أمر غير موجود"))</f>
        <v/>
      </c>
    </row>
    <row r="540">
      <c r="A540" s="16" t="n"/>
      <c r="B540" s="5" t="n"/>
      <c r="C540" s="17" t="n"/>
      <c r="D540" s="5" t="n"/>
      <c r="E540" s="5" t="n"/>
      <c r="F540" s="6">
        <f>IF(B540&amp;""="","",IFERROR(INDEX('أوامر الشغل'!$I$6:$I$1005,MATCH(B540&amp;"",'أوامر الشغل'!$A$6:$A$1005,0)),"أمر غير موجود"))</f>
        <v/>
      </c>
    </row>
    <row r="541">
      <c r="A541" s="16" t="n"/>
      <c r="B541" s="5" t="n"/>
      <c r="C541" s="17" t="n"/>
      <c r="D541" s="5" t="n"/>
      <c r="E541" s="5" t="n"/>
      <c r="F541" s="6">
        <f>IF(B541&amp;""="","",IFERROR(INDEX('أوامر الشغل'!$I$6:$I$1005,MATCH(B541&amp;"",'أوامر الشغل'!$A$6:$A$1005,0)),"أمر غير موجود"))</f>
        <v/>
      </c>
    </row>
    <row r="542">
      <c r="A542" s="16" t="n"/>
      <c r="B542" s="5" t="n"/>
      <c r="C542" s="17" t="n"/>
      <c r="D542" s="5" t="n"/>
      <c r="E542" s="5" t="n"/>
      <c r="F542" s="6">
        <f>IF(B542&amp;""="","",IFERROR(INDEX('أوامر الشغل'!$I$6:$I$1005,MATCH(B542&amp;"",'أوامر الشغل'!$A$6:$A$1005,0)),"أمر غير موجود"))</f>
        <v/>
      </c>
    </row>
    <row r="543">
      <c r="A543" s="16" t="n"/>
      <c r="B543" s="5" t="n"/>
      <c r="C543" s="17" t="n"/>
      <c r="D543" s="5" t="n"/>
      <c r="E543" s="5" t="n"/>
      <c r="F543" s="6">
        <f>IF(B543&amp;""="","",IFERROR(INDEX('أوامر الشغل'!$I$6:$I$1005,MATCH(B543&amp;"",'أوامر الشغل'!$A$6:$A$1005,0)),"أمر غير موجود"))</f>
        <v/>
      </c>
    </row>
    <row r="544">
      <c r="A544" s="16" t="n"/>
      <c r="B544" s="5" t="n"/>
      <c r="C544" s="17" t="n"/>
      <c r="D544" s="5" t="n"/>
      <c r="E544" s="5" t="n"/>
      <c r="F544" s="6">
        <f>IF(B544&amp;""="","",IFERROR(INDEX('أوامر الشغل'!$I$6:$I$1005,MATCH(B544&amp;"",'أوامر الشغل'!$A$6:$A$1005,0)),"أمر غير موجود"))</f>
        <v/>
      </c>
    </row>
    <row r="545">
      <c r="A545" s="16" t="n"/>
      <c r="B545" s="5" t="n"/>
      <c r="C545" s="17" t="n"/>
      <c r="D545" s="5" t="n"/>
      <c r="E545" s="5" t="n"/>
      <c r="F545" s="6">
        <f>IF(B545&amp;""="","",IFERROR(INDEX('أوامر الشغل'!$I$6:$I$1005,MATCH(B545&amp;"",'أوامر الشغل'!$A$6:$A$1005,0)),"أمر غير موجود"))</f>
        <v/>
      </c>
    </row>
    <row r="546">
      <c r="A546" s="16" t="n"/>
      <c r="B546" s="5" t="n"/>
      <c r="C546" s="17" t="n"/>
      <c r="D546" s="5" t="n"/>
      <c r="E546" s="5" t="n"/>
      <c r="F546" s="6">
        <f>IF(B546&amp;""="","",IFERROR(INDEX('أوامر الشغل'!$I$6:$I$1005,MATCH(B546&amp;"",'أوامر الشغل'!$A$6:$A$1005,0)),"أمر غير موجود"))</f>
        <v/>
      </c>
    </row>
    <row r="547">
      <c r="A547" s="16" t="n"/>
      <c r="B547" s="5" t="n"/>
      <c r="C547" s="17" t="n"/>
      <c r="D547" s="5" t="n"/>
      <c r="E547" s="5" t="n"/>
      <c r="F547" s="6">
        <f>IF(B547&amp;""="","",IFERROR(INDEX('أوامر الشغل'!$I$6:$I$1005,MATCH(B547&amp;"",'أوامر الشغل'!$A$6:$A$1005,0)),"أمر غير موجود"))</f>
        <v/>
      </c>
    </row>
    <row r="548">
      <c r="A548" s="16" t="n"/>
      <c r="B548" s="5" t="n"/>
      <c r="C548" s="17" t="n"/>
      <c r="D548" s="5" t="n"/>
      <c r="E548" s="5" t="n"/>
      <c r="F548" s="6">
        <f>IF(B548&amp;""="","",IFERROR(INDEX('أوامر الشغل'!$I$6:$I$1005,MATCH(B548&amp;"",'أوامر الشغل'!$A$6:$A$1005,0)),"أمر غير موجود"))</f>
        <v/>
      </c>
    </row>
    <row r="549">
      <c r="A549" s="16" t="n"/>
      <c r="B549" s="5" t="n"/>
      <c r="C549" s="17" t="n"/>
      <c r="D549" s="5" t="n"/>
      <c r="E549" s="5" t="n"/>
      <c r="F549" s="6">
        <f>IF(B549&amp;""="","",IFERROR(INDEX('أوامر الشغل'!$I$6:$I$1005,MATCH(B549&amp;"",'أوامر الشغل'!$A$6:$A$1005,0)),"أمر غير موجود"))</f>
        <v/>
      </c>
    </row>
    <row r="550">
      <c r="A550" s="16" t="n"/>
      <c r="B550" s="5" t="n"/>
      <c r="C550" s="17" t="n"/>
      <c r="D550" s="5" t="n"/>
      <c r="E550" s="5" t="n"/>
      <c r="F550" s="6">
        <f>IF(B550&amp;""="","",IFERROR(INDEX('أوامر الشغل'!$I$6:$I$1005,MATCH(B550&amp;"",'أوامر الشغل'!$A$6:$A$1005,0)),"أمر غير موجود"))</f>
        <v/>
      </c>
    </row>
    <row r="551">
      <c r="A551" s="16" t="n"/>
      <c r="B551" s="5" t="n"/>
      <c r="C551" s="17" t="n"/>
      <c r="D551" s="5" t="n"/>
      <c r="E551" s="5" t="n"/>
      <c r="F551" s="6">
        <f>IF(B551&amp;""="","",IFERROR(INDEX('أوامر الشغل'!$I$6:$I$1005,MATCH(B551&amp;"",'أوامر الشغل'!$A$6:$A$1005,0)),"أمر غير موجود"))</f>
        <v/>
      </c>
    </row>
    <row r="552">
      <c r="A552" s="16" t="n"/>
      <c r="B552" s="5" t="n"/>
      <c r="C552" s="17" t="n"/>
      <c r="D552" s="5" t="n"/>
      <c r="E552" s="5" t="n"/>
      <c r="F552" s="6">
        <f>IF(B552&amp;""="","",IFERROR(INDEX('أوامر الشغل'!$I$6:$I$1005,MATCH(B552&amp;"",'أوامر الشغل'!$A$6:$A$1005,0)),"أمر غير موجود"))</f>
        <v/>
      </c>
    </row>
    <row r="553">
      <c r="A553" s="16" t="n"/>
      <c r="B553" s="5" t="n"/>
      <c r="C553" s="17" t="n"/>
      <c r="D553" s="5" t="n"/>
      <c r="E553" s="5" t="n"/>
      <c r="F553" s="6">
        <f>IF(B553&amp;""="","",IFERROR(INDEX('أوامر الشغل'!$I$6:$I$1005,MATCH(B553&amp;"",'أوامر الشغل'!$A$6:$A$1005,0)),"أمر غير موجود"))</f>
        <v/>
      </c>
    </row>
    <row r="554">
      <c r="A554" s="16" t="n"/>
      <c r="B554" s="5" t="n"/>
      <c r="C554" s="17" t="n"/>
      <c r="D554" s="5" t="n"/>
      <c r="E554" s="5" t="n"/>
      <c r="F554" s="6">
        <f>IF(B554&amp;""="","",IFERROR(INDEX('أوامر الشغل'!$I$6:$I$1005,MATCH(B554&amp;"",'أوامر الشغل'!$A$6:$A$1005,0)),"أمر غير موجود"))</f>
        <v/>
      </c>
    </row>
    <row r="555">
      <c r="A555" s="16" t="n"/>
      <c r="B555" s="5" t="n"/>
      <c r="C555" s="17" t="n"/>
      <c r="D555" s="5" t="n"/>
      <c r="E555" s="5" t="n"/>
      <c r="F555" s="6">
        <f>IF(B555&amp;""="","",IFERROR(INDEX('أوامر الشغل'!$I$6:$I$1005,MATCH(B555&amp;"",'أوامر الشغل'!$A$6:$A$1005,0)),"أمر غير موجود"))</f>
        <v/>
      </c>
    </row>
    <row r="556">
      <c r="A556" s="16" t="n"/>
      <c r="B556" s="5" t="n"/>
      <c r="C556" s="17" t="n"/>
      <c r="D556" s="5" t="n"/>
      <c r="E556" s="5" t="n"/>
      <c r="F556" s="6">
        <f>IF(B556&amp;""="","",IFERROR(INDEX('أوامر الشغل'!$I$6:$I$1005,MATCH(B556&amp;"",'أوامر الشغل'!$A$6:$A$1005,0)),"أمر غير موجود"))</f>
        <v/>
      </c>
    </row>
    <row r="557">
      <c r="A557" s="16" t="n"/>
      <c r="B557" s="5" t="n"/>
      <c r="C557" s="17" t="n"/>
      <c r="D557" s="5" t="n"/>
      <c r="E557" s="5" t="n"/>
      <c r="F557" s="6">
        <f>IF(B557&amp;""="","",IFERROR(INDEX('أوامر الشغل'!$I$6:$I$1005,MATCH(B557&amp;"",'أوامر الشغل'!$A$6:$A$1005,0)),"أمر غير موجود"))</f>
        <v/>
      </c>
    </row>
    <row r="558">
      <c r="A558" s="16" t="n"/>
      <c r="B558" s="5" t="n"/>
      <c r="C558" s="17" t="n"/>
      <c r="D558" s="5" t="n"/>
      <c r="E558" s="5" t="n"/>
      <c r="F558" s="6">
        <f>IF(B558&amp;""="","",IFERROR(INDEX('أوامر الشغل'!$I$6:$I$1005,MATCH(B558&amp;"",'أوامر الشغل'!$A$6:$A$1005,0)),"أمر غير موجود"))</f>
        <v/>
      </c>
    </row>
    <row r="559">
      <c r="A559" s="16" t="n"/>
      <c r="B559" s="5" t="n"/>
      <c r="C559" s="17" t="n"/>
      <c r="D559" s="5" t="n"/>
      <c r="E559" s="5" t="n"/>
      <c r="F559" s="6">
        <f>IF(B559&amp;""="","",IFERROR(INDEX('أوامر الشغل'!$I$6:$I$1005,MATCH(B559&amp;"",'أوامر الشغل'!$A$6:$A$1005,0)),"أمر غير موجود"))</f>
        <v/>
      </c>
    </row>
    <row r="560">
      <c r="A560" s="16" t="n"/>
      <c r="B560" s="5" t="n"/>
      <c r="C560" s="17" t="n"/>
      <c r="D560" s="5" t="n"/>
      <c r="E560" s="5" t="n"/>
      <c r="F560" s="6">
        <f>IF(B560&amp;""="","",IFERROR(INDEX('أوامر الشغل'!$I$6:$I$1005,MATCH(B560&amp;"",'أوامر الشغل'!$A$6:$A$1005,0)),"أمر غير موجود"))</f>
        <v/>
      </c>
    </row>
    <row r="561">
      <c r="A561" s="16" t="n"/>
      <c r="B561" s="5" t="n"/>
      <c r="C561" s="17" t="n"/>
      <c r="D561" s="5" t="n"/>
      <c r="E561" s="5" t="n"/>
      <c r="F561" s="6">
        <f>IF(B561&amp;""="","",IFERROR(INDEX('أوامر الشغل'!$I$6:$I$1005,MATCH(B561&amp;"",'أوامر الشغل'!$A$6:$A$1005,0)),"أمر غير موجود"))</f>
        <v/>
      </c>
    </row>
    <row r="562">
      <c r="A562" s="16" t="n"/>
      <c r="B562" s="5" t="n"/>
      <c r="C562" s="17" t="n"/>
      <c r="D562" s="5" t="n"/>
      <c r="E562" s="5" t="n"/>
      <c r="F562" s="6">
        <f>IF(B562&amp;""="","",IFERROR(INDEX('أوامر الشغل'!$I$6:$I$1005,MATCH(B562&amp;"",'أوامر الشغل'!$A$6:$A$1005,0)),"أمر غير موجود"))</f>
        <v/>
      </c>
    </row>
    <row r="563">
      <c r="A563" s="16" t="n"/>
      <c r="B563" s="5" t="n"/>
      <c r="C563" s="17" t="n"/>
      <c r="D563" s="5" t="n"/>
      <c r="E563" s="5" t="n"/>
      <c r="F563" s="6">
        <f>IF(B563&amp;""="","",IFERROR(INDEX('أوامر الشغل'!$I$6:$I$1005,MATCH(B563&amp;"",'أوامر الشغل'!$A$6:$A$1005,0)),"أمر غير موجود"))</f>
        <v/>
      </c>
    </row>
    <row r="564">
      <c r="A564" s="16" t="n"/>
      <c r="B564" s="5" t="n"/>
      <c r="C564" s="17" t="n"/>
      <c r="D564" s="5" t="n"/>
      <c r="E564" s="5" t="n"/>
      <c r="F564" s="6">
        <f>IF(B564&amp;""="","",IFERROR(INDEX('أوامر الشغل'!$I$6:$I$1005,MATCH(B564&amp;"",'أوامر الشغل'!$A$6:$A$1005,0)),"أمر غير موجود"))</f>
        <v/>
      </c>
    </row>
    <row r="565">
      <c r="A565" s="16" t="n"/>
      <c r="B565" s="5" t="n"/>
      <c r="C565" s="17" t="n"/>
      <c r="D565" s="5" t="n"/>
      <c r="E565" s="5" t="n"/>
      <c r="F565" s="6">
        <f>IF(B565&amp;""="","",IFERROR(INDEX('أوامر الشغل'!$I$6:$I$1005,MATCH(B565&amp;"",'أوامر الشغل'!$A$6:$A$1005,0)),"أمر غير موجود"))</f>
        <v/>
      </c>
    </row>
    <row r="566">
      <c r="A566" s="16" t="n"/>
      <c r="B566" s="5" t="n"/>
      <c r="C566" s="17" t="n"/>
      <c r="D566" s="5" t="n"/>
      <c r="E566" s="5" t="n"/>
      <c r="F566" s="6">
        <f>IF(B566&amp;""="","",IFERROR(INDEX('أوامر الشغل'!$I$6:$I$1005,MATCH(B566&amp;"",'أوامر الشغل'!$A$6:$A$1005,0)),"أمر غير موجود"))</f>
        <v/>
      </c>
    </row>
    <row r="567">
      <c r="A567" s="16" t="n"/>
      <c r="B567" s="5" t="n"/>
      <c r="C567" s="17" t="n"/>
      <c r="D567" s="5" t="n"/>
      <c r="E567" s="5" t="n"/>
      <c r="F567" s="6">
        <f>IF(B567&amp;""="","",IFERROR(INDEX('أوامر الشغل'!$I$6:$I$1005,MATCH(B567&amp;"",'أوامر الشغل'!$A$6:$A$1005,0)),"أمر غير موجود"))</f>
        <v/>
      </c>
    </row>
    <row r="568">
      <c r="A568" s="16" t="n"/>
      <c r="B568" s="5" t="n"/>
      <c r="C568" s="17" t="n"/>
      <c r="D568" s="5" t="n"/>
      <c r="E568" s="5" t="n"/>
      <c r="F568" s="6">
        <f>IF(B568&amp;""="","",IFERROR(INDEX('أوامر الشغل'!$I$6:$I$1005,MATCH(B568&amp;"",'أوامر الشغل'!$A$6:$A$1005,0)),"أمر غير موجود"))</f>
        <v/>
      </c>
    </row>
    <row r="569">
      <c r="A569" s="16" t="n"/>
      <c r="B569" s="5" t="n"/>
      <c r="C569" s="17" t="n"/>
      <c r="D569" s="5" t="n"/>
      <c r="E569" s="5" t="n"/>
      <c r="F569" s="6">
        <f>IF(B569&amp;""="","",IFERROR(INDEX('أوامر الشغل'!$I$6:$I$1005,MATCH(B569&amp;"",'أوامر الشغل'!$A$6:$A$1005,0)),"أمر غير موجود"))</f>
        <v/>
      </c>
    </row>
    <row r="570">
      <c r="A570" s="16" t="n"/>
      <c r="B570" s="5" t="n"/>
      <c r="C570" s="17" t="n"/>
      <c r="D570" s="5" t="n"/>
      <c r="E570" s="5" t="n"/>
      <c r="F570" s="6">
        <f>IF(B570&amp;""="","",IFERROR(INDEX('أوامر الشغل'!$I$6:$I$1005,MATCH(B570&amp;"",'أوامر الشغل'!$A$6:$A$1005,0)),"أمر غير موجود"))</f>
        <v/>
      </c>
    </row>
    <row r="571">
      <c r="A571" s="16" t="n"/>
      <c r="B571" s="5" t="n"/>
      <c r="C571" s="17" t="n"/>
      <c r="D571" s="5" t="n"/>
      <c r="E571" s="5" t="n"/>
      <c r="F571" s="6">
        <f>IF(B571&amp;""="","",IFERROR(INDEX('أوامر الشغل'!$I$6:$I$1005,MATCH(B571&amp;"",'أوامر الشغل'!$A$6:$A$1005,0)),"أمر غير موجود"))</f>
        <v/>
      </c>
    </row>
    <row r="572">
      <c r="A572" s="16" t="n"/>
      <c r="B572" s="5" t="n"/>
      <c r="C572" s="17" t="n"/>
      <c r="D572" s="5" t="n"/>
      <c r="E572" s="5" t="n"/>
      <c r="F572" s="6">
        <f>IF(B572&amp;""="","",IFERROR(INDEX('أوامر الشغل'!$I$6:$I$1005,MATCH(B572&amp;"",'أوامر الشغل'!$A$6:$A$1005,0)),"أمر غير موجود"))</f>
        <v/>
      </c>
    </row>
    <row r="573">
      <c r="A573" s="16" t="n"/>
      <c r="B573" s="5" t="n"/>
      <c r="C573" s="17" t="n"/>
      <c r="D573" s="5" t="n"/>
      <c r="E573" s="5" t="n"/>
      <c r="F573" s="6">
        <f>IF(B573&amp;""="","",IFERROR(INDEX('أوامر الشغل'!$I$6:$I$1005,MATCH(B573&amp;"",'أوامر الشغل'!$A$6:$A$1005,0)),"أمر غير موجود"))</f>
        <v/>
      </c>
    </row>
    <row r="574">
      <c r="A574" s="16" t="n"/>
      <c r="B574" s="5" t="n"/>
      <c r="C574" s="17" t="n"/>
      <c r="D574" s="5" t="n"/>
      <c r="E574" s="5" t="n"/>
      <c r="F574" s="6">
        <f>IF(B574&amp;""="","",IFERROR(INDEX('أوامر الشغل'!$I$6:$I$1005,MATCH(B574&amp;"",'أوامر الشغل'!$A$6:$A$1005,0)),"أمر غير موجود"))</f>
        <v/>
      </c>
    </row>
    <row r="575">
      <c r="A575" s="16" t="n"/>
      <c r="B575" s="5" t="n"/>
      <c r="C575" s="17" t="n"/>
      <c r="D575" s="5" t="n"/>
      <c r="E575" s="5" t="n"/>
      <c r="F575" s="6">
        <f>IF(B575&amp;""="","",IFERROR(INDEX('أوامر الشغل'!$I$6:$I$1005,MATCH(B575&amp;"",'أوامر الشغل'!$A$6:$A$1005,0)),"أمر غير موجود"))</f>
        <v/>
      </c>
    </row>
    <row r="576">
      <c r="A576" s="16" t="n"/>
      <c r="B576" s="5" t="n"/>
      <c r="C576" s="17" t="n"/>
      <c r="D576" s="5" t="n"/>
      <c r="E576" s="5" t="n"/>
      <c r="F576" s="6">
        <f>IF(B576&amp;""="","",IFERROR(INDEX('أوامر الشغل'!$I$6:$I$1005,MATCH(B576&amp;"",'أوامر الشغل'!$A$6:$A$1005,0)),"أمر غير موجود"))</f>
        <v/>
      </c>
    </row>
    <row r="577">
      <c r="A577" s="16" t="n"/>
      <c r="B577" s="5" t="n"/>
      <c r="C577" s="17" t="n"/>
      <c r="D577" s="5" t="n"/>
      <c r="E577" s="5" t="n"/>
      <c r="F577" s="6">
        <f>IF(B577&amp;""="","",IFERROR(INDEX('أوامر الشغل'!$I$6:$I$1005,MATCH(B577&amp;"",'أوامر الشغل'!$A$6:$A$1005,0)),"أمر غير موجود"))</f>
        <v/>
      </c>
    </row>
    <row r="578">
      <c r="A578" s="16" t="n"/>
      <c r="B578" s="5" t="n"/>
      <c r="C578" s="17" t="n"/>
      <c r="D578" s="5" t="n"/>
      <c r="E578" s="5" t="n"/>
      <c r="F578" s="6">
        <f>IF(B578&amp;""="","",IFERROR(INDEX('أوامر الشغل'!$I$6:$I$1005,MATCH(B578&amp;"",'أوامر الشغل'!$A$6:$A$1005,0)),"أمر غير موجود"))</f>
        <v/>
      </c>
    </row>
    <row r="579">
      <c r="A579" s="16" t="n"/>
      <c r="B579" s="5" t="n"/>
      <c r="C579" s="17" t="n"/>
      <c r="D579" s="5" t="n"/>
      <c r="E579" s="5" t="n"/>
      <c r="F579" s="6">
        <f>IF(B579&amp;""="","",IFERROR(INDEX('أوامر الشغل'!$I$6:$I$1005,MATCH(B579&amp;"",'أوامر الشغل'!$A$6:$A$1005,0)),"أمر غير موجود"))</f>
        <v/>
      </c>
    </row>
    <row r="580">
      <c r="A580" s="16" t="n"/>
      <c r="B580" s="5" t="n"/>
      <c r="C580" s="17" t="n"/>
      <c r="D580" s="5" t="n"/>
      <c r="E580" s="5" t="n"/>
      <c r="F580" s="6">
        <f>IF(B580&amp;""="","",IFERROR(INDEX('أوامر الشغل'!$I$6:$I$1005,MATCH(B580&amp;"",'أوامر الشغل'!$A$6:$A$1005,0)),"أمر غير موجود"))</f>
        <v/>
      </c>
    </row>
    <row r="581">
      <c r="A581" s="16" t="n"/>
      <c r="B581" s="5" t="n"/>
      <c r="C581" s="17" t="n"/>
      <c r="D581" s="5" t="n"/>
      <c r="E581" s="5" t="n"/>
      <c r="F581" s="6">
        <f>IF(B581&amp;""="","",IFERROR(INDEX('أوامر الشغل'!$I$6:$I$1005,MATCH(B581&amp;"",'أوامر الشغل'!$A$6:$A$1005,0)),"أمر غير موجود"))</f>
        <v/>
      </c>
    </row>
    <row r="582">
      <c r="A582" s="16" t="n"/>
      <c r="B582" s="5" t="n"/>
      <c r="C582" s="17" t="n"/>
      <c r="D582" s="5" t="n"/>
      <c r="E582" s="5" t="n"/>
      <c r="F582" s="6">
        <f>IF(B582&amp;""="","",IFERROR(INDEX('أوامر الشغل'!$I$6:$I$1005,MATCH(B582&amp;"",'أوامر الشغل'!$A$6:$A$1005,0)),"أمر غير موجود"))</f>
        <v/>
      </c>
    </row>
    <row r="583">
      <c r="A583" s="16" t="n"/>
      <c r="B583" s="5" t="n"/>
      <c r="C583" s="17" t="n"/>
      <c r="D583" s="5" t="n"/>
      <c r="E583" s="5" t="n"/>
      <c r="F583" s="6">
        <f>IF(B583&amp;""="","",IFERROR(INDEX('أوامر الشغل'!$I$6:$I$1005,MATCH(B583&amp;"",'أوامر الشغل'!$A$6:$A$1005,0)),"أمر غير موجود"))</f>
        <v/>
      </c>
    </row>
    <row r="584">
      <c r="A584" s="16" t="n"/>
      <c r="B584" s="5" t="n"/>
      <c r="C584" s="17" t="n"/>
      <c r="D584" s="5" t="n"/>
      <c r="E584" s="5" t="n"/>
      <c r="F584" s="6">
        <f>IF(B584&amp;""="","",IFERROR(INDEX('أوامر الشغل'!$I$6:$I$1005,MATCH(B584&amp;"",'أوامر الشغل'!$A$6:$A$1005,0)),"أمر غير موجود"))</f>
        <v/>
      </c>
    </row>
    <row r="585">
      <c r="A585" s="16" t="n"/>
      <c r="B585" s="5" t="n"/>
      <c r="C585" s="17" t="n"/>
      <c r="D585" s="5" t="n"/>
      <c r="E585" s="5" t="n"/>
      <c r="F585" s="6">
        <f>IF(B585&amp;""="","",IFERROR(INDEX('أوامر الشغل'!$I$6:$I$1005,MATCH(B585&amp;"",'أوامر الشغل'!$A$6:$A$1005,0)),"أمر غير موجود"))</f>
        <v/>
      </c>
    </row>
    <row r="586">
      <c r="A586" s="16" t="n"/>
      <c r="B586" s="5" t="n"/>
      <c r="C586" s="17" t="n"/>
      <c r="D586" s="5" t="n"/>
      <c r="E586" s="5" t="n"/>
      <c r="F586" s="6">
        <f>IF(B586&amp;""="","",IFERROR(INDEX('أوامر الشغل'!$I$6:$I$1005,MATCH(B586&amp;"",'أوامر الشغل'!$A$6:$A$1005,0)),"أمر غير موجود"))</f>
        <v/>
      </c>
    </row>
    <row r="587">
      <c r="A587" s="16" t="n"/>
      <c r="B587" s="5" t="n"/>
      <c r="C587" s="17" t="n"/>
      <c r="D587" s="5" t="n"/>
      <c r="E587" s="5" t="n"/>
      <c r="F587" s="6">
        <f>IF(B587&amp;""="","",IFERROR(INDEX('أوامر الشغل'!$I$6:$I$1005,MATCH(B587&amp;"",'أوامر الشغل'!$A$6:$A$1005,0)),"أمر غير موجود"))</f>
        <v/>
      </c>
    </row>
    <row r="588">
      <c r="A588" s="16" t="n"/>
      <c r="B588" s="5" t="n"/>
      <c r="C588" s="17" t="n"/>
      <c r="D588" s="5" t="n"/>
      <c r="E588" s="5" t="n"/>
      <c r="F588" s="6">
        <f>IF(B588&amp;""="","",IFERROR(INDEX('أوامر الشغل'!$I$6:$I$1005,MATCH(B588&amp;"",'أوامر الشغل'!$A$6:$A$1005,0)),"أمر غير موجود"))</f>
        <v/>
      </c>
    </row>
    <row r="589">
      <c r="A589" s="16" t="n"/>
      <c r="B589" s="5" t="n"/>
      <c r="C589" s="17" t="n"/>
      <c r="D589" s="5" t="n"/>
      <c r="E589" s="5" t="n"/>
      <c r="F589" s="6">
        <f>IF(B589&amp;""="","",IFERROR(INDEX('أوامر الشغل'!$I$6:$I$1005,MATCH(B589&amp;"",'أوامر الشغل'!$A$6:$A$1005,0)),"أمر غير موجود"))</f>
        <v/>
      </c>
    </row>
    <row r="590">
      <c r="A590" s="16" t="n"/>
      <c r="B590" s="5" t="n"/>
      <c r="C590" s="17" t="n"/>
      <c r="D590" s="5" t="n"/>
      <c r="E590" s="5" t="n"/>
      <c r="F590" s="6">
        <f>IF(B590&amp;""="","",IFERROR(INDEX('أوامر الشغل'!$I$6:$I$1005,MATCH(B590&amp;"",'أوامر الشغل'!$A$6:$A$1005,0)),"أمر غير موجود"))</f>
        <v/>
      </c>
    </row>
    <row r="591">
      <c r="A591" s="16" t="n"/>
      <c r="B591" s="5" t="n"/>
      <c r="C591" s="17" t="n"/>
      <c r="D591" s="5" t="n"/>
      <c r="E591" s="5" t="n"/>
      <c r="F591" s="6">
        <f>IF(B591&amp;""="","",IFERROR(INDEX('أوامر الشغل'!$I$6:$I$1005,MATCH(B591&amp;"",'أوامر الشغل'!$A$6:$A$1005,0)),"أمر غير موجود"))</f>
        <v/>
      </c>
    </row>
    <row r="592">
      <c r="A592" s="16" t="n"/>
      <c r="B592" s="5" t="n"/>
      <c r="C592" s="17" t="n"/>
      <c r="D592" s="5" t="n"/>
      <c r="E592" s="5" t="n"/>
      <c r="F592" s="6">
        <f>IF(B592&amp;""="","",IFERROR(INDEX('أوامر الشغل'!$I$6:$I$1005,MATCH(B592&amp;"",'أوامر الشغل'!$A$6:$A$1005,0)),"أمر غير موجود"))</f>
        <v/>
      </c>
    </row>
    <row r="593">
      <c r="A593" s="16" t="n"/>
      <c r="B593" s="5" t="n"/>
      <c r="C593" s="17" t="n"/>
      <c r="D593" s="5" t="n"/>
      <c r="E593" s="5" t="n"/>
      <c r="F593" s="6">
        <f>IF(B593&amp;""="","",IFERROR(INDEX('أوامر الشغل'!$I$6:$I$1005,MATCH(B593&amp;"",'أوامر الشغل'!$A$6:$A$1005,0)),"أمر غير موجود"))</f>
        <v/>
      </c>
    </row>
    <row r="594">
      <c r="A594" s="16" t="n"/>
      <c r="B594" s="5" t="n"/>
      <c r="C594" s="17" t="n"/>
      <c r="D594" s="5" t="n"/>
      <c r="E594" s="5" t="n"/>
      <c r="F594" s="6">
        <f>IF(B594&amp;""="","",IFERROR(INDEX('أوامر الشغل'!$I$6:$I$1005,MATCH(B594&amp;"",'أوامر الشغل'!$A$6:$A$1005,0)),"أمر غير موجود"))</f>
        <v/>
      </c>
    </row>
    <row r="595">
      <c r="A595" s="16" t="n"/>
      <c r="B595" s="5" t="n"/>
      <c r="C595" s="17" t="n"/>
      <c r="D595" s="5" t="n"/>
      <c r="E595" s="5" t="n"/>
      <c r="F595" s="6">
        <f>IF(B595&amp;""="","",IFERROR(INDEX('أوامر الشغل'!$I$6:$I$1005,MATCH(B595&amp;"",'أوامر الشغل'!$A$6:$A$1005,0)),"أمر غير موجود"))</f>
        <v/>
      </c>
    </row>
    <row r="596">
      <c r="A596" s="16" t="n"/>
      <c r="B596" s="5" t="n"/>
      <c r="C596" s="17" t="n"/>
      <c r="D596" s="5" t="n"/>
      <c r="E596" s="5" t="n"/>
      <c r="F596" s="6">
        <f>IF(B596&amp;""="","",IFERROR(INDEX('أوامر الشغل'!$I$6:$I$1005,MATCH(B596&amp;"",'أوامر الشغل'!$A$6:$A$1005,0)),"أمر غير موجود"))</f>
        <v/>
      </c>
    </row>
    <row r="597">
      <c r="A597" s="16" t="n"/>
      <c r="B597" s="5" t="n"/>
      <c r="C597" s="17" t="n"/>
      <c r="D597" s="5" t="n"/>
      <c r="E597" s="5" t="n"/>
      <c r="F597" s="6">
        <f>IF(B597&amp;""="","",IFERROR(INDEX('أوامر الشغل'!$I$6:$I$1005,MATCH(B597&amp;"",'أوامر الشغل'!$A$6:$A$1005,0)),"أمر غير موجود"))</f>
        <v/>
      </c>
    </row>
    <row r="598">
      <c r="A598" s="16" t="n"/>
      <c r="B598" s="5" t="n"/>
      <c r="C598" s="17" t="n"/>
      <c r="D598" s="5" t="n"/>
      <c r="E598" s="5" t="n"/>
      <c r="F598" s="6">
        <f>IF(B598&amp;""="","",IFERROR(INDEX('أوامر الشغل'!$I$6:$I$1005,MATCH(B598&amp;"",'أوامر الشغل'!$A$6:$A$1005,0)),"أمر غير موجود"))</f>
        <v/>
      </c>
    </row>
    <row r="599">
      <c r="A599" s="16" t="n"/>
      <c r="B599" s="5" t="n"/>
      <c r="C599" s="17" t="n"/>
      <c r="D599" s="5" t="n"/>
      <c r="E599" s="5" t="n"/>
      <c r="F599" s="6">
        <f>IF(B599&amp;""="","",IFERROR(INDEX('أوامر الشغل'!$I$6:$I$1005,MATCH(B599&amp;"",'أوامر الشغل'!$A$6:$A$1005,0)),"أمر غير موجود"))</f>
        <v/>
      </c>
    </row>
    <row r="600">
      <c r="A600" s="16" t="n"/>
      <c r="B600" s="5" t="n"/>
      <c r="C600" s="17" t="n"/>
      <c r="D600" s="5" t="n"/>
      <c r="E600" s="5" t="n"/>
      <c r="F600" s="6">
        <f>IF(B600&amp;""="","",IFERROR(INDEX('أوامر الشغل'!$I$6:$I$1005,MATCH(B600&amp;"",'أوامر الشغل'!$A$6:$A$1005,0)),"أمر غير موجود"))</f>
        <v/>
      </c>
    </row>
    <row r="601">
      <c r="A601" s="16" t="n"/>
      <c r="B601" s="5" t="n"/>
      <c r="C601" s="17" t="n"/>
      <c r="D601" s="5" t="n"/>
      <c r="E601" s="5" t="n"/>
      <c r="F601" s="6">
        <f>IF(B601&amp;""="","",IFERROR(INDEX('أوامر الشغل'!$I$6:$I$1005,MATCH(B601&amp;"",'أوامر الشغل'!$A$6:$A$1005,0)),"أمر غير موجود"))</f>
        <v/>
      </c>
    </row>
    <row r="602">
      <c r="A602" s="16" t="n"/>
      <c r="B602" s="5" t="n"/>
      <c r="C602" s="17" t="n"/>
      <c r="D602" s="5" t="n"/>
      <c r="E602" s="5" t="n"/>
      <c r="F602" s="6">
        <f>IF(B602&amp;""="","",IFERROR(INDEX('أوامر الشغل'!$I$6:$I$1005,MATCH(B602&amp;"",'أوامر الشغل'!$A$6:$A$1005,0)),"أمر غير موجود"))</f>
        <v/>
      </c>
    </row>
    <row r="603">
      <c r="A603" s="16" t="n"/>
      <c r="B603" s="5" t="n"/>
      <c r="C603" s="17" t="n"/>
      <c r="D603" s="5" t="n"/>
      <c r="E603" s="5" t="n"/>
      <c r="F603" s="6">
        <f>IF(B603&amp;""="","",IFERROR(INDEX('أوامر الشغل'!$I$6:$I$1005,MATCH(B603&amp;"",'أوامر الشغل'!$A$6:$A$1005,0)),"أمر غير موجود"))</f>
        <v/>
      </c>
    </row>
    <row r="604">
      <c r="A604" s="16" t="n"/>
      <c r="B604" s="5" t="n"/>
      <c r="C604" s="17" t="n"/>
      <c r="D604" s="5" t="n"/>
      <c r="E604" s="5" t="n"/>
      <c r="F604" s="6">
        <f>IF(B604&amp;""="","",IFERROR(INDEX('أوامر الشغل'!$I$6:$I$1005,MATCH(B604&amp;"",'أوامر الشغل'!$A$6:$A$1005,0)),"أمر غير موجود"))</f>
        <v/>
      </c>
    </row>
    <row r="605">
      <c r="A605" s="16" t="n"/>
      <c r="B605" s="5" t="n"/>
      <c r="C605" s="17" t="n"/>
      <c r="D605" s="5" t="n"/>
      <c r="E605" s="5" t="n"/>
      <c r="F605" s="6">
        <f>IF(B605&amp;""="","",IFERROR(INDEX('أوامر الشغل'!$I$6:$I$1005,MATCH(B605&amp;"",'أوامر الشغل'!$A$6:$A$1005,0)),"أمر غير موجود"))</f>
        <v/>
      </c>
    </row>
    <row r="606">
      <c r="A606" s="16" t="n"/>
      <c r="B606" s="5" t="n"/>
      <c r="C606" s="17" t="n"/>
      <c r="D606" s="5" t="n"/>
      <c r="E606" s="5" t="n"/>
      <c r="F606" s="6">
        <f>IF(B606&amp;""="","",IFERROR(INDEX('أوامر الشغل'!$I$6:$I$1005,MATCH(B606&amp;"",'أوامر الشغل'!$A$6:$A$1005,0)),"أمر غير موجود"))</f>
        <v/>
      </c>
    </row>
    <row r="607">
      <c r="A607" s="16" t="n"/>
      <c r="B607" s="5" t="n"/>
      <c r="C607" s="17" t="n"/>
      <c r="D607" s="5" t="n"/>
      <c r="E607" s="5" t="n"/>
      <c r="F607" s="6">
        <f>IF(B607&amp;""="","",IFERROR(INDEX('أوامر الشغل'!$I$6:$I$1005,MATCH(B607&amp;"",'أوامر الشغل'!$A$6:$A$1005,0)),"أمر غير موجود"))</f>
        <v/>
      </c>
    </row>
    <row r="608">
      <c r="A608" s="16" t="n"/>
      <c r="B608" s="5" t="n"/>
      <c r="C608" s="17" t="n"/>
      <c r="D608" s="5" t="n"/>
      <c r="E608" s="5" t="n"/>
      <c r="F608" s="6">
        <f>IF(B608&amp;""="","",IFERROR(INDEX('أوامر الشغل'!$I$6:$I$1005,MATCH(B608&amp;"",'أوامر الشغل'!$A$6:$A$1005,0)),"أمر غير موجود"))</f>
        <v/>
      </c>
    </row>
    <row r="609">
      <c r="A609" s="16" t="n"/>
      <c r="B609" s="5" t="n"/>
      <c r="C609" s="17" t="n"/>
      <c r="D609" s="5" t="n"/>
      <c r="E609" s="5" t="n"/>
      <c r="F609" s="6">
        <f>IF(B609&amp;""="","",IFERROR(INDEX('أوامر الشغل'!$I$6:$I$1005,MATCH(B609&amp;"",'أوامر الشغل'!$A$6:$A$1005,0)),"أمر غير موجود"))</f>
        <v/>
      </c>
    </row>
    <row r="610">
      <c r="A610" s="16" t="n"/>
      <c r="B610" s="5" t="n"/>
      <c r="C610" s="17" t="n"/>
      <c r="D610" s="5" t="n"/>
      <c r="E610" s="5" t="n"/>
      <c r="F610" s="6">
        <f>IF(B610&amp;""="","",IFERROR(INDEX('أوامر الشغل'!$I$6:$I$1005,MATCH(B610&amp;"",'أوامر الشغل'!$A$6:$A$1005,0)),"أمر غير موجود"))</f>
        <v/>
      </c>
    </row>
    <row r="611">
      <c r="A611" s="16" t="n"/>
      <c r="B611" s="5" t="n"/>
      <c r="C611" s="17" t="n"/>
      <c r="D611" s="5" t="n"/>
      <c r="E611" s="5" t="n"/>
      <c r="F611" s="6">
        <f>IF(B611&amp;""="","",IFERROR(INDEX('أوامر الشغل'!$I$6:$I$1005,MATCH(B611&amp;"",'أوامر الشغل'!$A$6:$A$1005,0)),"أمر غير موجود"))</f>
        <v/>
      </c>
    </row>
    <row r="612">
      <c r="A612" s="16" t="n"/>
      <c r="B612" s="5" t="n"/>
      <c r="C612" s="17" t="n"/>
      <c r="D612" s="5" t="n"/>
      <c r="E612" s="5" t="n"/>
      <c r="F612" s="6">
        <f>IF(B612&amp;""="","",IFERROR(INDEX('أوامر الشغل'!$I$6:$I$1005,MATCH(B612&amp;"",'أوامر الشغل'!$A$6:$A$1005,0)),"أمر غير موجود"))</f>
        <v/>
      </c>
    </row>
    <row r="613">
      <c r="A613" s="16" t="n"/>
      <c r="B613" s="5" t="n"/>
      <c r="C613" s="17" t="n"/>
      <c r="D613" s="5" t="n"/>
      <c r="E613" s="5" t="n"/>
      <c r="F613" s="6">
        <f>IF(B613&amp;""="","",IFERROR(INDEX('أوامر الشغل'!$I$6:$I$1005,MATCH(B613&amp;"",'أوامر الشغل'!$A$6:$A$1005,0)),"أمر غير موجود"))</f>
        <v/>
      </c>
    </row>
    <row r="614">
      <c r="A614" s="16" t="n"/>
      <c r="B614" s="5" t="n"/>
      <c r="C614" s="17" t="n"/>
      <c r="D614" s="5" t="n"/>
      <c r="E614" s="5" t="n"/>
      <c r="F614" s="6">
        <f>IF(B614&amp;""="","",IFERROR(INDEX('أوامر الشغل'!$I$6:$I$1005,MATCH(B614&amp;"",'أوامر الشغل'!$A$6:$A$1005,0)),"أمر غير موجود"))</f>
        <v/>
      </c>
    </row>
    <row r="615">
      <c r="A615" s="16" t="n"/>
      <c r="B615" s="5" t="n"/>
      <c r="C615" s="17" t="n"/>
      <c r="D615" s="5" t="n"/>
      <c r="E615" s="5" t="n"/>
      <c r="F615" s="6">
        <f>IF(B615&amp;""="","",IFERROR(INDEX('أوامر الشغل'!$I$6:$I$1005,MATCH(B615&amp;"",'أوامر الشغل'!$A$6:$A$1005,0)),"أمر غير موجود"))</f>
        <v/>
      </c>
    </row>
    <row r="616">
      <c r="A616" s="16" t="n"/>
      <c r="B616" s="5" t="n"/>
      <c r="C616" s="17" t="n"/>
      <c r="D616" s="5" t="n"/>
      <c r="E616" s="5" t="n"/>
      <c r="F616" s="6">
        <f>IF(B616&amp;""="","",IFERROR(INDEX('أوامر الشغل'!$I$6:$I$1005,MATCH(B616&amp;"",'أوامر الشغل'!$A$6:$A$1005,0)),"أمر غير موجود"))</f>
        <v/>
      </c>
    </row>
    <row r="617">
      <c r="A617" s="16" t="n"/>
      <c r="B617" s="5" t="n"/>
      <c r="C617" s="17" t="n"/>
      <c r="D617" s="5" t="n"/>
      <c r="E617" s="5" t="n"/>
      <c r="F617" s="6">
        <f>IF(B617&amp;""="","",IFERROR(INDEX('أوامر الشغل'!$I$6:$I$1005,MATCH(B617&amp;"",'أوامر الشغل'!$A$6:$A$1005,0)),"أمر غير موجود"))</f>
        <v/>
      </c>
    </row>
    <row r="618">
      <c r="A618" s="16" t="n"/>
      <c r="B618" s="5" t="n"/>
      <c r="C618" s="17" t="n"/>
      <c r="D618" s="5" t="n"/>
      <c r="E618" s="5" t="n"/>
      <c r="F618" s="6">
        <f>IF(B618&amp;""="","",IFERROR(INDEX('أوامر الشغل'!$I$6:$I$1005,MATCH(B618&amp;"",'أوامر الشغل'!$A$6:$A$1005,0)),"أمر غير موجود"))</f>
        <v/>
      </c>
    </row>
    <row r="619">
      <c r="A619" s="16" t="n"/>
      <c r="B619" s="5" t="n"/>
      <c r="C619" s="17" t="n"/>
      <c r="D619" s="5" t="n"/>
      <c r="E619" s="5" t="n"/>
      <c r="F619" s="6">
        <f>IF(B619&amp;""="","",IFERROR(INDEX('أوامر الشغل'!$I$6:$I$1005,MATCH(B619&amp;"",'أوامر الشغل'!$A$6:$A$1005,0)),"أمر غير موجود"))</f>
        <v/>
      </c>
    </row>
    <row r="620">
      <c r="A620" s="16" t="n"/>
      <c r="B620" s="5" t="n"/>
      <c r="C620" s="17" t="n"/>
      <c r="D620" s="5" t="n"/>
      <c r="E620" s="5" t="n"/>
      <c r="F620" s="6">
        <f>IF(B620&amp;""="","",IFERROR(INDEX('أوامر الشغل'!$I$6:$I$1005,MATCH(B620&amp;"",'أوامر الشغل'!$A$6:$A$1005,0)),"أمر غير موجود"))</f>
        <v/>
      </c>
    </row>
    <row r="621">
      <c r="A621" s="16" t="n"/>
      <c r="B621" s="5" t="n"/>
      <c r="C621" s="17" t="n"/>
      <c r="D621" s="5" t="n"/>
      <c r="E621" s="5" t="n"/>
      <c r="F621" s="6">
        <f>IF(B621&amp;""="","",IFERROR(INDEX('أوامر الشغل'!$I$6:$I$1005,MATCH(B621&amp;"",'أوامر الشغل'!$A$6:$A$1005,0)),"أمر غير موجود"))</f>
        <v/>
      </c>
    </row>
    <row r="622">
      <c r="A622" s="16" t="n"/>
      <c r="B622" s="5" t="n"/>
      <c r="C622" s="17" t="n"/>
      <c r="D622" s="5" t="n"/>
      <c r="E622" s="5" t="n"/>
      <c r="F622" s="6">
        <f>IF(B622&amp;""="","",IFERROR(INDEX('أوامر الشغل'!$I$6:$I$1005,MATCH(B622&amp;"",'أوامر الشغل'!$A$6:$A$1005,0)),"أمر غير موجود"))</f>
        <v/>
      </c>
    </row>
    <row r="623">
      <c r="A623" s="16" t="n"/>
      <c r="B623" s="5" t="n"/>
      <c r="C623" s="17" t="n"/>
      <c r="D623" s="5" t="n"/>
      <c r="E623" s="5" t="n"/>
      <c r="F623" s="6">
        <f>IF(B623&amp;""="","",IFERROR(INDEX('أوامر الشغل'!$I$6:$I$1005,MATCH(B623&amp;"",'أوامر الشغل'!$A$6:$A$1005,0)),"أمر غير موجود"))</f>
        <v/>
      </c>
    </row>
    <row r="624">
      <c r="A624" s="16" t="n"/>
      <c r="B624" s="5" t="n"/>
      <c r="C624" s="17" t="n"/>
      <c r="D624" s="5" t="n"/>
      <c r="E624" s="5" t="n"/>
      <c r="F624" s="6">
        <f>IF(B624&amp;""="","",IFERROR(INDEX('أوامر الشغل'!$I$6:$I$1005,MATCH(B624&amp;"",'أوامر الشغل'!$A$6:$A$1005,0)),"أمر غير موجود"))</f>
        <v/>
      </c>
    </row>
    <row r="625">
      <c r="A625" s="16" t="n"/>
      <c r="B625" s="5" t="n"/>
      <c r="C625" s="17" t="n"/>
      <c r="D625" s="5" t="n"/>
      <c r="E625" s="5" t="n"/>
      <c r="F625" s="6">
        <f>IF(B625&amp;""="","",IFERROR(INDEX('أوامر الشغل'!$I$6:$I$1005,MATCH(B625&amp;"",'أوامر الشغل'!$A$6:$A$1005,0)),"أمر غير موجود"))</f>
        <v/>
      </c>
    </row>
    <row r="626">
      <c r="A626" s="16" t="n"/>
      <c r="B626" s="5" t="n"/>
      <c r="C626" s="17" t="n"/>
      <c r="D626" s="5" t="n"/>
      <c r="E626" s="5" t="n"/>
      <c r="F626" s="6">
        <f>IF(B626&amp;""="","",IFERROR(INDEX('أوامر الشغل'!$I$6:$I$1005,MATCH(B626&amp;"",'أوامر الشغل'!$A$6:$A$1005,0)),"أمر غير موجود"))</f>
        <v/>
      </c>
    </row>
    <row r="627">
      <c r="A627" s="16" t="n"/>
      <c r="B627" s="5" t="n"/>
      <c r="C627" s="17" t="n"/>
      <c r="D627" s="5" t="n"/>
      <c r="E627" s="5" t="n"/>
      <c r="F627" s="6">
        <f>IF(B627&amp;""="","",IFERROR(INDEX('أوامر الشغل'!$I$6:$I$1005,MATCH(B627&amp;"",'أوامر الشغل'!$A$6:$A$1005,0)),"أمر غير موجود"))</f>
        <v/>
      </c>
    </row>
    <row r="628">
      <c r="A628" s="16" t="n"/>
      <c r="B628" s="5" t="n"/>
      <c r="C628" s="17" t="n"/>
      <c r="D628" s="5" t="n"/>
      <c r="E628" s="5" t="n"/>
      <c r="F628" s="6">
        <f>IF(B628&amp;""="","",IFERROR(INDEX('أوامر الشغل'!$I$6:$I$1005,MATCH(B628&amp;"",'أوامر الشغل'!$A$6:$A$1005,0)),"أمر غير موجود"))</f>
        <v/>
      </c>
    </row>
    <row r="629">
      <c r="A629" s="16" t="n"/>
      <c r="B629" s="5" t="n"/>
      <c r="C629" s="17" t="n"/>
      <c r="D629" s="5" t="n"/>
      <c r="E629" s="5" t="n"/>
      <c r="F629" s="6">
        <f>IF(B629&amp;""="","",IFERROR(INDEX('أوامر الشغل'!$I$6:$I$1005,MATCH(B629&amp;"",'أوامر الشغل'!$A$6:$A$1005,0)),"أمر غير موجود"))</f>
        <v/>
      </c>
    </row>
    <row r="630">
      <c r="A630" s="16" t="n"/>
      <c r="B630" s="5" t="n"/>
      <c r="C630" s="17" t="n"/>
      <c r="D630" s="5" t="n"/>
      <c r="E630" s="5" t="n"/>
      <c r="F630" s="6">
        <f>IF(B630&amp;""="","",IFERROR(INDEX('أوامر الشغل'!$I$6:$I$1005,MATCH(B630&amp;"",'أوامر الشغل'!$A$6:$A$1005,0)),"أمر غير موجود"))</f>
        <v/>
      </c>
    </row>
    <row r="631">
      <c r="A631" s="16" t="n"/>
      <c r="B631" s="5" t="n"/>
      <c r="C631" s="17" t="n"/>
      <c r="D631" s="5" t="n"/>
      <c r="E631" s="5" t="n"/>
      <c r="F631" s="6">
        <f>IF(B631&amp;""="","",IFERROR(INDEX('أوامر الشغل'!$I$6:$I$1005,MATCH(B631&amp;"",'أوامر الشغل'!$A$6:$A$1005,0)),"أمر غير موجود"))</f>
        <v/>
      </c>
    </row>
    <row r="632">
      <c r="A632" s="16" t="n"/>
      <c r="B632" s="5" t="n"/>
      <c r="C632" s="17" t="n"/>
      <c r="D632" s="5" t="n"/>
      <c r="E632" s="5" t="n"/>
      <c r="F632" s="6">
        <f>IF(B632&amp;""="","",IFERROR(INDEX('أوامر الشغل'!$I$6:$I$1005,MATCH(B632&amp;"",'أوامر الشغل'!$A$6:$A$1005,0)),"أمر غير موجود"))</f>
        <v/>
      </c>
    </row>
    <row r="633">
      <c r="A633" s="16" t="n"/>
      <c r="B633" s="5" t="n"/>
      <c r="C633" s="17" t="n"/>
      <c r="D633" s="5" t="n"/>
      <c r="E633" s="5" t="n"/>
      <c r="F633" s="6">
        <f>IF(B633&amp;""="","",IFERROR(INDEX('أوامر الشغل'!$I$6:$I$1005,MATCH(B633&amp;"",'أوامر الشغل'!$A$6:$A$1005,0)),"أمر غير موجود"))</f>
        <v/>
      </c>
    </row>
    <row r="634">
      <c r="A634" s="16" t="n"/>
      <c r="B634" s="5" t="n"/>
      <c r="C634" s="17" t="n"/>
      <c r="D634" s="5" t="n"/>
      <c r="E634" s="5" t="n"/>
      <c r="F634" s="6">
        <f>IF(B634&amp;""="","",IFERROR(INDEX('أوامر الشغل'!$I$6:$I$1005,MATCH(B634&amp;"",'أوامر الشغل'!$A$6:$A$1005,0)),"أمر غير موجود"))</f>
        <v/>
      </c>
    </row>
    <row r="635">
      <c r="A635" s="16" t="n"/>
      <c r="B635" s="5" t="n"/>
      <c r="C635" s="17" t="n"/>
      <c r="D635" s="5" t="n"/>
      <c r="E635" s="5" t="n"/>
      <c r="F635" s="6">
        <f>IF(B635&amp;""="","",IFERROR(INDEX('أوامر الشغل'!$I$6:$I$1005,MATCH(B635&amp;"",'أوامر الشغل'!$A$6:$A$1005,0)),"أمر غير موجود"))</f>
        <v/>
      </c>
    </row>
    <row r="636">
      <c r="A636" s="16" t="n"/>
      <c r="B636" s="5" t="n"/>
      <c r="C636" s="17" t="n"/>
      <c r="D636" s="5" t="n"/>
      <c r="E636" s="5" t="n"/>
      <c r="F636" s="6">
        <f>IF(B636&amp;""="","",IFERROR(INDEX('أوامر الشغل'!$I$6:$I$1005,MATCH(B636&amp;"",'أوامر الشغل'!$A$6:$A$1005,0)),"أمر غير موجود"))</f>
        <v/>
      </c>
    </row>
    <row r="637">
      <c r="A637" s="16" t="n"/>
      <c r="B637" s="5" t="n"/>
      <c r="C637" s="17" t="n"/>
      <c r="D637" s="5" t="n"/>
      <c r="E637" s="5" t="n"/>
      <c r="F637" s="6">
        <f>IF(B637&amp;""="","",IFERROR(INDEX('أوامر الشغل'!$I$6:$I$1005,MATCH(B637&amp;"",'أوامر الشغل'!$A$6:$A$1005,0)),"أمر غير موجود"))</f>
        <v/>
      </c>
    </row>
    <row r="638">
      <c r="A638" s="16" t="n"/>
      <c r="B638" s="5" t="n"/>
      <c r="C638" s="17" t="n"/>
      <c r="D638" s="5" t="n"/>
      <c r="E638" s="5" t="n"/>
      <c r="F638" s="6">
        <f>IF(B638&amp;""="","",IFERROR(INDEX('أوامر الشغل'!$I$6:$I$1005,MATCH(B638&amp;"",'أوامر الشغل'!$A$6:$A$1005,0)),"أمر غير موجود"))</f>
        <v/>
      </c>
    </row>
    <row r="639">
      <c r="A639" s="16" t="n"/>
      <c r="B639" s="5" t="n"/>
      <c r="C639" s="17" t="n"/>
      <c r="D639" s="5" t="n"/>
      <c r="E639" s="5" t="n"/>
      <c r="F639" s="6">
        <f>IF(B639&amp;""="","",IFERROR(INDEX('أوامر الشغل'!$I$6:$I$1005,MATCH(B639&amp;"",'أوامر الشغل'!$A$6:$A$1005,0)),"أمر غير موجود"))</f>
        <v/>
      </c>
    </row>
    <row r="640">
      <c r="A640" s="16" t="n"/>
      <c r="B640" s="5" t="n"/>
      <c r="C640" s="17" t="n"/>
      <c r="D640" s="5" t="n"/>
      <c r="E640" s="5" t="n"/>
      <c r="F640" s="6">
        <f>IF(B640&amp;""="","",IFERROR(INDEX('أوامر الشغل'!$I$6:$I$1005,MATCH(B640&amp;"",'أوامر الشغل'!$A$6:$A$1005,0)),"أمر غير موجود"))</f>
        <v/>
      </c>
    </row>
    <row r="641">
      <c r="A641" s="16" t="n"/>
      <c r="B641" s="5" t="n"/>
      <c r="C641" s="17" t="n"/>
      <c r="D641" s="5" t="n"/>
      <c r="E641" s="5" t="n"/>
      <c r="F641" s="6">
        <f>IF(B641&amp;""="","",IFERROR(INDEX('أوامر الشغل'!$I$6:$I$1005,MATCH(B641&amp;"",'أوامر الشغل'!$A$6:$A$1005,0)),"أمر غير موجود"))</f>
        <v/>
      </c>
    </row>
    <row r="642">
      <c r="A642" s="16" t="n"/>
      <c r="B642" s="5" t="n"/>
      <c r="C642" s="17" t="n"/>
      <c r="D642" s="5" t="n"/>
      <c r="E642" s="5" t="n"/>
      <c r="F642" s="6">
        <f>IF(B642&amp;""="","",IFERROR(INDEX('أوامر الشغل'!$I$6:$I$1005,MATCH(B642&amp;"",'أوامر الشغل'!$A$6:$A$1005,0)),"أمر غير موجود"))</f>
        <v/>
      </c>
    </row>
    <row r="643">
      <c r="A643" s="16" t="n"/>
      <c r="B643" s="5" t="n"/>
      <c r="C643" s="17" t="n"/>
      <c r="D643" s="5" t="n"/>
      <c r="E643" s="5" t="n"/>
      <c r="F643" s="6">
        <f>IF(B643&amp;""="","",IFERROR(INDEX('أوامر الشغل'!$I$6:$I$1005,MATCH(B643&amp;"",'أوامر الشغل'!$A$6:$A$1005,0)),"أمر غير موجود"))</f>
        <v/>
      </c>
    </row>
    <row r="644">
      <c r="A644" s="16" t="n"/>
      <c r="B644" s="5" t="n"/>
      <c r="C644" s="17" t="n"/>
      <c r="D644" s="5" t="n"/>
      <c r="E644" s="5" t="n"/>
      <c r="F644" s="6">
        <f>IF(B644&amp;""="","",IFERROR(INDEX('أوامر الشغل'!$I$6:$I$1005,MATCH(B644&amp;"",'أوامر الشغل'!$A$6:$A$1005,0)),"أمر غير موجود"))</f>
        <v/>
      </c>
    </row>
    <row r="645">
      <c r="A645" s="16" t="n"/>
      <c r="B645" s="5" t="n"/>
      <c r="C645" s="17" t="n"/>
      <c r="D645" s="5" t="n"/>
      <c r="E645" s="5" t="n"/>
      <c r="F645" s="6">
        <f>IF(B645&amp;""="","",IFERROR(INDEX('أوامر الشغل'!$I$6:$I$1005,MATCH(B645&amp;"",'أوامر الشغل'!$A$6:$A$1005,0)),"أمر غير موجود"))</f>
        <v/>
      </c>
    </row>
    <row r="646">
      <c r="A646" s="16" t="n"/>
      <c r="B646" s="5" t="n"/>
      <c r="C646" s="17" t="n"/>
      <c r="D646" s="5" t="n"/>
      <c r="E646" s="5" t="n"/>
      <c r="F646" s="6">
        <f>IF(B646&amp;""="","",IFERROR(INDEX('أوامر الشغل'!$I$6:$I$1005,MATCH(B646&amp;"",'أوامر الشغل'!$A$6:$A$1005,0)),"أمر غير موجود"))</f>
        <v/>
      </c>
    </row>
    <row r="647">
      <c r="A647" s="16" t="n"/>
      <c r="B647" s="5" t="n"/>
      <c r="C647" s="17" t="n"/>
      <c r="D647" s="5" t="n"/>
      <c r="E647" s="5" t="n"/>
      <c r="F647" s="6">
        <f>IF(B647&amp;""="","",IFERROR(INDEX('أوامر الشغل'!$I$6:$I$1005,MATCH(B647&amp;"",'أوامر الشغل'!$A$6:$A$1005,0)),"أمر غير موجود"))</f>
        <v/>
      </c>
    </row>
    <row r="648">
      <c r="A648" s="16" t="n"/>
      <c r="B648" s="5" t="n"/>
      <c r="C648" s="17" t="n"/>
      <c r="D648" s="5" t="n"/>
      <c r="E648" s="5" t="n"/>
      <c r="F648" s="6">
        <f>IF(B648&amp;""="","",IFERROR(INDEX('أوامر الشغل'!$I$6:$I$1005,MATCH(B648&amp;"",'أوامر الشغل'!$A$6:$A$1005,0)),"أمر غير موجود"))</f>
        <v/>
      </c>
    </row>
    <row r="649">
      <c r="A649" s="16" t="n"/>
      <c r="B649" s="5" t="n"/>
      <c r="C649" s="17" t="n"/>
      <c r="D649" s="5" t="n"/>
      <c r="E649" s="5" t="n"/>
      <c r="F649" s="6">
        <f>IF(B649&amp;""="","",IFERROR(INDEX('أوامر الشغل'!$I$6:$I$1005,MATCH(B649&amp;"",'أوامر الشغل'!$A$6:$A$1005,0)),"أمر غير موجود"))</f>
        <v/>
      </c>
    </row>
    <row r="650">
      <c r="A650" s="16" t="n"/>
      <c r="B650" s="5" t="n"/>
      <c r="C650" s="17" t="n"/>
      <c r="D650" s="5" t="n"/>
      <c r="E650" s="5" t="n"/>
      <c r="F650" s="6">
        <f>IF(B650&amp;""="","",IFERROR(INDEX('أوامر الشغل'!$I$6:$I$1005,MATCH(B650&amp;"",'أوامر الشغل'!$A$6:$A$1005,0)),"أمر غير موجود"))</f>
        <v/>
      </c>
    </row>
    <row r="651">
      <c r="A651" s="16" t="n"/>
      <c r="B651" s="5" t="n"/>
      <c r="C651" s="17" t="n"/>
      <c r="D651" s="5" t="n"/>
      <c r="E651" s="5" t="n"/>
      <c r="F651" s="6">
        <f>IF(B651&amp;""="","",IFERROR(INDEX('أوامر الشغل'!$I$6:$I$1005,MATCH(B651&amp;"",'أوامر الشغل'!$A$6:$A$1005,0)),"أمر غير موجود"))</f>
        <v/>
      </c>
    </row>
    <row r="652">
      <c r="A652" s="16" t="n"/>
      <c r="B652" s="5" t="n"/>
      <c r="C652" s="17" t="n"/>
      <c r="D652" s="5" t="n"/>
      <c r="E652" s="5" t="n"/>
      <c r="F652" s="6">
        <f>IF(B652&amp;""="","",IFERROR(INDEX('أوامر الشغل'!$I$6:$I$1005,MATCH(B652&amp;"",'أوامر الشغل'!$A$6:$A$1005,0)),"أمر غير موجود"))</f>
        <v/>
      </c>
    </row>
    <row r="653">
      <c r="A653" s="16" t="n"/>
      <c r="B653" s="5" t="n"/>
      <c r="C653" s="17" t="n"/>
      <c r="D653" s="5" t="n"/>
      <c r="E653" s="5" t="n"/>
      <c r="F653" s="6">
        <f>IF(B653&amp;""="","",IFERROR(INDEX('أوامر الشغل'!$I$6:$I$1005,MATCH(B653&amp;"",'أوامر الشغل'!$A$6:$A$1005,0)),"أمر غير موجود"))</f>
        <v/>
      </c>
    </row>
    <row r="654">
      <c r="A654" s="16" t="n"/>
      <c r="B654" s="5" t="n"/>
      <c r="C654" s="17" t="n"/>
      <c r="D654" s="5" t="n"/>
      <c r="E654" s="5" t="n"/>
      <c r="F654" s="6">
        <f>IF(B654&amp;""="","",IFERROR(INDEX('أوامر الشغل'!$I$6:$I$1005,MATCH(B654&amp;"",'أوامر الشغل'!$A$6:$A$1005,0)),"أمر غير موجود"))</f>
        <v/>
      </c>
    </row>
    <row r="655">
      <c r="A655" s="16" t="n"/>
      <c r="B655" s="5" t="n"/>
      <c r="C655" s="17" t="n"/>
      <c r="D655" s="5" t="n"/>
      <c r="E655" s="5" t="n"/>
      <c r="F655" s="6">
        <f>IF(B655&amp;""="","",IFERROR(INDEX('أوامر الشغل'!$I$6:$I$1005,MATCH(B655&amp;"",'أوامر الشغل'!$A$6:$A$1005,0)),"أمر غير موجود"))</f>
        <v/>
      </c>
    </row>
    <row r="656">
      <c r="A656" s="16" t="n"/>
      <c r="B656" s="5" t="n"/>
      <c r="C656" s="17" t="n"/>
      <c r="D656" s="5" t="n"/>
      <c r="E656" s="5" t="n"/>
      <c r="F656" s="6">
        <f>IF(B656&amp;""="","",IFERROR(INDEX('أوامر الشغل'!$I$6:$I$1005,MATCH(B656&amp;"",'أوامر الشغل'!$A$6:$A$1005,0)),"أمر غير موجود"))</f>
        <v/>
      </c>
    </row>
    <row r="657">
      <c r="A657" s="16" t="n"/>
      <c r="B657" s="5" t="n"/>
      <c r="C657" s="17" t="n"/>
      <c r="D657" s="5" t="n"/>
      <c r="E657" s="5" t="n"/>
      <c r="F657" s="6">
        <f>IF(B657&amp;""="","",IFERROR(INDEX('أوامر الشغل'!$I$6:$I$1005,MATCH(B657&amp;"",'أوامر الشغل'!$A$6:$A$1005,0)),"أمر غير موجود"))</f>
        <v/>
      </c>
    </row>
    <row r="658">
      <c r="A658" s="16" t="n"/>
      <c r="B658" s="5" t="n"/>
      <c r="C658" s="17" t="n"/>
      <c r="D658" s="5" t="n"/>
      <c r="E658" s="5" t="n"/>
      <c r="F658" s="6">
        <f>IF(B658&amp;""="","",IFERROR(INDEX('أوامر الشغل'!$I$6:$I$1005,MATCH(B658&amp;"",'أوامر الشغل'!$A$6:$A$1005,0)),"أمر غير موجود"))</f>
        <v/>
      </c>
    </row>
    <row r="659">
      <c r="A659" s="16" t="n"/>
      <c r="B659" s="5" t="n"/>
      <c r="C659" s="17" t="n"/>
      <c r="D659" s="5" t="n"/>
      <c r="E659" s="5" t="n"/>
      <c r="F659" s="6">
        <f>IF(B659&amp;""="","",IFERROR(INDEX('أوامر الشغل'!$I$6:$I$1005,MATCH(B659&amp;"",'أوامر الشغل'!$A$6:$A$1005,0)),"أمر غير موجود"))</f>
        <v/>
      </c>
    </row>
    <row r="660">
      <c r="A660" s="16" t="n"/>
      <c r="B660" s="5" t="n"/>
      <c r="C660" s="17" t="n"/>
      <c r="D660" s="5" t="n"/>
      <c r="E660" s="5" t="n"/>
      <c r="F660" s="6">
        <f>IF(B660&amp;""="","",IFERROR(INDEX('أوامر الشغل'!$I$6:$I$1005,MATCH(B660&amp;"",'أوامر الشغل'!$A$6:$A$1005,0)),"أمر غير موجود"))</f>
        <v/>
      </c>
    </row>
    <row r="661">
      <c r="A661" s="16" t="n"/>
      <c r="B661" s="5" t="n"/>
      <c r="C661" s="17" t="n"/>
      <c r="D661" s="5" t="n"/>
      <c r="E661" s="5" t="n"/>
      <c r="F661" s="6">
        <f>IF(B661&amp;""="","",IFERROR(INDEX('أوامر الشغل'!$I$6:$I$1005,MATCH(B661&amp;"",'أوامر الشغل'!$A$6:$A$1005,0)),"أمر غير موجود"))</f>
        <v/>
      </c>
    </row>
    <row r="662">
      <c r="A662" s="16" t="n"/>
      <c r="B662" s="5" t="n"/>
      <c r="C662" s="17" t="n"/>
      <c r="D662" s="5" t="n"/>
      <c r="E662" s="5" t="n"/>
      <c r="F662" s="6">
        <f>IF(B662&amp;""="","",IFERROR(INDEX('أوامر الشغل'!$I$6:$I$1005,MATCH(B662&amp;"",'أوامر الشغل'!$A$6:$A$1005,0)),"أمر غير موجود"))</f>
        <v/>
      </c>
    </row>
    <row r="663">
      <c r="A663" s="16" t="n"/>
      <c r="B663" s="5" t="n"/>
      <c r="C663" s="17" t="n"/>
      <c r="D663" s="5" t="n"/>
      <c r="E663" s="5" t="n"/>
      <c r="F663" s="6">
        <f>IF(B663&amp;""="","",IFERROR(INDEX('أوامر الشغل'!$I$6:$I$1005,MATCH(B663&amp;"",'أوامر الشغل'!$A$6:$A$1005,0)),"أمر غير موجود"))</f>
        <v/>
      </c>
    </row>
    <row r="664">
      <c r="A664" s="16" t="n"/>
      <c r="B664" s="5" t="n"/>
      <c r="C664" s="17" t="n"/>
      <c r="D664" s="5" t="n"/>
      <c r="E664" s="5" t="n"/>
      <c r="F664" s="6">
        <f>IF(B664&amp;""="","",IFERROR(INDEX('أوامر الشغل'!$I$6:$I$1005,MATCH(B664&amp;"",'أوامر الشغل'!$A$6:$A$1005,0)),"أمر غير موجود"))</f>
        <v/>
      </c>
    </row>
    <row r="665">
      <c r="A665" s="16" t="n"/>
      <c r="B665" s="5" t="n"/>
      <c r="C665" s="17" t="n"/>
      <c r="D665" s="5" t="n"/>
      <c r="E665" s="5" t="n"/>
      <c r="F665" s="6">
        <f>IF(B665&amp;""="","",IFERROR(INDEX('أوامر الشغل'!$I$6:$I$1005,MATCH(B665&amp;"",'أوامر الشغل'!$A$6:$A$1005,0)),"أمر غير موجود"))</f>
        <v/>
      </c>
    </row>
    <row r="666">
      <c r="A666" s="16" t="n"/>
      <c r="B666" s="5" t="n"/>
      <c r="C666" s="17" t="n"/>
      <c r="D666" s="5" t="n"/>
      <c r="E666" s="5" t="n"/>
      <c r="F666" s="6">
        <f>IF(B666&amp;""="","",IFERROR(INDEX('أوامر الشغل'!$I$6:$I$1005,MATCH(B666&amp;"",'أوامر الشغل'!$A$6:$A$1005,0)),"أمر غير موجود"))</f>
        <v/>
      </c>
    </row>
    <row r="667">
      <c r="A667" s="16" t="n"/>
      <c r="B667" s="5" t="n"/>
      <c r="C667" s="17" t="n"/>
      <c r="D667" s="5" t="n"/>
      <c r="E667" s="5" t="n"/>
      <c r="F667" s="6">
        <f>IF(B667&amp;""="","",IFERROR(INDEX('أوامر الشغل'!$I$6:$I$1005,MATCH(B667&amp;"",'أوامر الشغل'!$A$6:$A$1005,0)),"أمر غير موجود"))</f>
        <v/>
      </c>
    </row>
    <row r="668">
      <c r="A668" s="16" t="n"/>
      <c r="B668" s="5" t="n"/>
      <c r="C668" s="17" t="n"/>
      <c r="D668" s="5" t="n"/>
      <c r="E668" s="5" t="n"/>
      <c r="F668" s="6">
        <f>IF(B668&amp;""="","",IFERROR(INDEX('أوامر الشغل'!$I$6:$I$1005,MATCH(B668&amp;"",'أوامر الشغل'!$A$6:$A$1005,0)),"أمر غير موجود"))</f>
        <v/>
      </c>
    </row>
    <row r="669">
      <c r="A669" s="16" t="n"/>
      <c r="B669" s="5" t="n"/>
      <c r="C669" s="17" t="n"/>
      <c r="D669" s="5" t="n"/>
      <c r="E669" s="5" t="n"/>
      <c r="F669" s="6">
        <f>IF(B669&amp;""="","",IFERROR(INDEX('أوامر الشغل'!$I$6:$I$1005,MATCH(B669&amp;"",'أوامر الشغل'!$A$6:$A$1005,0)),"أمر غير موجود"))</f>
        <v/>
      </c>
    </row>
    <row r="670">
      <c r="A670" s="16" t="n"/>
      <c r="B670" s="5" t="n"/>
      <c r="C670" s="17" t="n"/>
      <c r="D670" s="5" t="n"/>
      <c r="E670" s="5" t="n"/>
      <c r="F670" s="6">
        <f>IF(B670&amp;""="","",IFERROR(INDEX('أوامر الشغل'!$I$6:$I$1005,MATCH(B670&amp;"",'أوامر الشغل'!$A$6:$A$1005,0)),"أمر غير موجود"))</f>
        <v/>
      </c>
    </row>
    <row r="671">
      <c r="A671" s="16" t="n"/>
      <c r="B671" s="5" t="n"/>
      <c r="C671" s="17" t="n"/>
      <c r="D671" s="5" t="n"/>
      <c r="E671" s="5" t="n"/>
      <c r="F671" s="6">
        <f>IF(B671&amp;""="","",IFERROR(INDEX('أوامر الشغل'!$I$6:$I$1005,MATCH(B671&amp;"",'أوامر الشغل'!$A$6:$A$1005,0)),"أمر غير موجود"))</f>
        <v/>
      </c>
    </row>
    <row r="672">
      <c r="A672" s="16" t="n"/>
      <c r="B672" s="5" t="n"/>
      <c r="C672" s="17" t="n"/>
      <c r="D672" s="5" t="n"/>
      <c r="E672" s="5" t="n"/>
      <c r="F672" s="6">
        <f>IF(B672&amp;""="","",IFERROR(INDEX('أوامر الشغل'!$I$6:$I$1005,MATCH(B672&amp;"",'أوامر الشغل'!$A$6:$A$1005,0)),"أمر غير موجود"))</f>
        <v/>
      </c>
    </row>
    <row r="673">
      <c r="A673" s="16" t="n"/>
      <c r="B673" s="5" t="n"/>
      <c r="C673" s="17" t="n"/>
      <c r="D673" s="5" t="n"/>
      <c r="E673" s="5" t="n"/>
      <c r="F673" s="6">
        <f>IF(B673&amp;""="","",IFERROR(INDEX('أوامر الشغل'!$I$6:$I$1005,MATCH(B673&amp;"",'أوامر الشغل'!$A$6:$A$1005,0)),"أمر غير موجود"))</f>
        <v/>
      </c>
    </row>
    <row r="674">
      <c r="A674" s="16" t="n"/>
      <c r="B674" s="5" t="n"/>
      <c r="C674" s="17" t="n"/>
      <c r="D674" s="5" t="n"/>
      <c r="E674" s="5" t="n"/>
      <c r="F674" s="6">
        <f>IF(B674&amp;""="","",IFERROR(INDEX('أوامر الشغل'!$I$6:$I$1005,MATCH(B674&amp;"",'أوامر الشغل'!$A$6:$A$1005,0)),"أمر غير موجود"))</f>
        <v/>
      </c>
    </row>
    <row r="675">
      <c r="A675" s="16" t="n"/>
      <c r="B675" s="5" t="n"/>
      <c r="C675" s="17" t="n"/>
      <c r="D675" s="5" t="n"/>
      <c r="E675" s="5" t="n"/>
      <c r="F675" s="6">
        <f>IF(B675&amp;""="","",IFERROR(INDEX('أوامر الشغل'!$I$6:$I$1005,MATCH(B675&amp;"",'أوامر الشغل'!$A$6:$A$1005,0)),"أمر غير موجود"))</f>
        <v/>
      </c>
    </row>
    <row r="676">
      <c r="A676" s="16" t="n"/>
      <c r="B676" s="5" t="n"/>
      <c r="C676" s="17" t="n"/>
      <c r="D676" s="5" t="n"/>
      <c r="E676" s="5" t="n"/>
      <c r="F676" s="6">
        <f>IF(B676&amp;""="","",IFERROR(INDEX('أوامر الشغل'!$I$6:$I$1005,MATCH(B676&amp;"",'أوامر الشغل'!$A$6:$A$1005,0)),"أمر غير موجود"))</f>
        <v/>
      </c>
    </row>
    <row r="677">
      <c r="A677" s="16" t="n"/>
      <c r="B677" s="5" t="n"/>
      <c r="C677" s="17" t="n"/>
      <c r="D677" s="5" t="n"/>
      <c r="E677" s="5" t="n"/>
      <c r="F677" s="6">
        <f>IF(B677&amp;""="","",IFERROR(INDEX('أوامر الشغل'!$I$6:$I$1005,MATCH(B677&amp;"",'أوامر الشغل'!$A$6:$A$1005,0)),"أمر غير موجود"))</f>
        <v/>
      </c>
    </row>
    <row r="678">
      <c r="A678" s="16" t="n"/>
      <c r="B678" s="5" t="n"/>
      <c r="C678" s="17" t="n"/>
      <c r="D678" s="5" t="n"/>
      <c r="E678" s="5" t="n"/>
      <c r="F678" s="6">
        <f>IF(B678&amp;""="","",IFERROR(INDEX('أوامر الشغل'!$I$6:$I$1005,MATCH(B678&amp;"",'أوامر الشغل'!$A$6:$A$1005,0)),"أمر غير موجود"))</f>
        <v/>
      </c>
    </row>
    <row r="679">
      <c r="A679" s="16" t="n"/>
      <c r="B679" s="5" t="n"/>
      <c r="C679" s="17" t="n"/>
      <c r="D679" s="5" t="n"/>
      <c r="E679" s="5" t="n"/>
      <c r="F679" s="6">
        <f>IF(B679&amp;""="","",IFERROR(INDEX('أوامر الشغل'!$I$6:$I$1005,MATCH(B679&amp;"",'أوامر الشغل'!$A$6:$A$1005,0)),"أمر غير موجود"))</f>
        <v/>
      </c>
    </row>
    <row r="680">
      <c r="A680" s="16" t="n"/>
      <c r="B680" s="5" t="n"/>
      <c r="C680" s="17" t="n"/>
      <c r="D680" s="5" t="n"/>
      <c r="E680" s="5" t="n"/>
      <c r="F680" s="6">
        <f>IF(B680&amp;""="","",IFERROR(INDEX('أوامر الشغل'!$I$6:$I$1005,MATCH(B680&amp;"",'أوامر الشغل'!$A$6:$A$1005,0)),"أمر غير موجود"))</f>
        <v/>
      </c>
    </row>
    <row r="681">
      <c r="A681" s="16" t="n"/>
      <c r="B681" s="5" t="n"/>
      <c r="C681" s="17" t="n"/>
      <c r="D681" s="5" t="n"/>
      <c r="E681" s="5" t="n"/>
      <c r="F681" s="6">
        <f>IF(B681&amp;""="","",IFERROR(INDEX('أوامر الشغل'!$I$6:$I$1005,MATCH(B681&amp;"",'أوامر الشغل'!$A$6:$A$1005,0)),"أمر غير موجود"))</f>
        <v/>
      </c>
    </row>
    <row r="682">
      <c r="A682" s="16" t="n"/>
      <c r="B682" s="5" t="n"/>
      <c r="C682" s="17" t="n"/>
      <c r="D682" s="5" t="n"/>
      <c r="E682" s="5" t="n"/>
      <c r="F682" s="6">
        <f>IF(B682&amp;""="","",IFERROR(INDEX('أوامر الشغل'!$I$6:$I$1005,MATCH(B682&amp;"",'أوامر الشغل'!$A$6:$A$1005,0)),"أمر غير موجود"))</f>
        <v/>
      </c>
    </row>
    <row r="683">
      <c r="A683" s="16" t="n"/>
      <c r="B683" s="5" t="n"/>
      <c r="C683" s="17" t="n"/>
      <c r="D683" s="5" t="n"/>
      <c r="E683" s="5" t="n"/>
      <c r="F683" s="6">
        <f>IF(B683&amp;""="","",IFERROR(INDEX('أوامر الشغل'!$I$6:$I$1005,MATCH(B683&amp;"",'أوامر الشغل'!$A$6:$A$1005,0)),"أمر غير موجود"))</f>
        <v/>
      </c>
    </row>
    <row r="684">
      <c r="A684" s="16" t="n"/>
      <c r="B684" s="5" t="n"/>
      <c r="C684" s="17" t="n"/>
      <c r="D684" s="5" t="n"/>
      <c r="E684" s="5" t="n"/>
      <c r="F684" s="6">
        <f>IF(B684&amp;""="","",IFERROR(INDEX('أوامر الشغل'!$I$6:$I$1005,MATCH(B684&amp;"",'أوامر الشغل'!$A$6:$A$1005,0)),"أمر غير موجود"))</f>
        <v/>
      </c>
    </row>
    <row r="685">
      <c r="A685" s="16" t="n"/>
      <c r="B685" s="5" t="n"/>
      <c r="C685" s="17" t="n"/>
      <c r="D685" s="5" t="n"/>
      <c r="E685" s="5" t="n"/>
      <c r="F685" s="6">
        <f>IF(B685&amp;""="","",IFERROR(INDEX('أوامر الشغل'!$I$6:$I$1005,MATCH(B685&amp;"",'أوامر الشغل'!$A$6:$A$1005,0)),"أمر غير موجود"))</f>
        <v/>
      </c>
    </row>
    <row r="686">
      <c r="A686" s="16" t="n"/>
      <c r="B686" s="5" t="n"/>
      <c r="C686" s="17" t="n"/>
      <c r="D686" s="5" t="n"/>
      <c r="E686" s="5" t="n"/>
      <c r="F686" s="6">
        <f>IF(B686&amp;""="","",IFERROR(INDEX('أوامر الشغل'!$I$6:$I$1005,MATCH(B686&amp;"",'أوامر الشغل'!$A$6:$A$1005,0)),"أمر غير موجود"))</f>
        <v/>
      </c>
    </row>
    <row r="687">
      <c r="A687" s="16" t="n"/>
      <c r="B687" s="5" t="n"/>
      <c r="C687" s="17" t="n"/>
      <c r="D687" s="5" t="n"/>
      <c r="E687" s="5" t="n"/>
      <c r="F687" s="6">
        <f>IF(B687&amp;""="","",IFERROR(INDEX('أوامر الشغل'!$I$6:$I$1005,MATCH(B687&amp;"",'أوامر الشغل'!$A$6:$A$1005,0)),"أمر غير موجود"))</f>
        <v/>
      </c>
    </row>
    <row r="688">
      <c r="A688" s="16" t="n"/>
      <c r="B688" s="5" t="n"/>
      <c r="C688" s="17" t="n"/>
      <c r="D688" s="5" t="n"/>
      <c r="E688" s="5" t="n"/>
      <c r="F688" s="6">
        <f>IF(B688&amp;""="","",IFERROR(INDEX('أوامر الشغل'!$I$6:$I$1005,MATCH(B688&amp;"",'أوامر الشغل'!$A$6:$A$1005,0)),"أمر غير موجود"))</f>
        <v/>
      </c>
    </row>
    <row r="689">
      <c r="A689" s="16" t="n"/>
      <c r="B689" s="5" t="n"/>
      <c r="C689" s="17" t="n"/>
      <c r="D689" s="5" t="n"/>
      <c r="E689" s="5" t="n"/>
      <c r="F689" s="6">
        <f>IF(B689&amp;""="","",IFERROR(INDEX('أوامر الشغل'!$I$6:$I$1005,MATCH(B689&amp;"",'أوامر الشغل'!$A$6:$A$1005,0)),"أمر غير موجود"))</f>
        <v/>
      </c>
    </row>
    <row r="690">
      <c r="A690" s="16" t="n"/>
      <c r="B690" s="5" t="n"/>
      <c r="C690" s="17" t="n"/>
      <c r="D690" s="5" t="n"/>
      <c r="E690" s="5" t="n"/>
      <c r="F690" s="6">
        <f>IF(B690&amp;""="","",IFERROR(INDEX('أوامر الشغل'!$I$6:$I$1005,MATCH(B690&amp;"",'أوامر الشغل'!$A$6:$A$1005,0)),"أمر غير موجود"))</f>
        <v/>
      </c>
    </row>
    <row r="691">
      <c r="A691" s="16" t="n"/>
      <c r="B691" s="5" t="n"/>
      <c r="C691" s="17" t="n"/>
      <c r="D691" s="5" t="n"/>
      <c r="E691" s="5" t="n"/>
      <c r="F691" s="6">
        <f>IF(B691&amp;""="","",IFERROR(INDEX('أوامر الشغل'!$I$6:$I$1005,MATCH(B691&amp;"",'أوامر الشغل'!$A$6:$A$1005,0)),"أمر غير موجود"))</f>
        <v/>
      </c>
    </row>
    <row r="692">
      <c r="A692" s="16" t="n"/>
      <c r="B692" s="5" t="n"/>
      <c r="C692" s="17" t="n"/>
      <c r="D692" s="5" t="n"/>
      <c r="E692" s="5" t="n"/>
      <c r="F692" s="6">
        <f>IF(B692&amp;""="","",IFERROR(INDEX('أوامر الشغل'!$I$6:$I$1005,MATCH(B692&amp;"",'أوامر الشغل'!$A$6:$A$1005,0)),"أمر غير موجود"))</f>
        <v/>
      </c>
    </row>
    <row r="693">
      <c r="A693" s="16" t="n"/>
      <c r="B693" s="5" t="n"/>
      <c r="C693" s="17" t="n"/>
      <c r="D693" s="5" t="n"/>
      <c r="E693" s="5" t="n"/>
      <c r="F693" s="6">
        <f>IF(B693&amp;""="","",IFERROR(INDEX('أوامر الشغل'!$I$6:$I$1005,MATCH(B693&amp;"",'أوامر الشغل'!$A$6:$A$1005,0)),"أمر غير موجود"))</f>
        <v/>
      </c>
    </row>
    <row r="694">
      <c r="A694" s="16" t="n"/>
      <c r="B694" s="5" t="n"/>
      <c r="C694" s="17" t="n"/>
      <c r="D694" s="5" t="n"/>
      <c r="E694" s="5" t="n"/>
      <c r="F694" s="6">
        <f>IF(B694&amp;""="","",IFERROR(INDEX('أوامر الشغل'!$I$6:$I$1005,MATCH(B694&amp;"",'أوامر الشغل'!$A$6:$A$1005,0)),"أمر غير موجود"))</f>
        <v/>
      </c>
    </row>
    <row r="695">
      <c r="A695" s="16" t="n"/>
      <c r="B695" s="5" t="n"/>
      <c r="C695" s="17" t="n"/>
      <c r="D695" s="5" t="n"/>
      <c r="E695" s="5" t="n"/>
      <c r="F695" s="6">
        <f>IF(B695&amp;""="","",IFERROR(INDEX('أوامر الشغل'!$I$6:$I$1005,MATCH(B695&amp;"",'أوامر الشغل'!$A$6:$A$1005,0)),"أمر غير موجود"))</f>
        <v/>
      </c>
    </row>
    <row r="696">
      <c r="A696" s="16" t="n"/>
      <c r="B696" s="5" t="n"/>
      <c r="C696" s="17" t="n"/>
      <c r="D696" s="5" t="n"/>
      <c r="E696" s="5" t="n"/>
      <c r="F696" s="6">
        <f>IF(B696&amp;""="","",IFERROR(INDEX('أوامر الشغل'!$I$6:$I$1005,MATCH(B696&amp;"",'أوامر الشغل'!$A$6:$A$1005,0)),"أمر غير موجود"))</f>
        <v/>
      </c>
    </row>
    <row r="697">
      <c r="A697" s="16" t="n"/>
      <c r="B697" s="5" t="n"/>
      <c r="C697" s="17" t="n"/>
      <c r="D697" s="5" t="n"/>
      <c r="E697" s="5" t="n"/>
      <c r="F697" s="6">
        <f>IF(B697&amp;""="","",IFERROR(INDEX('أوامر الشغل'!$I$6:$I$1005,MATCH(B697&amp;"",'أوامر الشغل'!$A$6:$A$1005,0)),"أمر غير موجود"))</f>
        <v/>
      </c>
    </row>
    <row r="698">
      <c r="A698" s="16" t="n"/>
      <c r="B698" s="5" t="n"/>
      <c r="C698" s="17" t="n"/>
      <c r="D698" s="5" t="n"/>
      <c r="E698" s="5" t="n"/>
      <c r="F698" s="6">
        <f>IF(B698&amp;""="","",IFERROR(INDEX('أوامر الشغل'!$I$6:$I$1005,MATCH(B698&amp;"",'أوامر الشغل'!$A$6:$A$1005,0)),"أمر غير موجود"))</f>
        <v/>
      </c>
    </row>
    <row r="699">
      <c r="A699" s="16" t="n"/>
      <c r="B699" s="5" t="n"/>
      <c r="C699" s="17" t="n"/>
      <c r="D699" s="5" t="n"/>
      <c r="E699" s="5" t="n"/>
      <c r="F699" s="6">
        <f>IF(B699&amp;""="","",IFERROR(INDEX('أوامر الشغل'!$I$6:$I$1005,MATCH(B699&amp;"",'أوامر الشغل'!$A$6:$A$1005,0)),"أمر غير موجود"))</f>
        <v/>
      </c>
    </row>
    <row r="700">
      <c r="A700" s="16" t="n"/>
      <c r="B700" s="5" t="n"/>
      <c r="C700" s="17" t="n"/>
      <c r="D700" s="5" t="n"/>
      <c r="E700" s="5" t="n"/>
      <c r="F700" s="6">
        <f>IF(B700&amp;""="","",IFERROR(INDEX('أوامر الشغل'!$I$6:$I$1005,MATCH(B700&amp;"",'أوامر الشغل'!$A$6:$A$1005,0)),"أمر غير موجود"))</f>
        <v/>
      </c>
    </row>
    <row r="701">
      <c r="A701" s="16" t="n"/>
      <c r="B701" s="5" t="n"/>
      <c r="C701" s="17" t="n"/>
      <c r="D701" s="5" t="n"/>
      <c r="E701" s="5" t="n"/>
      <c r="F701" s="6">
        <f>IF(B701&amp;""="","",IFERROR(INDEX('أوامر الشغل'!$I$6:$I$1005,MATCH(B701&amp;"",'أوامر الشغل'!$A$6:$A$1005,0)),"أمر غير موجود"))</f>
        <v/>
      </c>
    </row>
    <row r="702">
      <c r="A702" s="16" t="n"/>
      <c r="B702" s="5" t="n"/>
      <c r="C702" s="17" t="n"/>
      <c r="D702" s="5" t="n"/>
      <c r="E702" s="5" t="n"/>
      <c r="F702" s="6">
        <f>IF(B702&amp;""="","",IFERROR(INDEX('أوامر الشغل'!$I$6:$I$1005,MATCH(B702&amp;"",'أوامر الشغل'!$A$6:$A$1005,0)),"أمر غير موجود"))</f>
        <v/>
      </c>
    </row>
    <row r="703">
      <c r="A703" s="16" t="n"/>
      <c r="B703" s="5" t="n"/>
      <c r="C703" s="17" t="n"/>
      <c r="D703" s="5" t="n"/>
      <c r="E703" s="5" t="n"/>
      <c r="F703" s="6">
        <f>IF(B703&amp;""="","",IFERROR(INDEX('أوامر الشغل'!$I$6:$I$1005,MATCH(B703&amp;"",'أوامر الشغل'!$A$6:$A$1005,0)),"أمر غير موجود"))</f>
        <v/>
      </c>
    </row>
    <row r="704">
      <c r="A704" s="16" t="n"/>
      <c r="B704" s="5" t="n"/>
      <c r="C704" s="17" t="n"/>
      <c r="D704" s="5" t="n"/>
      <c r="E704" s="5" t="n"/>
      <c r="F704" s="6">
        <f>IF(B704&amp;""="","",IFERROR(INDEX('أوامر الشغل'!$I$6:$I$1005,MATCH(B704&amp;"",'أوامر الشغل'!$A$6:$A$1005,0)),"أمر غير موجود"))</f>
        <v/>
      </c>
    </row>
    <row r="705">
      <c r="A705" s="16" t="n"/>
      <c r="B705" s="5" t="n"/>
      <c r="C705" s="17" t="n"/>
      <c r="D705" s="5" t="n"/>
      <c r="E705" s="5" t="n"/>
      <c r="F705" s="6">
        <f>IF(B705&amp;""="","",IFERROR(INDEX('أوامر الشغل'!$I$6:$I$1005,MATCH(B705&amp;"",'أوامر الشغل'!$A$6:$A$1005,0)),"أمر غير موجود"))</f>
        <v/>
      </c>
    </row>
    <row r="706">
      <c r="A706" s="16" t="n"/>
      <c r="B706" s="5" t="n"/>
      <c r="C706" s="17" t="n"/>
      <c r="D706" s="5" t="n"/>
      <c r="E706" s="5" t="n"/>
      <c r="F706" s="6">
        <f>IF(B706&amp;""="","",IFERROR(INDEX('أوامر الشغل'!$I$6:$I$1005,MATCH(B706&amp;"",'أوامر الشغل'!$A$6:$A$1005,0)),"أمر غير موجود"))</f>
        <v/>
      </c>
    </row>
    <row r="707">
      <c r="A707" s="16" t="n"/>
      <c r="B707" s="5" t="n"/>
      <c r="C707" s="17" t="n"/>
      <c r="D707" s="5" t="n"/>
      <c r="E707" s="5" t="n"/>
      <c r="F707" s="6">
        <f>IF(B707&amp;""="","",IFERROR(INDEX('أوامر الشغل'!$I$6:$I$1005,MATCH(B707&amp;"",'أوامر الشغل'!$A$6:$A$1005,0)),"أمر غير موجود"))</f>
        <v/>
      </c>
    </row>
    <row r="708">
      <c r="A708" s="16" t="n"/>
      <c r="B708" s="5" t="n"/>
      <c r="C708" s="17" t="n"/>
      <c r="D708" s="5" t="n"/>
      <c r="E708" s="5" t="n"/>
      <c r="F708" s="6">
        <f>IF(B708&amp;""="","",IFERROR(INDEX('أوامر الشغل'!$I$6:$I$1005,MATCH(B708&amp;"",'أوامر الشغل'!$A$6:$A$1005,0)),"أمر غير موجود"))</f>
        <v/>
      </c>
    </row>
    <row r="709">
      <c r="A709" s="16" t="n"/>
      <c r="B709" s="5" t="n"/>
      <c r="C709" s="17" t="n"/>
      <c r="D709" s="5" t="n"/>
      <c r="E709" s="5" t="n"/>
      <c r="F709" s="6">
        <f>IF(B709&amp;""="","",IFERROR(INDEX('أوامر الشغل'!$I$6:$I$1005,MATCH(B709&amp;"",'أوامر الشغل'!$A$6:$A$1005,0)),"أمر غير موجود"))</f>
        <v/>
      </c>
    </row>
    <row r="710">
      <c r="A710" s="16" t="n"/>
      <c r="B710" s="5" t="n"/>
      <c r="C710" s="17" t="n"/>
      <c r="D710" s="5" t="n"/>
      <c r="E710" s="5" t="n"/>
      <c r="F710" s="6">
        <f>IF(B710&amp;""="","",IFERROR(INDEX('أوامر الشغل'!$I$6:$I$1005,MATCH(B710&amp;"",'أوامر الشغل'!$A$6:$A$1005,0)),"أمر غير موجود"))</f>
        <v/>
      </c>
    </row>
    <row r="711">
      <c r="A711" s="16" t="n"/>
      <c r="B711" s="5" t="n"/>
      <c r="C711" s="17" t="n"/>
      <c r="D711" s="5" t="n"/>
      <c r="E711" s="5" t="n"/>
      <c r="F711" s="6">
        <f>IF(B711&amp;""="","",IFERROR(INDEX('أوامر الشغل'!$I$6:$I$1005,MATCH(B711&amp;"",'أوامر الشغل'!$A$6:$A$1005,0)),"أمر غير موجود"))</f>
        <v/>
      </c>
    </row>
    <row r="712">
      <c r="A712" s="16" t="n"/>
      <c r="B712" s="5" t="n"/>
      <c r="C712" s="17" t="n"/>
      <c r="D712" s="5" t="n"/>
      <c r="E712" s="5" t="n"/>
      <c r="F712" s="6">
        <f>IF(B712&amp;""="","",IFERROR(INDEX('أوامر الشغل'!$I$6:$I$1005,MATCH(B712&amp;"",'أوامر الشغل'!$A$6:$A$1005,0)),"أمر غير موجود"))</f>
        <v/>
      </c>
    </row>
    <row r="713">
      <c r="A713" s="16" t="n"/>
      <c r="B713" s="5" t="n"/>
      <c r="C713" s="17" t="n"/>
      <c r="D713" s="5" t="n"/>
      <c r="E713" s="5" t="n"/>
      <c r="F713" s="6">
        <f>IF(B713&amp;""="","",IFERROR(INDEX('أوامر الشغل'!$I$6:$I$1005,MATCH(B713&amp;"",'أوامر الشغل'!$A$6:$A$1005,0)),"أمر غير موجود"))</f>
        <v/>
      </c>
    </row>
    <row r="714">
      <c r="A714" s="16" t="n"/>
      <c r="B714" s="5" t="n"/>
      <c r="C714" s="17" t="n"/>
      <c r="D714" s="5" t="n"/>
      <c r="E714" s="5" t="n"/>
      <c r="F714" s="6">
        <f>IF(B714&amp;""="","",IFERROR(INDEX('أوامر الشغل'!$I$6:$I$1005,MATCH(B714&amp;"",'أوامر الشغل'!$A$6:$A$1005,0)),"أمر غير موجود"))</f>
        <v/>
      </c>
    </row>
    <row r="715">
      <c r="A715" s="16" t="n"/>
      <c r="B715" s="5" t="n"/>
      <c r="C715" s="17" t="n"/>
      <c r="D715" s="5" t="n"/>
      <c r="E715" s="5" t="n"/>
      <c r="F715" s="6">
        <f>IF(B715&amp;""="","",IFERROR(INDEX('أوامر الشغل'!$I$6:$I$1005,MATCH(B715&amp;"",'أوامر الشغل'!$A$6:$A$1005,0)),"أمر غير موجود"))</f>
        <v/>
      </c>
    </row>
    <row r="716">
      <c r="A716" s="16" t="n"/>
      <c r="B716" s="5" t="n"/>
      <c r="C716" s="17" t="n"/>
      <c r="D716" s="5" t="n"/>
      <c r="E716" s="5" t="n"/>
      <c r="F716" s="6">
        <f>IF(B716&amp;""="","",IFERROR(INDEX('أوامر الشغل'!$I$6:$I$1005,MATCH(B716&amp;"",'أوامر الشغل'!$A$6:$A$1005,0)),"أمر غير موجود"))</f>
        <v/>
      </c>
    </row>
    <row r="717">
      <c r="A717" s="16" t="n"/>
      <c r="B717" s="5" t="n"/>
      <c r="C717" s="17" t="n"/>
      <c r="D717" s="5" t="n"/>
      <c r="E717" s="5" t="n"/>
      <c r="F717" s="6">
        <f>IF(B717&amp;""="","",IFERROR(INDEX('أوامر الشغل'!$I$6:$I$1005,MATCH(B717&amp;"",'أوامر الشغل'!$A$6:$A$1005,0)),"أمر غير موجود"))</f>
        <v/>
      </c>
    </row>
    <row r="718">
      <c r="A718" s="16" t="n"/>
      <c r="B718" s="5" t="n"/>
      <c r="C718" s="17" t="n"/>
      <c r="D718" s="5" t="n"/>
      <c r="E718" s="5" t="n"/>
      <c r="F718" s="6">
        <f>IF(B718&amp;""="","",IFERROR(INDEX('أوامر الشغل'!$I$6:$I$1005,MATCH(B718&amp;"",'أوامر الشغل'!$A$6:$A$1005,0)),"أمر غير موجود"))</f>
        <v/>
      </c>
    </row>
    <row r="719">
      <c r="A719" s="16" t="n"/>
      <c r="B719" s="5" t="n"/>
      <c r="C719" s="17" t="n"/>
      <c r="D719" s="5" t="n"/>
      <c r="E719" s="5" t="n"/>
      <c r="F719" s="6">
        <f>IF(B719&amp;""="","",IFERROR(INDEX('أوامر الشغل'!$I$6:$I$1005,MATCH(B719&amp;"",'أوامر الشغل'!$A$6:$A$1005,0)),"أمر غير موجود"))</f>
        <v/>
      </c>
    </row>
    <row r="720">
      <c r="A720" s="16" t="n"/>
      <c r="B720" s="5" t="n"/>
      <c r="C720" s="17" t="n"/>
      <c r="D720" s="5" t="n"/>
      <c r="E720" s="5" t="n"/>
      <c r="F720" s="6">
        <f>IF(B720&amp;""="","",IFERROR(INDEX('أوامر الشغل'!$I$6:$I$1005,MATCH(B720&amp;"",'أوامر الشغل'!$A$6:$A$1005,0)),"أمر غير موجود"))</f>
        <v/>
      </c>
    </row>
    <row r="721">
      <c r="A721" s="16" t="n"/>
      <c r="B721" s="5" t="n"/>
      <c r="C721" s="17" t="n"/>
      <c r="D721" s="5" t="n"/>
      <c r="E721" s="5" t="n"/>
      <c r="F721" s="6">
        <f>IF(B721&amp;""="","",IFERROR(INDEX('أوامر الشغل'!$I$6:$I$1005,MATCH(B721&amp;"",'أوامر الشغل'!$A$6:$A$1005,0)),"أمر غير موجود"))</f>
        <v/>
      </c>
    </row>
    <row r="722">
      <c r="A722" s="16" t="n"/>
      <c r="B722" s="5" t="n"/>
      <c r="C722" s="17" t="n"/>
      <c r="D722" s="5" t="n"/>
      <c r="E722" s="5" t="n"/>
      <c r="F722" s="6">
        <f>IF(B722&amp;""="","",IFERROR(INDEX('أوامر الشغل'!$I$6:$I$1005,MATCH(B722&amp;"",'أوامر الشغل'!$A$6:$A$1005,0)),"أمر غير موجود"))</f>
        <v/>
      </c>
    </row>
    <row r="723">
      <c r="A723" s="16" t="n"/>
      <c r="B723" s="5" t="n"/>
      <c r="C723" s="17" t="n"/>
      <c r="D723" s="5" t="n"/>
      <c r="E723" s="5" t="n"/>
      <c r="F723" s="6">
        <f>IF(B723&amp;""="","",IFERROR(INDEX('أوامر الشغل'!$I$6:$I$1005,MATCH(B723&amp;"",'أوامر الشغل'!$A$6:$A$1005,0)),"أمر غير موجود"))</f>
        <v/>
      </c>
    </row>
    <row r="724">
      <c r="A724" s="16" t="n"/>
      <c r="B724" s="5" t="n"/>
      <c r="C724" s="17" t="n"/>
      <c r="D724" s="5" t="n"/>
      <c r="E724" s="5" t="n"/>
      <c r="F724" s="6">
        <f>IF(B724&amp;""="","",IFERROR(INDEX('أوامر الشغل'!$I$6:$I$1005,MATCH(B724&amp;"",'أوامر الشغل'!$A$6:$A$1005,0)),"أمر غير موجود"))</f>
        <v/>
      </c>
    </row>
    <row r="725">
      <c r="A725" s="16" t="n"/>
      <c r="B725" s="5" t="n"/>
      <c r="C725" s="17" t="n"/>
      <c r="D725" s="5" t="n"/>
      <c r="E725" s="5" t="n"/>
      <c r="F725" s="6">
        <f>IF(B725&amp;""="","",IFERROR(INDEX('أوامر الشغل'!$I$6:$I$1005,MATCH(B725&amp;"",'أوامر الشغل'!$A$6:$A$1005,0)),"أمر غير موجود"))</f>
        <v/>
      </c>
    </row>
    <row r="726">
      <c r="A726" s="16" t="n"/>
      <c r="B726" s="5" t="n"/>
      <c r="C726" s="17" t="n"/>
      <c r="D726" s="5" t="n"/>
      <c r="E726" s="5" t="n"/>
      <c r="F726" s="6">
        <f>IF(B726&amp;""="","",IFERROR(INDEX('أوامر الشغل'!$I$6:$I$1005,MATCH(B726&amp;"",'أوامر الشغل'!$A$6:$A$1005,0)),"أمر غير موجود"))</f>
        <v/>
      </c>
    </row>
    <row r="727">
      <c r="A727" s="16" t="n"/>
      <c r="B727" s="5" t="n"/>
      <c r="C727" s="17" t="n"/>
      <c r="D727" s="5" t="n"/>
      <c r="E727" s="5" t="n"/>
      <c r="F727" s="6">
        <f>IF(B727&amp;""="","",IFERROR(INDEX('أوامر الشغل'!$I$6:$I$1005,MATCH(B727&amp;"",'أوامر الشغل'!$A$6:$A$1005,0)),"أمر غير موجود"))</f>
        <v/>
      </c>
    </row>
    <row r="728">
      <c r="A728" s="16" t="n"/>
      <c r="B728" s="5" t="n"/>
      <c r="C728" s="17" t="n"/>
      <c r="D728" s="5" t="n"/>
      <c r="E728" s="5" t="n"/>
      <c r="F728" s="6">
        <f>IF(B728&amp;""="","",IFERROR(INDEX('أوامر الشغل'!$I$6:$I$1005,MATCH(B728&amp;"",'أوامر الشغل'!$A$6:$A$1005,0)),"أمر غير موجود"))</f>
        <v/>
      </c>
    </row>
    <row r="729">
      <c r="A729" s="16" t="n"/>
      <c r="B729" s="5" t="n"/>
      <c r="C729" s="17" t="n"/>
      <c r="D729" s="5" t="n"/>
      <c r="E729" s="5" t="n"/>
      <c r="F729" s="6">
        <f>IF(B729&amp;""="","",IFERROR(INDEX('أوامر الشغل'!$I$6:$I$1005,MATCH(B729&amp;"",'أوامر الشغل'!$A$6:$A$1005,0)),"أمر غير موجود"))</f>
        <v/>
      </c>
    </row>
    <row r="730">
      <c r="A730" s="16" t="n"/>
      <c r="B730" s="5" t="n"/>
      <c r="C730" s="17" t="n"/>
      <c r="D730" s="5" t="n"/>
      <c r="E730" s="5" t="n"/>
      <c r="F730" s="6">
        <f>IF(B730&amp;""="","",IFERROR(INDEX('أوامر الشغل'!$I$6:$I$1005,MATCH(B730&amp;"",'أوامر الشغل'!$A$6:$A$1005,0)),"أمر غير موجود"))</f>
        <v/>
      </c>
    </row>
    <row r="731">
      <c r="A731" s="16" t="n"/>
      <c r="B731" s="5" t="n"/>
      <c r="C731" s="17" t="n"/>
      <c r="D731" s="5" t="n"/>
      <c r="E731" s="5" t="n"/>
      <c r="F731" s="6">
        <f>IF(B731&amp;""="","",IFERROR(INDEX('أوامر الشغل'!$I$6:$I$1005,MATCH(B731&amp;"",'أوامر الشغل'!$A$6:$A$1005,0)),"أمر غير موجود"))</f>
        <v/>
      </c>
    </row>
    <row r="732">
      <c r="A732" s="16" t="n"/>
      <c r="B732" s="5" t="n"/>
      <c r="C732" s="17" t="n"/>
      <c r="D732" s="5" t="n"/>
      <c r="E732" s="5" t="n"/>
      <c r="F732" s="6">
        <f>IF(B732&amp;""="","",IFERROR(INDEX('أوامر الشغل'!$I$6:$I$1005,MATCH(B732&amp;"",'أوامر الشغل'!$A$6:$A$1005,0)),"أمر غير موجود"))</f>
        <v/>
      </c>
    </row>
    <row r="733">
      <c r="A733" s="16" t="n"/>
      <c r="B733" s="5" t="n"/>
      <c r="C733" s="17" t="n"/>
      <c r="D733" s="5" t="n"/>
      <c r="E733" s="5" t="n"/>
      <c r="F733" s="6">
        <f>IF(B733&amp;""="","",IFERROR(INDEX('أوامر الشغل'!$I$6:$I$1005,MATCH(B733&amp;"",'أوامر الشغل'!$A$6:$A$1005,0)),"أمر غير موجود"))</f>
        <v/>
      </c>
    </row>
    <row r="734">
      <c r="A734" s="16" t="n"/>
      <c r="B734" s="5" t="n"/>
      <c r="C734" s="17" t="n"/>
      <c r="D734" s="5" t="n"/>
      <c r="E734" s="5" t="n"/>
      <c r="F734" s="6">
        <f>IF(B734&amp;""="","",IFERROR(INDEX('أوامر الشغل'!$I$6:$I$1005,MATCH(B734&amp;"",'أوامر الشغل'!$A$6:$A$1005,0)),"أمر غير موجود"))</f>
        <v/>
      </c>
    </row>
    <row r="735">
      <c r="A735" s="16" t="n"/>
      <c r="B735" s="5" t="n"/>
      <c r="C735" s="17" t="n"/>
      <c r="D735" s="5" t="n"/>
      <c r="E735" s="5" t="n"/>
      <c r="F735" s="6">
        <f>IF(B735&amp;""="","",IFERROR(INDEX('أوامر الشغل'!$I$6:$I$1005,MATCH(B735&amp;"",'أوامر الشغل'!$A$6:$A$1005,0)),"أمر غير موجود"))</f>
        <v/>
      </c>
    </row>
    <row r="736">
      <c r="A736" s="16" t="n"/>
      <c r="B736" s="5" t="n"/>
      <c r="C736" s="17" t="n"/>
      <c r="D736" s="5" t="n"/>
      <c r="E736" s="5" t="n"/>
      <c r="F736" s="6">
        <f>IF(B736&amp;""="","",IFERROR(INDEX('أوامر الشغل'!$I$6:$I$1005,MATCH(B736&amp;"",'أوامر الشغل'!$A$6:$A$1005,0)),"أمر غير موجود"))</f>
        <v/>
      </c>
    </row>
    <row r="737">
      <c r="A737" s="16" t="n"/>
      <c r="B737" s="5" t="n"/>
      <c r="C737" s="17" t="n"/>
      <c r="D737" s="5" t="n"/>
      <c r="E737" s="5" t="n"/>
      <c r="F737" s="6">
        <f>IF(B737&amp;""="","",IFERROR(INDEX('أوامر الشغل'!$I$6:$I$1005,MATCH(B737&amp;"",'أوامر الشغل'!$A$6:$A$1005,0)),"أمر غير موجود"))</f>
        <v/>
      </c>
    </row>
    <row r="738">
      <c r="A738" s="16" t="n"/>
      <c r="B738" s="5" t="n"/>
      <c r="C738" s="17" t="n"/>
      <c r="D738" s="5" t="n"/>
      <c r="E738" s="5" t="n"/>
      <c r="F738" s="6">
        <f>IF(B738&amp;""="","",IFERROR(INDEX('أوامر الشغل'!$I$6:$I$1005,MATCH(B738&amp;"",'أوامر الشغل'!$A$6:$A$1005,0)),"أمر غير موجود"))</f>
        <v/>
      </c>
    </row>
    <row r="739">
      <c r="A739" s="16" t="n"/>
      <c r="B739" s="5" t="n"/>
      <c r="C739" s="17" t="n"/>
      <c r="D739" s="5" t="n"/>
      <c r="E739" s="5" t="n"/>
      <c r="F739" s="6">
        <f>IF(B739&amp;""="","",IFERROR(INDEX('أوامر الشغل'!$I$6:$I$1005,MATCH(B739&amp;"",'أوامر الشغل'!$A$6:$A$1005,0)),"أمر غير موجود"))</f>
        <v/>
      </c>
    </row>
    <row r="740">
      <c r="A740" s="16" t="n"/>
      <c r="B740" s="5" t="n"/>
      <c r="C740" s="17" t="n"/>
      <c r="D740" s="5" t="n"/>
      <c r="E740" s="5" t="n"/>
      <c r="F740" s="6">
        <f>IF(B740&amp;""="","",IFERROR(INDEX('أوامر الشغل'!$I$6:$I$1005,MATCH(B740&amp;"",'أوامر الشغل'!$A$6:$A$1005,0)),"أمر غير موجود"))</f>
        <v/>
      </c>
    </row>
    <row r="741">
      <c r="A741" s="16" t="n"/>
      <c r="B741" s="5" t="n"/>
      <c r="C741" s="17" t="n"/>
      <c r="D741" s="5" t="n"/>
      <c r="E741" s="5" t="n"/>
      <c r="F741" s="6">
        <f>IF(B741&amp;""="","",IFERROR(INDEX('أوامر الشغل'!$I$6:$I$1005,MATCH(B741&amp;"",'أوامر الشغل'!$A$6:$A$1005,0)),"أمر غير موجود"))</f>
        <v/>
      </c>
    </row>
    <row r="742">
      <c r="A742" s="16" t="n"/>
      <c r="B742" s="5" t="n"/>
      <c r="C742" s="17" t="n"/>
      <c r="D742" s="5" t="n"/>
      <c r="E742" s="5" t="n"/>
      <c r="F742" s="6">
        <f>IF(B742&amp;""="","",IFERROR(INDEX('أوامر الشغل'!$I$6:$I$1005,MATCH(B742&amp;"",'أوامر الشغل'!$A$6:$A$1005,0)),"أمر غير موجود"))</f>
        <v/>
      </c>
    </row>
    <row r="743">
      <c r="A743" s="16" t="n"/>
      <c r="B743" s="5" t="n"/>
      <c r="C743" s="17" t="n"/>
      <c r="D743" s="5" t="n"/>
      <c r="E743" s="5" t="n"/>
      <c r="F743" s="6">
        <f>IF(B743&amp;""="","",IFERROR(INDEX('أوامر الشغل'!$I$6:$I$1005,MATCH(B743&amp;"",'أوامر الشغل'!$A$6:$A$1005,0)),"أمر غير موجود"))</f>
        <v/>
      </c>
    </row>
    <row r="744">
      <c r="A744" s="16" t="n"/>
      <c r="B744" s="5" t="n"/>
      <c r="C744" s="17" t="n"/>
      <c r="D744" s="5" t="n"/>
      <c r="E744" s="5" t="n"/>
      <c r="F744" s="6">
        <f>IF(B744&amp;""="","",IFERROR(INDEX('أوامر الشغل'!$I$6:$I$1005,MATCH(B744&amp;"",'أوامر الشغل'!$A$6:$A$1005,0)),"أمر غير موجود"))</f>
        <v/>
      </c>
    </row>
    <row r="745">
      <c r="A745" s="16" t="n"/>
      <c r="B745" s="5" t="n"/>
      <c r="C745" s="17" t="n"/>
      <c r="D745" s="5" t="n"/>
      <c r="E745" s="5" t="n"/>
      <c r="F745" s="6">
        <f>IF(B745&amp;""="","",IFERROR(INDEX('أوامر الشغل'!$I$6:$I$1005,MATCH(B745&amp;"",'أوامر الشغل'!$A$6:$A$1005,0)),"أمر غير موجود"))</f>
        <v/>
      </c>
    </row>
    <row r="746">
      <c r="A746" s="16" t="n"/>
      <c r="B746" s="5" t="n"/>
      <c r="C746" s="17" t="n"/>
      <c r="D746" s="5" t="n"/>
      <c r="E746" s="5" t="n"/>
      <c r="F746" s="6">
        <f>IF(B746&amp;""="","",IFERROR(INDEX('أوامر الشغل'!$I$6:$I$1005,MATCH(B746&amp;"",'أوامر الشغل'!$A$6:$A$1005,0)),"أمر غير موجود"))</f>
        <v/>
      </c>
    </row>
    <row r="747">
      <c r="A747" s="16" t="n"/>
      <c r="B747" s="5" t="n"/>
      <c r="C747" s="17" t="n"/>
      <c r="D747" s="5" t="n"/>
      <c r="E747" s="5" t="n"/>
      <c r="F747" s="6">
        <f>IF(B747&amp;""="","",IFERROR(INDEX('أوامر الشغل'!$I$6:$I$1005,MATCH(B747&amp;"",'أوامر الشغل'!$A$6:$A$1005,0)),"أمر غير موجود"))</f>
        <v/>
      </c>
    </row>
    <row r="748">
      <c r="A748" s="16" t="n"/>
      <c r="B748" s="5" t="n"/>
      <c r="C748" s="17" t="n"/>
      <c r="D748" s="5" t="n"/>
      <c r="E748" s="5" t="n"/>
      <c r="F748" s="6">
        <f>IF(B748&amp;""="","",IFERROR(INDEX('أوامر الشغل'!$I$6:$I$1005,MATCH(B748&amp;"",'أوامر الشغل'!$A$6:$A$1005,0)),"أمر غير موجود"))</f>
        <v/>
      </c>
    </row>
    <row r="749">
      <c r="A749" s="16" t="n"/>
      <c r="B749" s="5" t="n"/>
      <c r="C749" s="17" t="n"/>
      <c r="D749" s="5" t="n"/>
      <c r="E749" s="5" t="n"/>
      <c r="F749" s="6">
        <f>IF(B749&amp;""="","",IFERROR(INDEX('أوامر الشغل'!$I$6:$I$1005,MATCH(B749&amp;"",'أوامر الشغل'!$A$6:$A$1005,0)),"أمر غير موجود"))</f>
        <v/>
      </c>
    </row>
    <row r="750">
      <c r="A750" s="16" t="n"/>
      <c r="B750" s="5" t="n"/>
      <c r="C750" s="17" t="n"/>
      <c r="D750" s="5" t="n"/>
      <c r="E750" s="5" t="n"/>
      <c r="F750" s="6">
        <f>IF(B750&amp;""="","",IFERROR(INDEX('أوامر الشغل'!$I$6:$I$1005,MATCH(B750&amp;"",'أوامر الشغل'!$A$6:$A$1005,0)),"أمر غير موجود"))</f>
        <v/>
      </c>
    </row>
    <row r="751">
      <c r="A751" s="16" t="n"/>
      <c r="B751" s="5" t="n"/>
      <c r="C751" s="17" t="n"/>
      <c r="D751" s="5" t="n"/>
      <c r="E751" s="5" t="n"/>
      <c r="F751" s="6">
        <f>IF(B751&amp;""="","",IFERROR(INDEX('أوامر الشغل'!$I$6:$I$1005,MATCH(B751&amp;"",'أوامر الشغل'!$A$6:$A$1005,0)),"أمر غير موجود"))</f>
        <v/>
      </c>
    </row>
    <row r="752">
      <c r="A752" s="16" t="n"/>
      <c r="B752" s="5" t="n"/>
      <c r="C752" s="17" t="n"/>
      <c r="D752" s="5" t="n"/>
      <c r="E752" s="5" t="n"/>
      <c r="F752" s="6">
        <f>IF(B752&amp;""="","",IFERROR(INDEX('أوامر الشغل'!$I$6:$I$1005,MATCH(B752&amp;"",'أوامر الشغل'!$A$6:$A$1005,0)),"أمر غير موجود"))</f>
        <v/>
      </c>
    </row>
    <row r="753">
      <c r="A753" s="16" t="n"/>
      <c r="B753" s="5" t="n"/>
      <c r="C753" s="17" t="n"/>
      <c r="D753" s="5" t="n"/>
      <c r="E753" s="5" t="n"/>
      <c r="F753" s="6">
        <f>IF(B753&amp;""="","",IFERROR(INDEX('أوامر الشغل'!$I$6:$I$1005,MATCH(B753&amp;"",'أوامر الشغل'!$A$6:$A$1005,0)),"أمر غير موجود"))</f>
        <v/>
      </c>
    </row>
    <row r="754">
      <c r="A754" s="16" t="n"/>
      <c r="B754" s="5" t="n"/>
      <c r="C754" s="17" t="n"/>
      <c r="D754" s="5" t="n"/>
      <c r="E754" s="5" t="n"/>
      <c r="F754" s="6">
        <f>IF(B754&amp;""="","",IFERROR(INDEX('أوامر الشغل'!$I$6:$I$1005,MATCH(B754&amp;"",'أوامر الشغل'!$A$6:$A$1005,0)),"أمر غير موجود"))</f>
        <v/>
      </c>
    </row>
    <row r="755">
      <c r="A755" s="16" t="n"/>
      <c r="B755" s="5" t="n"/>
      <c r="C755" s="17" t="n"/>
      <c r="D755" s="5" t="n"/>
      <c r="E755" s="5" t="n"/>
      <c r="F755" s="6">
        <f>IF(B755&amp;""="","",IFERROR(INDEX('أوامر الشغل'!$I$6:$I$1005,MATCH(B755&amp;"",'أوامر الشغل'!$A$6:$A$1005,0)),"أمر غير موجود"))</f>
        <v/>
      </c>
    </row>
    <row r="756">
      <c r="A756" s="16" t="n"/>
      <c r="B756" s="5" t="n"/>
      <c r="C756" s="17" t="n"/>
      <c r="D756" s="5" t="n"/>
      <c r="E756" s="5" t="n"/>
      <c r="F756" s="6">
        <f>IF(B756&amp;""="","",IFERROR(INDEX('أوامر الشغل'!$I$6:$I$1005,MATCH(B756&amp;"",'أوامر الشغل'!$A$6:$A$1005,0)),"أمر غير موجود"))</f>
        <v/>
      </c>
    </row>
    <row r="757">
      <c r="A757" s="16" t="n"/>
      <c r="B757" s="5" t="n"/>
      <c r="C757" s="17" t="n"/>
      <c r="D757" s="5" t="n"/>
      <c r="E757" s="5" t="n"/>
      <c r="F757" s="6">
        <f>IF(B757&amp;""="","",IFERROR(INDEX('أوامر الشغل'!$I$6:$I$1005,MATCH(B757&amp;"",'أوامر الشغل'!$A$6:$A$1005,0)),"أمر غير موجود"))</f>
        <v/>
      </c>
    </row>
    <row r="758">
      <c r="A758" s="16" t="n"/>
      <c r="B758" s="5" t="n"/>
      <c r="C758" s="17" t="n"/>
      <c r="D758" s="5" t="n"/>
      <c r="E758" s="5" t="n"/>
      <c r="F758" s="6">
        <f>IF(B758&amp;""="","",IFERROR(INDEX('أوامر الشغل'!$I$6:$I$1005,MATCH(B758&amp;"",'أوامر الشغل'!$A$6:$A$1005,0)),"أمر غير موجود"))</f>
        <v/>
      </c>
    </row>
    <row r="759">
      <c r="A759" s="16" t="n"/>
      <c r="B759" s="5" t="n"/>
      <c r="C759" s="17" t="n"/>
      <c r="D759" s="5" t="n"/>
      <c r="E759" s="5" t="n"/>
      <c r="F759" s="6">
        <f>IF(B759&amp;""="","",IFERROR(INDEX('أوامر الشغل'!$I$6:$I$1005,MATCH(B759&amp;"",'أوامر الشغل'!$A$6:$A$1005,0)),"أمر غير موجود"))</f>
        <v/>
      </c>
    </row>
    <row r="760">
      <c r="A760" s="16" t="n"/>
      <c r="B760" s="5" t="n"/>
      <c r="C760" s="17" t="n"/>
      <c r="D760" s="5" t="n"/>
      <c r="E760" s="5" t="n"/>
      <c r="F760" s="6">
        <f>IF(B760&amp;""="","",IFERROR(INDEX('أوامر الشغل'!$I$6:$I$1005,MATCH(B760&amp;"",'أوامر الشغل'!$A$6:$A$1005,0)),"أمر غير موجود"))</f>
        <v/>
      </c>
    </row>
    <row r="761">
      <c r="A761" s="16" t="n"/>
      <c r="B761" s="5" t="n"/>
      <c r="C761" s="17" t="n"/>
      <c r="D761" s="5" t="n"/>
      <c r="E761" s="5" t="n"/>
      <c r="F761" s="6">
        <f>IF(B761&amp;""="","",IFERROR(INDEX('أوامر الشغل'!$I$6:$I$1005,MATCH(B761&amp;"",'أوامر الشغل'!$A$6:$A$1005,0)),"أمر غير موجود"))</f>
        <v/>
      </c>
    </row>
    <row r="762">
      <c r="A762" s="16" t="n"/>
      <c r="B762" s="5" t="n"/>
      <c r="C762" s="17" t="n"/>
      <c r="D762" s="5" t="n"/>
      <c r="E762" s="5" t="n"/>
      <c r="F762" s="6">
        <f>IF(B762&amp;""="","",IFERROR(INDEX('أوامر الشغل'!$I$6:$I$1005,MATCH(B762&amp;"",'أوامر الشغل'!$A$6:$A$1005,0)),"أمر غير موجود"))</f>
        <v/>
      </c>
    </row>
    <row r="763">
      <c r="A763" s="16" t="n"/>
      <c r="B763" s="5" t="n"/>
      <c r="C763" s="17" t="n"/>
      <c r="D763" s="5" t="n"/>
      <c r="E763" s="5" t="n"/>
      <c r="F763" s="6">
        <f>IF(B763&amp;""="","",IFERROR(INDEX('أوامر الشغل'!$I$6:$I$1005,MATCH(B763&amp;"",'أوامر الشغل'!$A$6:$A$1005,0)),"أمر غير موجود"))</f>
        <v/>
      </c>
    </row>
    <row r="764">
      <c r="A764" s="16" t="n"/>
      <c r="B764" s="5" t="n"/>
      <c r="C764" s="17" t="n"/>
      <c r="D764" s="5" t="n"/>
      <c r="E764" s="5" t="n"/>
      <c r="F764" s="6">
        <f>IF(B764&amp;""="","",IFERROR(INDEX('أوامر الشغل'!$I$6:$I$1005,MATCH(B764&amp;"",'أوامر الشغل'!$A$6:$A$1005,0)),"أمر غير موجود"))</f>
        <v/>
      </c>
    </row>
    <row r="765">
      <c r="A765" s="16" t="n"/>
      <c r="B765" s="5" t="n"/>
      <c r="C765" s="17" t="n"/>
      <c r="D765" s="5" t="n"/>
      <c r="E765" s="5" t="n"/>
      <c r="F765" s="6">
        <f>IF(B765&amp;""="","",IFERROR(INDEX('أوامر الشغل'!$I$6:$I$1005,MATCH(B765&amp;"",'أوامر الشغل'!$A$6:$A$1005,0)),"أمر غير موجود"))</f>
        <v/>
      </c>
    </row>
    <row r="766">
      <c r="A766" s="16" t="n"/>
      <c r="B766" s="5" t="n"/>
      <c r="C766" s="17" t="n"/>
      <c r="D766" s="5" t="n"/>
      <c r="E766" s="5" t="n"/>
      <c r="F766" s="6">
        <f>IF(B766&amp;""="","",IFERROR(INDEX('أوامر الشغل'!$I$6:$I$1005,MATCH(B766&amp;"",'أوامر الشغل'!$A$6:$A$1005,0)),"أمر غير موجود"))</f>
        <v/>
      </c>
    </row>
    <row r="767">
      <c r="A767" s="16" t="n"/>
      <c r="B767" s="5" t="n"/>
      <c r="C767" s="17" t="n"/>
      <c r="D767" s="5" t="n"/>
      <c r="E767" s="5" t="n"/>
      <c r="F767" s="6">
        <f>IF(B767&amp;""="","",IFERROR(INDEX('أوامر الشغل'!$I$6:$I$1005,MATCH(B767&amp;"",'أوامر الشغل'!$A$6:$A$1005,0)),"أمر غير موجود"))</f>
        <v/>
      </c>
    </row>
    <row r="768">
      <c r="A768" s="16" t="n"/>
      <c r="B768" s="5" t="n"/>
      <c r="C768" s="17" t="n"/>
      <c r="D768" s="5" t="n"/>
      <c r="E768" s="5" t="n"/>
      <c r="F768" s="6">
        <f>IF(B768&amp;""="","",IFERROR(INDEX('أوامر الشغل'!$I$6:$I$1005,MATCH(B768&amp;"",'أوامر الشغل'!$A$6:$A$1005,0)),"أمر غير موجود"))</f>
        <v/>
      </c>
    </row>
    <row r="769">
      <c r="A769" s="16" t="n"/>
      <c r="B769" s="5" t="n"/>
      <c r="C769" s="17" t="n"/>
      <c r="D769" s="5" t="n"/>
      <c r="E769" s="5" t="n"/>
      <c r="F769" s="6">
        <f>IF(B769&amp;""="","",IFERROR(INDEX('أوامر الشغل'!$I$6:$I$1005,MATCH(B769&amp;"",'أوامر الشغل'!$A$6:$A$1005,0)),"أمر غير موجود"))</f>
        <v/>
      </c>
    </row>
    <row r="770">
      <c r="A770" s="16" t="n"/>
      <c r="B770" s="5" t="n"/>
      <c r="C770" s="17" t="n"/>
      <c r="D770" s="5" t="n"/>
      <c r="E770" s="5" t="n"/>
      <c r="F770" s="6">
        <f>IF(B770&amp;""="","",IFERROR(INDEX('أوامر الشغل'!$I$6:$I$1005,MATCH(B770&amp;"",'أوامر الشغل'!$A$6:$A$1005,0)),"أمر غير موجود"))</f>
        <v/>
      </c>
    </row>
    <row r="771">
      <c r="A771" s="16" t="n"/>
      <c r="B771" s="5" t="n"/>
      <c r="C771" s="17" t="n"/>
      <c r="D771" s="5" t="n"/>
      <c r="E771" s="5" t="n"/>
      <c r="F771" s="6">
        <f>IF(B771&amp;""="","",IFERROR(INDEX('أوامر الشغل'!$I$6:$I$1005,MATCH(B771&amp;"",'أوامر الشغل'!$A$6:$A$1005,0)),"أمر غير موجود"))</f>
        <v/>
      </c>
    </row>
    <row r="772">
      <c r="A772" s="16" t="n"/>
      <c r="B772" s="5" t="n"/>
      <c r="C772" s="17" t="n"/>
      <c r="D772" s="5" t="n"/>
      <c r="E772" s="5" t="n"/>
      <c r="F772" s="6">
        <f>IF(B772&amp;""="","",IFERROR(INDEX('أوامر الشغل'!$I$6:$I$1005,MATCH(B772&amp;"",'أوامر الشغل'!$A$6:$A$1005,0)),"أمر غير موجود"))</f>
        <v/>
      </c>
    </row>
    <row r="773">
      <c r="A773" s="16" t="n"/>
      <c r="B773" s="5" t="n"/>
      <c r="C773" s="17" t="n"/>
      <c r="D773" s="5" t="n"/>
      <c r="E773" s="5" t="n"/>
      <c r="F773" s="6">
        <f>IF(B773&amp;""="","",IFERROR(INDEX('أوامر الشغل'!$I$6:$I$1005,MATCH(B773&amp;"",'أوامر الشغل'!$A$6:$A$1005,0)),"أمر غير موجود"))</f>
        <v/>
      </c>
    </row>
    <row r="774">
      <c r="A774" s="16" t="n"/>
      <c r="B774" s="5" t="n"/>
      <c r="C774" s="17" t="n"/>
      <c r="D774" s="5" t="n"/>
      <c r="E774" s="5" t="n"/>
      <c r="F774" s="6">
        <f>IF(B774&amp;""="","",IFERROR(INDEX('أوامر الشغل'!$I$6:$I$1005,MATCH(B774&amp;"",'أوامر الشغل'!$A$6:$A$1005,0)),"أمر غير موجود"))</f>
        <v/>
      </c>
    </row>
    <row r="775">
      <c r="A775" s="16" t="n"/>
      <c r="B775" s="5" t="n"/>
      <c r="C775" s="17" t="n"/>
      <c r="D775" s="5" t="n"/>
      <c r="E775" s="5" t="n"/>
      <c r="F775" s="6">
        <f>IF(B775&amp;""="","",IFERROR(INDEX('أوامر الشغل'!$I$6:$I$1005,MATCH(B775&amp;"",'أوامر الشغل'!$A$6:$A$1005,0)),"أمر غير موجود"))</f>
        <v/>
      </c>
    </row>
    <row r="776">
      <c r="A776" s="16" t="n"/>
      <c r="B776" s="5" t="n"/>
      <c r="C776" s="17" t="n"/>
      <c r="D776" s="5" t="n"/>
      <c r="E776" s="5" t="n"/>
      <c r="F776" s="6">
        <f>IF(B776&amp;""="","",IFERROR(INDEX('أوامر الشغل'!$I$6:$I$1005,MATCH(B776&amp;"",'أوامر الشغل'!$A$6:$A$1005,0)),"أمر غير موجود"))</f>
        <v/>
      </c>
    </row>
    <row r="777">
      <c r="A777" s="16" t="n"/>
      <c r="B777" s="5" t="n"/>
      <c r="C777" s="17" t="n"/>
      <c r="D777" s="5" t="n"/>
      <c r="E777" s="5" t="n"/>
      <c r="F777" s="6">
        <f>IF(B777&amp;""="","",IFERROR(INDEX('أوامر الشغل'!$I$6:$I$1005,MATCH(B777&amp;"",'أوامر الشغل'!$A$6:$A$1005,0)),"أمر غير موجود"))</f>
        <v/>
      </c>
    </row>
    <row r="778">
      <c r="A778" s="16" t="n"/>
      <c r="B778" s="5" t="n"/>
      <c r="C778" s="17" t="n"/>
      <c r="D778" s="5" t="n"/>
      <c r="E778" s="5" t="n"/>
      <c r="F778" s="6">
        <f>IF(B778&amp;""="","",IFERROR(INDEX('أوامر الشغل'!$I$6:$I$1005,MATCH(B778&amp;"",'أوامر الشغل'!$A$6:$A$1005,0)),"أمر غير موجود"))</f>
        <v/>
      </c>
    </row>
    <row r="779">
      <c r="A779" s="16" t="n"/>
      <c r="B779" s="5" t="n"/>
      <c r="C779" s="17" t="n"/>
      <c r="D779" s="5" t="n"/>
      <c r="E779" s="5" t="n"/>
      <c r="F779" s="6">
        <f>IF(B779&amp;""="","",IFERROR(INDEX('أوامر الشغل'!$I$6:$I$1005,MATCH(B779&amp;"",'أوامر الشغل'!$A$6:$A$1005,0)),"أمر غير موجود"))</f>
        <v/>
      </c>
    </row>
    <row r="780">
      <c r="A780" s="16" t="n"/>
      <c r="B780" s="5" t="n"/>
      <c r="C780" s="17" t="n"/>
      <c r="D780" s="5" t="n"/>
      <c r="E780" s="5" t="n"/>
      <c r="F780" s="6">
        <f>IF(B780&amp;""="","",IFERROR(INDEX('أوامر الشغل'!$I$6:$I$1005,MATCH(B780&amp;"",'أوامر الشغل'!$A$6:$A$1005,0)),"أمر غير موجود"))</f>
        <v/>
      </c>
    </row>
    <row r="781">
      <c r="A781" s="16" t="n"/>
      <c r="B781" s="5" t="n"/>
      <c r="C781" s="17" t="n"/>
      <c r="D781" s="5" t="n"/>
      <c r="E781" s="5" t="n"/>
      <c r="F781" s="6">
        <f>IF(B781&amp;""="","",IFERROR(INDEX('أوامر الشغل'!$I$6:$I$1005,MATCH(B781&amp;"",'أوامر الشغل'!$A$6:$A$1005,0)),"أمر غير موجود"))</f>
        <v/>
      </c>
    </row>
    <row r="782">
      <c r="A782" s="16" t="n"/>
      <c r="B782" s="5" t="n"/>
      <c r="C782" s="17" t="n"/>
      <c r="D782" s="5" t="n"/>
      <c r="E782" s="5" t="n"/>
      <c r="F782" s="6">
        <f>IF(B782&amp;""="","",IFERROR(INDEX('أوامر الشغل'!$I$6:$I$1005,MATCH(B782&amp;"",'أوامر الشغل'!$A$6:$A$1005,0)),"أمر غير موجود"))</f>
        <v/>
      </c>
    </row>
    <row r="783">
      <c r="A783" s="16" t="n"/>
      <c r="B783" s="5" t="n"/>
      <c r="C783" s="17" t="n"/>
      <c r="D783" s="5" t="n"/>
      <c r="E783" s="5" t="n"/>
      <c r="F783" s="6">
        <f>IF(B783&amp;""="","",IFERROR(INDEX('أوامر الشغل'!$I$6:$I$1005,MATCH(B783&amp;"",'أوامر الشغل'!$A$6:$A$1005,0)),"أمر غير موجود"))</f>
        <v/>
      </c>
    </row>
    <row r="784">
      <c r="A784" s="16" t="n"/>
      <c r="B784" s="5" t="n"/>
      <c r="C784" s="17" t="n"/>
      <c r="D784" s="5" t="n"/>
      <c r="E784" s="5" t="n"/>
      <c r="F784" s="6">
        <f>IF(B784&amp;""="","",IFERROR(INDEX('أوامر الشغل'!$I$6:$I$1005,MATCH(B784&amp;"",'أوامر الشغل'!$A$6:$A$1005,0)),"أمر غير موجود"))</f>
        <v/>
      </c>
    </row>
    <row r="785">
      <c r="A785" s="16" t="n"/>
      <c r="B785" s="5" t="n"/>
      <c r="C785" s="17" t="n"/>
      <c r="D785" s="5" t="n"/>
      <c r="E785" s="5" t="n"/>
      <c r="F785" s="6">
        <f>IF(B785&amp;""="","",IFERROR(INDEX('أوامر الشغل'!$I$6:$I$1005,MATCH(B785&amp;"",'أوامر الشغل'!$A$6:$A$1005,0)),"أمر غير موجود"))</f>
        <v/>
      </c>
    </row>
    <row r="786">
      <c r="A786" s="16" t="n"/>
      <c r="B786" s="5" t="n"/>
      <c r="C786" s="17" t="n"/>
      <c r="D786" s="5" t="n"/>
      <c r="E786" s="5" t="n"/>
      <c r="F786" s="6">
        <f>IF(B786&amp;""="","",IFERROR(INDEX('أوامر الشغل'!$I$6:$I$1005,MATCH(B786&amp;"",'أوامر الشغل'!$A$6:$A$1005,0)),"أمر غير موجود"))</f>
        <v/>
      </c>
    </row>
    <row r="787">
      <c r="A787" s="16" t="n"/>
      <c r="B787" s="5" t="n"/>
      <c r="C787" s="17" t="n"/>
      <c r="D787" s="5" t="n"/>
      <c r="E787" s="5" t="n"/>
      <c r="F787" s="6">
        <f>IF(B787&amp;""="","",IFERROR(INDEX('أوامر الشغل'!$I$6:$I$1005,MATCH(B787&amp;"",'أوامر الشغل'!$A$6:$A$1005,0)),"أمر غير موجود"))</f>
        <v/>
      </c>
    </row>
    <row r="788">
      <c r="A788" s="16" t="n"/>
      <c r="B788" s="5" t="n"/>
      <c r="C788" s="17" t="n"/>
      <c r="D788" s="5" t="n"/>
      <c r="E788" s="5" t="n"/>
      <c r="F788" s="6">
        <f>IF(B788&amp;""="","",IFERROR(INDEX('أوامر الشغل'!$I$6:$I$1005,MATCH(B788&amp;"",'أوامر الشغل'!$A$6:$A$1005,0)),"أمر غير موجود"))</f>
        <v/>
      </c>
    </row>
    <row r="789">
      <c r="A789" s="16" t="n"/>
      <c r="B789" s="5" t="n"/>
      <c r="C789" s="17" t="n"/>
      <c r="D789" s="5" t="n"/>
      <c r="E789" s="5" t="n"/>
      <c r="F789" s="6">
        <f>IF(B789&amp;""="","",IFERROR(INDEX('أوامر الشغل'!$I$6:$I$1005,MATCH(B789&amp;"",'أوامر الشغل'!$A$6:$A$1005,0)),"أمر غير موجود"))</f>
        <v/>
      </c>
    </row>
    <row r="790">
      <c r="A790" s="16" t="n"/>
      <c r="B790" s="5" t="n"/>
      <c r="C790" s="17" t="n"/>
      <c r="D790" s="5" t="n"/>
      <c r="E790" s="5" t="n"/>
      <c r="F790" s="6">
        <f>IF(B790&amp;""="","",IFERROR(INDEX('أوامر الشغل'!$I$6:$I$1005,MATCH(B790&amp;"",'أوامر الشغل'!$A$6:$A$1005,0)),"أمر غير موجود"))</f>
        <v/>
      </c>
    </row>
    <row r="791">
      <c r="A791" s="16" t="n"/>
      <c r="B791" s="5" t="n"/>
      <c r="C791" s="17" t="n"/>
      <c r="D791" s="5" t="n"/>
      <c r="E791" s="5" t="n"/>
      <c r="F791" s="6">
        <f>IF(B791&amp;""="","",IFERROR(INDEX('أوامر الشغل'!$I$6:$I$1005,MATCH(B791&amp;"",'أوامر الشغل'!$A$6:$A$1005,0)),"أمر غير موجود"))</f>
        <v/>
      </c>
    </row>
    <row r="792">
      <c r="A792" s="16" t="n"/>
      <c r="B792" s="5" t="n"/>
      <c r="C792" s="17" t="n"/>
      <c r="D792" s="5" t="n"/>
      <c r="E792" s="5" t="n"/>
      <c r="F792" s="6">
        <f>IF(B792&amp;""="","",IFERROR(INDEX('أوامر الشغل'!$I$6:$I$1005,MATCH(B792&amp;"",'أوامر الشغل'!$A$6:$A$1005,0)),"أمر غير موجود"))</f>
        <v/>
      </c>
    </row>
    <row r="793">
      <c r="A793" s="16" t="n"/>
      <c r="B793" s="5" t="n"/>
      <c r="C793" s="17" t="n"/>
      <c r="D793" s="5" t="n"/>
      <c r="E793" s="5" t="n"/>
      <c r="F793" s="6">
        <f>IF(B793&amp;""="","",IFERROR(INDEX('أوامر الشغل'!$I$6:$I$1005,MATCH(B793&amp;"",'أوامر الشغل'!$A$6:$A$1005,0)),"أمر غير موجود"))</f>
        <v/>
      </c>
    </row>
    <row r="794">
      <c r="A794" s="16" t="n"/>
      <c r="B794" s="5" t="n"/>
      <c r="C794" s="17" t="n"/>
      <c r="D794" s="5" t="n"/>
      <c r="E794" s="5" t="n"/>
      <c r="F794" s="6">
        <f>IF(B794&amp;""="","",IFERROR(INDEX('أوامر الشغل'!$I$6:$I$1005,MATCH(B794&amp;"",'أوامر الشغل'!$A$6:$A$1005,0)),"أمر غير موجود"))</f>
        <v/>
      </c>
    </row>
    <row r="795">
      <c r="A795" s="16" t="n"/>
      <c r="B795" s="5" t="n"/>
      <c r="C795" s="17" t="n"/>
      <c r="D795" s="5" t="n"/>
      <c r="E795" s="5" t="n"/>
      <c r="F795" s="6">
        <f>IF(B795&amp;""="","",IFERROR(INDEX('أوامر الشغل'!$I$6:$I$1005,MATCH(B795&amp;"",'أوامر الشغل'!$A$6:$A$1005,0)),"أمر غير موجود"))</f>
        <v/>
      </c>
    </row>
    <row r="796">
      <c r="A796" s="16" t="n"/>
      <c r="B796" s="5" t="n"/>
      <c r="C796" s="17" t="n"/>
      <c r="D796" s="5" t="n"/>
      <c r="E796" s="5" t="n"/>
      <c r="F796" s="6">
        <f>IF(B796&amp;""="","",IFERROR(INDEX('أوامر الشغل'!$I$6:$I$1005,MATCH(B796&amp;"",'أوامر الشغل'!$A$6:$A$1005,0)),"أمر غير موجود"))</f>
        <v/>
      </c>
    </row>
    <row r="797">
      <c r="A797" s="16" t="n"/>
      <c r="B797" s="5" t="n"/>
      <c r="C797" s="17" t="n"/>
      <c r="D797" s="5" t="n"/>
      <c r="E797" s="5" t="n"/>
      <c r="F797" s="6">
        <f>IF(B797&amp;""="","",IFERROR(INDEX('أوامر الشغل'!$I$6:$I$1005,MATCH(B797&amp;"",'أوامر الشغل'!$A$6:$A$1005,0)),"أمر غير موجود"))</f>
        <v/>
      </c>
    </row>
    <row r="798">
      <c r="A798" s="16" t="n"/>
      <c r="B798" s="5" t="n"/>
      <c r="C798" s="17" t="n"/>
      <c r="D798" s="5" t="n"/>
      <c r="E798" s="5" t="n"/>
      <c r="F798" s="6">
        <f>IF(B798&amp;""="","",IFERROR(INDEX('أوامر الشغل'!$I$6:$I$1005,MATCH(B798&amp;"",'أوامر الشغل'!$A$6:$A$1005,0)),"أمر غير موجود"))</f>
        <v/>
      </c>
    </row>
    <row r="799">
      <c r="A799" s="16" t="n"/>
      <c r="B799" s="5" t="n"/>
      <c r="C799" s="17" t="n"/>
      <c r="D799" s="5" t="n"/>
      <c r="E799" s="5" t="n"/>
      <c r="F799" s="6">
        <f>IF(B799&amp;""="","",IFERROR(INDEX('أوامر الشغل'!$I$6:$I$1005,MATCH(B799&amp;"",'أوامر الشغل'!$A$6:$A$1005,0)),"أمر غير موجود"))</f>
        <v/>
      </c>
    </row>
    <row r="800">
      <c r="A800" s="16" t="n"/>
      <c r="B800" s="5" t="n"/>
      <c r="C800" s="17" t="n"/>
      <c r="D800" s="5" t="n"/>
      <c r="E800" s="5" t="n"/>
      <c r="F800" s="6">
        <f>IF(B800&amp;""="","",IFERROR(INDEX('أوامر الشغل'!$I$6:$I$1005,MATCH(B800&amp;"",'أوامر الشغل'!$A$6:$A$1005,0)),"أمر غير موجود"))</f>
        <v/>
      </c>
    </row>
    <row r="801">
      <c r="A801" s="16" t="n"/>
      <c r="B801" s="5" t="n"/>
      <c r="C801" s="17" t="n"/>
      <c r="D801" s="5" t="n"/>
      <c r="E801" s="5" t="n"/>
      <c r="F801" s="6">
        <f>IF(B801&amp;""="","",IFERROR(INDEX('أوامر الشغل'!$I$6:$I$1005,MATCH(B801&amp;"",'أوامر الشغل'!$A$6:$A$1005,0)),"أمر غير موجود"))</f>
        <v/>
      </c>
    </row>
    <row r="802">
      <c r="A802" s="16" t="n"/>
      <c r="B802" s="5" t="n"/>
      <c r="C802" s="17" t="n"/>
      <c r="D802" s="5" t="n"/>
      <c r="E802" s="5" t="n"/>
      <c r="F802" s="6">
        <f>IF(B802&amp;""="","",IFERROR(INDEX('أوامر الشغل'!$I$6:$I$1005,MATCH(B802&amp;"",'أوامر الشغل'!$A$6:$A$1005,0)),"أمر غير موجود"))</f>
        <v/>
      </c>
    </row>
    <row r="803">
      <c r="A803" s="16" t="n"/>
      <c r="B803" s="5" t="n"/>
      <c r="C803" s="17" t="n"/>
      <c r="D803" s="5" t="n"/>
      <c r="E803" s="5" t="n"/>
      <c r="F803" s="6">
        <f>IF(B803&amp;""="","",IFERROR(INDEX('أوامر الشغل'!$I$6:$I$1005,MATCH(B803&amp;"",'أوامر الشغل'!$A$6:$A$1005,0)),"أمر غير موجود"))</f>
        <v/>
      </c>
    </row>
    <row r="804">
      <c r="A804" s="16" t="n"/>
      <c r="B804" s="5" t="n"/>
      <c r="C804" s="17" t="n"/>
      <c r="D804" s="5" t="n"/>
      <c r="E804" s="5" t="n"/>
      <c r="F804" s="6">
        <f>IF(B804&amp;""="","",IFERROR(INDEX('أوامر الشغل'!$I$6:$I$1005,MATCH(B804&amp;"",'أوامر الشغل'!$A$6:$A$1005,0)),"أمر غير موجود"))</f>
        <v/>
      </c>
    </row>
    <row r="805">
      <c r="A805" s="16" t="n"/>
      <c r="B805" s="5" t="n"/>
      <c r="C805" s="17" t="n"/>
      <c r="D805" s="5" t="n"/>
      <c r="E805" s="5" t="n"/>
      <c r="F805" s="6">
        <f>IF(B805&amp;""="","",IFERROR(INDEX('أوامر الشغل'!$I$6:$I$1005,MATCH(B805&amp;"",'أوامر الشغل'!$A$6:$A$1005,0)),"أمر غير موجود"))</f>
        <v/>
      </c>
    </row>
    <row r="806">
      <c r="A806" s="16" t="n"/>
      <c r="B806" s="5" t="n"/>
      <c r="C806" s="17" t="n"/>
      <c r="D806" s="5" t="n"/>
      <c r="E806" s="5" t="n"/>
      <c r="F806" s="6">
        <f>IF(B806&amp;""="","",IFERROR(INDEX('أوامر الشغل'!$I$6:$I$1005,MATCH(B806&amp;"",'أوامر الشغل'!$A$6:$A$1005,0)),"أمر غير موجود"))</f>
        <v/>
      </c>
    </row>
    <row r="807">
      <c r="A807" s="16" t="n"/>
      <c r="B807" s="5" t="n"/>
      <c r="C807" s="17" t="n"/>
      <c r="D807" s="5" t="n"/>
      <c r="E807" s="5" t="n"/>
      <c r="F807" s="6">
        <f>IF(B807&amp;""="","",IFERROR(INDEX('أوامر الشغل'!$I$6:$I$1005,MATCH(B807&amp;"",'أوامر الشغل'!$A$6:$A$1005,0)),"أمر غير موجود"))</f>
        <v/>
      </c>
    </row>
    <row r="808">
      <c r="A808" s="16" t="n"/>
      <c r="B808" s="5" t="n"/>
      <c r="C808" s="17" t="n"/>
      <c r="D808" s="5" t="n"/>
      <c r="E808" s="5" t="n"/>
      <c r="F808" s="6">
        <f>IF(B808&amp;""="","",IFERROR(INDEX('أوامر الشغل'!$I$6:$I$1005,MATCH(B808&amp;"",'أوامر الشغل'!$A$6:$A$1005,0)),"أمر غير موجود"))</f>
        <v/>
      </c>
    </row>
    <row r="809">
      <c r="A809" s="16" t="n"/>
      <c r="B809" s="5" t="n"/>
      <c r="C809" s="17" t="n"/>
      <c r="D809" s="5" t="n"/>
      <c r="E809" s="5" t="n"/>
      <c r="F809" s="6">
        <f>IF(B809&amp;""="","",IFERROR(INDEX('أوامر الشغل'!$I$6:$I$1005,MATCH(B809&amp;"",'أوامر الشغل'!$A$6:$A$1005,0)),"أمر غير موجود"))</f>
        <v/>
      </c>
    </row>
    <row r="810">
      <c r="A810" s="16" t="n"/>
      <c r="B810" s="5" t="n"/>
      <c r="C810" s="17" t="n"/>
      <c r="D810" s="5" t="n"/>
      <c r="E810" s="5" t="n"/>
      <c r="F810" s="6">
        <f>IF(B810&amp;""="","",IFERROR(INDEX('أوامر الشغل'!$I$6:$I$1005,MATCH(B810&amp;"",'أوامر الشغل'!$A$6:$A$1005,0)),"أمر غير موجود"))</f>
        <v/>
      </c>
    </row>
    <row r="811">
      <c r="A811" s="16" t="n"/>
      <c r="B811" s="5" t="n"/>
      <c r="C811" s="17" t="n"/>
      <c r="D811" s="5" t="n"/>
      <c r="E811" s="5" t="n"/>
      <c r="F811" s="6">
        <f>IF(B811&amp;""="","",IFERROR(INDEX('أوامر الشغل'!$I$6:$I$1005,MATCH(B811&amp;"",'أوامر الشغل'!$A$6:$A$1005,0)),"أمر غير موجود"))</f>
        <v/>
      </c>
    </row>
    <row r="812">
      <c r="A812" s="16" t="n"/>
      <c r="B812" s="5" t="n"/>
      <c r="C812" s="17" t="n"/>
      <c r="D812" s="5" t="n"/>
      <c r="E812" s="5" t="n"/>
      <c r="F812" s="6">
        <f>IF(B812&amp;""="","",IFERROR(INDEX('أوامر الشغل'!$I$6:$I$1005,MATCH(B812&amp;"",'أوامر الشغل'!$A$6:$A$1005,0)),"أمر غير موجود"))</f>
        <v/>
      </c>
    </row>
    <row r="813">
      <c r="A813" s="16" t="n"/>
      <c r="B813" s="5" t="n"/>
      <c r="C813" s="17" t="n"/>
      <c r="D813" s="5" t="n"/>
      <c r="E813" s="5" t="n"/>
      <c r="F813" s="6">
        <f>IF(B813&amp;""="","",IFERROR(INDEX('أوامر الشغل'!$I$6:$I$1005,MATCH(B813&amp;"",'أوامر الشغل'!$A$6:$A$1005,0)),"أمر غير موجود"))</f>
        <v/>
      </c>
    </row>
    <row r="814">
      <c r="A814" s="16" t="n"/>
      <c r="B814" s="5" t="n"/>
      <c r="C814" s="17" t="n"/>
      <c r="D814" s="5" t="n"/>
      <c r="E814" s="5" t="n"/>
      <c r="F814" s="6">
        <f>IF(B814&amp;""="","",IFERROR(INDEX('أوامر الشغل'!$I$6:$I$1005,MATCH(B814&amp;"",'أوامر الشغل'!$A$6:$A$1005,0)),"أمر غير موجود"))</f>
        <v/>
      </c>
    </row>
    <row r="815">
      <c r="A815" s="16" t="n"/>
      <c r="B815" s="5" t="n"/>
      <c r="C815" s="17" t="n"/>
      <c r="D815" s="5" t="n"/>
      <c r="E815" s="5" t="n"/>
      <c r="F815" s="6">
        <f>IF(B815&amp;""="","",IFERROR(INDEX('أوامر الشغل'!$I$6:$I$1005,MATCH(B815&amp;"",'أوامر الشغل'!$A$6:$A$1005,0)),"أمر غير موجود"))</f>
        <v/>
      </c>
    </row>
    <row r="816">
      <c r="A816" s="16" t="n"/>
      <c r="B816" s="5" t="n"/>
      <c r="C816" s="17" t="n"/>
      <c r="D816" s="5" t="n"/>
      <c r="E816" s="5" t="n"/>
      <c r="F816" s="6">
        <f>IF(B816&amp;""="","",IFERROR(INDEX('أوامر الشغل'!$I$6:$I$1005,MATCH(B816&amp;"",'أوامر الشغل'!$A$6:$A$1005,0)),"أمر غير موجود"))</f>
        <v/>
      </c>
    </row>
    <row r="817">
      <c r="A817" s="16" t="n"/>
      <c r="B817" s="5" t="n"/>
      <c r="C817" s="17" t="n"/>
      <c r="D817" s="5" t="n"/>
      <c r="E817" s="5" t="n"/>
      <c r="F817" s="6">
        <f>IF(B817&amp;""="","",IFERROR(INDEX('أوامر الشغل'!$I$6:$I$1005,MATCH(B817&amp;"",'أوامر الشغل'!$A$6:$A$1005,0)),"أمر غير موجود"))</f>
        <v/>
      </c>
    </row>
    <row r="818">
      <c r="A818" s="16" t="n"/>
      <c r="B818" s="5" t="n"/>
      <c r="C818" s="17" t="n"/>
      <c r="D818" s="5" t="n"/>
      <c r="E818" s="5" t="n"/>
      <c r="F818" s="6">
        <f>IF(B818&amp;""="","",IFERROR(INDEX('أوامر الشغل'!$I$6:$I$1005,MATCH(B818&amp;"",'أوامر الشغل'!$A$6:$A$1005,0)),"أمر غير موجود"))</f>
        <v/>
      </c>
    </row>
    <row r="819">
      <c r="A819" s="16" t="n"/>
      <c r="B819" s="5" t="n"/>
      <c r="C819" s="17" t="n"/>
      <c r="D819" s="5" t="n"/>
      <c r="E819" s="5" t="n"/>
      <c r="F819" s="6">
        <f>IF(B819&amp;""="","",IFERROR(INDEX('أوامر الشغل'!$I$6:$I$1005,MATCH(B819&amp;"",'أوامر الشغل'!$A$6:$A$1005,0)),"أمر غير موجود"))</f>
        <v/>
      </c>
    </row>
    <row r="820">
      <c r="A820" s="16" t="n"/>
      <c r="B820" s="5" t="n"/>
      <c r="C820" s="17" t="n"/>
      <c r="D820" s="5" t="n"/>
      <c r="E820" s="5" t="n"/>
      <c r="F820" s="6">
        <f>IF(B820&amp;""="","",IFERROR(INDEX('أوامر الشغل'!$I$6:$I$1005,MATCH(B820&amp;"",'أوامر الشغل'!$A$6:$A$1005,0)),"أمر غير موجود"))</f>
        <v/>
      </c>
    </row>
    <row r="821">
      <c r="A821" s="16" t="n"/>
      <c r="B821" s="5" t="n"/>
      <c r="C821" s="17" t="n"/>
      <c r="D821" s="5" t="n"/>
      <c r="E821" s="5" t="n"/>
      <c r="F821" s="6">
        <f>IF(B821&amp;""="","",IFERROR(INDEX('أوامر الشغل'!$I$6:$I$1005,MATCH(B821&amp;"",'أوامر الشغل'!$A$6:$A$1005,0)),"أمر غير موجود"))</f>
        <v/>
      </c>
    </row>
    <row r="822">
      <c r="A822" s="16" t="n"/>
      <c r="B822" s="5" t="n"/>
      <c r="C822" s="17" t="n"/>
      <c r="D822" s="5" t="n"/>
      <c r="E822" s="5" t="n"/>
      <c r="F822" s="6">
        <f>IF(B822&amp;""="","",IFERROR(INDEX('أوامر الشغل'!$I$6:$I$1005,MATCH(B822&amp;"",'أوامر الشغل'!$A$6:$A$1005,0)),"أمر غير موجود"))</f>
        <v/>
      </c>
    </row>
    <row r="823">
      <c r="A823" s="16" t="n"/>
      <c r="B823" s="5" t="n"/>
      <c r="C823" s="17" t="n"/>
      <c r="D823" s="5" t="n"/>
      <c r="E823" s="5" t="n"/>
      <c r="F823" s="6">
        <f>IF(B823&amp;""="","",IFERROR(INDEX('أوامر الشغل'!$I$6:$I$1005,MATCH(B823&amp;"",'أوامر الشغل'!$A$6:$A$1005,0)),"أمر غير موجود"))</f>
        <v/>
      </c>
    </row>
    <row r="824">
      <c r="A824" s="16" t="n"/>
      <c r="B824" s="5" t="n"/>
      <c r="C824" s="17" t="n"/>
      <c r="D824" s="5" t="n"/>
      <c r="E824" s="5" t="n"/>
      <c r="F824" s="6">
        <f>IF(B824&amp;""="","",IFERROR(INDEX('أوامر الشغل'!$I$6:$I$1005,MATCH(B824&amp;"",'أوامر الشغل'!$A$6:$A$1005,0)),"أمر غير موجود"))</f>
        <v/>
      </c>
    </row>
    <row r="825">
      <c r="A825" s="16" t="n"/>
      <c r="B825" s="5" t="n"/>
      <c r="C825" s="17" t="n"/>
      <c r="D825" s="5" t="n"/>
      <c r="E825" s="5" t="n"/>
      <c r="F825" s="6">
        <f>IF(B825&amp;""="","",IFERROR(INDEX('أوامر الشغل'!$I$6:$I$1005,MATCH(B825&amp;"",'أوامر الشغل'!$A$6:$A$1005,0)),"أمر غير موجود"))</f>
        <v/>
      </c>
    </row>
    <row r="826">
      <c r="A826" s="16" t="n"/>
      <c r="B826" s="5" t="n"/>
      <c r="C826" s="17" t="n"/>
      <c r="D826" s="5" t="n"/>
      <c r="E826" s="5" t="n"/>
      <c r="F826" s="6">
        <f>IF(B826&amp;""="","",IFERROR(INDEX('أوامر الشغل'!$I$6:$I$1005,MATCH(B826&amp;"",'أوامر الشغل'!$A$6:$A$1005,0)),"أمر غير موجود"))</f>
        <v/>
      </c>
    </row>
    <row r="827">
      <c r="A827" s="16" t="n"/>
      <c r="B827" s="5" t="n"/>
      <c r="C827" s="17" t="n"/>
      <c r="D827" s="5" t="n"/>
      <c r="E827" s="5" t="n"/>
      <c r="F827" s="6">
        <f>IF(B827&amp;""="","",IFERROR(INDEX('أوامر الشغل'!$I$6:$I$1005,MATCH(B827&amp;"",'أوامر الشغل'!$A$6:$A$1005,0)),"أمر غير موجود"))</f>
        <v/>
      </c>
    </row>
    <row r="828">
      <c r="A828" s="16" t="n"/>
      <c r="B828" s="5" t="n"/>
      <c r="C828" s="17" t="n"/>
      <c r="D828" s="5" t="n"/>
      <c r="E828" s="5" t="n"/>
      <c r="F828" s="6">
        <f>IF(B828&amp;""="","",IFERROR(INDEX('أوامر الشغل'!$I$6:$I$1005,MATCH(B828&amp;"",'أوامر الشغل'!$A$6:$A$1005,0)),"أمر غير موجود"))</f>
        <v/>
      </c>
    </row>
    <row r="829">
      <c r="A829" s="16" t="n"/>
      <c r="B829" s="5" t="n"/>
      <c r="C829" s="17" t="n"/>
      <c r="D829" s="5" t="n"/>
      <c r="E829" s="5" t="n"/>
      <c r="F829" s="6">
        <f>IF(B829&amp;""="","",IFERROR(INDEX('أوامر الشغل'!$I$6:$I$1005,MATCH(B829&amp;"",'أوامر الشغل'!$A$6:$A$1005,0)),"أمر غير موجود"))</f>
        <v/>
      </c>
    </row>
    <row r="830">
      <c r="A830" s="16" t="n"/>
      <c r="B830" s="5" t="n"/>
      <c r="C830" s="17" t="n"/>
      <c r="D830" s="5" t="n"/>
      <c r="E830" s="5" t="n"/>
      <c r="F830" s="6">
        <f>IF(B830&amp;""="","",IFERROR(INDEX('أوامر الشغل'!$I$6:$I$1005,MATCH(B830&amp;"",'أوامر الشغل'!$A$6:$A$1005,0)),"أمر غير موجود"))</f>
        <v/>
      </c>
    </row>
    <row r="831">
      <c r="A831" s="16" t="n"/>
      <c r="B831" s="5" t="n"/>
      <c r="C831" s="17" t="n"/>
      <c r="D831" s="5" t="n"/>
      <c r="E831" s="5" t="n"/>
      <c r="F831" s="6">
        <f>IF(B831&amp;""="","",IFERROR(INDEX('أوامر الشغل'!$I$6:$I$1005,MATCH(B831&amp;"",'أوامر الشغل'!$A$6:$A$1005,0)),"أمر غير موجود"))</f>
        <v/>
      </c>
    </row>
    <row r="832">
      <c r="A832" s="16" t="n"/>
      <c r="B832" s="5" t="n"/>
      <c r="C832" s="17" t="n"/>
      <c r="D832" s="5" t="n"/>
      <c r="E832" s="5" t="n"/>
      <c r="F832" s="6">
        <f>IF(B832&amp;""="","",IFERROR(INDEX('أوامر الشغل'!$I$6:$I$1005,MATCH(B832&amp;"",'أوامر الشغل'!$A$6:$A$1005,0)),"أمر غير موجود"))</f>
        <v/>
      </c>
    </row>
    <row r="833">
      <c r="A833" s="16" t="n"/>
      <c r="B833" s="5" t="n"/>
      <c r="C833" s="17" t="n"/>
      <c r="D833" s="5" t="n"/>
      <c r="E833" s="5" t="n"/>
      <c r="F833" s="6">
        <f>IF(B833&amp;""="","",IFERROR(INDEX('أوامر الشغل'!$I$6:$I$1005,MATCH(B833&amp;"",'أوامر الشغل'!$A$6:$A$1005,0)),"أمر غير موجود"))</f>
        <v/>
      </c>
    </row>
    <row r="834">
      <c r="A834" s="16" t="n"/>
      <c r="B834" s="5" t="n"/>
      <c r="C834" s="17" t="n"/>
      <c r="D834" s="5" t="n"/>
      <c r="E834" s="5" t="n"/>
      <c r="F834" s="6">
        <f>IF(B834&amp;""="","",IFERROR(INDEX('أوامر الشغل'!$I$6:$I$1005,MATCH(B834&amp;"",'أوامر الشغل'!$A$6:$A$1005,0)),"أمر غير موجود"))</f>
        <v/>
      </c>
    </row>
    <row r="835">
      <c r="A835" s="16" t="n"/>
      <c r="B835" s="5" t="n"/>
      <c r="C835" s="17" t="n"/>
      <c r="D835" s="5" t="n"/>
      <c r="E835" s="5" t="n"/>
      <c r="F835" s="6">
        <f>IF(B835&amp;""="","",IFERROR(INDEX('أوامر الشغل'!$I$6:$I$1005,MATCH(B835&amp;"",'أوامر الشغل'!$A$6:$A$1005,0)),"أمر غير موجود"))</f>
        <v/>
      </c>
    </row>
    <row r="836">
      <c r="A836" s="16" t="n"/>
      <c r="B836" s="5" t="n"/>
      <c r="C836" s="17" t="n"/>
      <c r="D836" s="5" t="n"/>
      <c r="E836" s="5" t="n"/>
      <c r="F836" s="6">
        <f>IF(B836&amp;""="","",IFERROR(INDEX('أوامر الشغل'!$I$6:$I$1005,MATCH(B836&amp;"",'أوامر الشغل'!$A$6:$A$1005,0)),"أمر غير موجود"))</f>
        <v/>
      </c>
    </row>
    <row r="837">
      <c r="A837" s="16" t="n"/>
      <c r="B837" s="5" t="n"/>
      <c r="C837" s="17" t="n"/>
      <c r="D837" s="5" t="n"/>
      <c r="E837" s="5" t="n"/>
      <c r="F837" s="6">
        <f>IF(B837&amp;""="","",IFERROR(INDEX('أوامر الشغل'!$I$6:$I$1005,MATCH(B837&amp;"",'أوامر الشغل'!$A$6:$A$1005,0)),"أمر غير موجود"))</f>
        <v/>
      </c>
    </row>
    <row r="838">
      <c r="A838" s="16" t="n"/>
      <c r="B838" s="5" t="n"/>
      <c r="C838" s="17" t="n"/>
      <c r="D838" s="5" t="n"/>
      <c r="E838" s="5" t="n"/>
      <c r="F838" s="6">
        <f>IF(B838&amp;""="","",IFERROR(INDEX('أوامر الشغل'!$I$6:$I$1005,MATCH(B838&amp;"",'أوامر الشغل'!$A$6:$A$1005,0)),"أمر غير موجود"))</f>
        <v/>
      </c>
    </row>
    <row r="839">
      <c r="A839" s="16" t="n"/>
      <c r="B839" s="5" t="n"/>
      <c r="C839" s="17" t="n"/>
      <c r="D839" s="5" t="n"/>
      <c r="E839" s="5" t="n"/>
      <c r="F839" s="6">
        <f>IF(B839&amp;""="","",IFERROR(INDEX('أوامر الشغل'!$I$6:$I$1005,MATCH(B839&amp;"",'أوامر الشغل'!$A$6:$A$1005,0)),"أمر غير موجود"))</f>
        <v/>
      </c>
    </row>
    <row r="840">
      <c r="A840" s="16" t="n"/>
      <c r="B840" s="5" t="n"/>
      <c r="C840" s="17" t="n"/>
      <c r="D840" s="5" t="n"/>
      <c r="E840" s="5" t="n"/>
      <c r="F840" s="6">
        <f>IF(B840&amp;""="","",IFERROR(INDEX('أوامر الشغل'!$I$6:$I$1005,MATCH(B840&amp;"",'أوامر الشغل'!$A$6:$A$1005,0)),"أمر غير موجود"))</f>
        <v/>
      </c>
    </row>
    <row r="841">
      <c r="A841" s="16" t="n"/>
      <c r="B841" s="5" t="n"/>
      <c r="C841" s="17" t="n"/>
      <c r="D841" s="5" t="n"/>
      <c r="E841" s="5" t="n"/>
      <c r="F841" s="6">
        <f>IF(B841&amp;""="","",IFERROR(INDEX('أوامر الشغل'!$I$6:$I$1005,MATCH(B841&amp;"",'أوامر الشغل'!$A$6:$A$1005,0)),"أمر غير موجود"))</f>
        <v/>
      </c>
    </row>
    <row r="842">
      <c r="A842" s="16" t="n"/>
      <c r="B842" s="5" t="n"/>
      <c r="C842" s="17" t="n"/>
      <c r="D842" s="5" t="n"/>
      <c r="E842" s="5" t="n"/>
      <c r="F842" s="6">
        <f>IF(B842&amp;""="","",IFERROR(INDEX('أوامر الشغل'!$I$6:$I$1005,MATCH(B842&amp;"",'أوامر الشغل'!$A$6:$A$1005,0)),"أمر غير موجود"))</f>
        <v/>
      </c>
    </row>
    <row r="843">
      <c r="A843" s="16" t="n"/>
      <c r="B843" s="5" t="n"/>
      <c r="C843" s="17" t="n"/>
      <c r="D843" s="5" t="n"/>
      <c r="E843" s="5" t="n"/>
      <c r="F843" s="6">
        <f>IF(B843&amp;""="","",IFERROR(INDEX('أوامر الشغل'!$I$6:$I$1005,MATCH(B843&amp;"",'أوامر الشغل'!$A$6:$A$1005,0)),"أمر غير موجود"))</f>
        <v/>
      </c>
    </row>
    <row r="844">
      <c r="A844" s="16" t="n"/>
      <c r="B844" s="5" t="n"/>
      <c r="C844" s="17" t="n"/>
      <c r="D844" s="5" t="n"/>
      <c r="E844" s="5" t="n"/>
      <c r="F844" s="6">
        <f>IF(B844&amp;""="","",IFERROR(INDEX('أوامر الشغل'!$I$6:$I$1005,MATCH(B844&amp;"",'أوامر الشغل'!$A$6:$A$1005,0)),"أمر غير موجود"))</f>
        <v/>
      </c>
    </row>
    <row r="845">
      <c r="A845" s="16" t="n"/>
      <c r="B845" s="5" t="n"/>
      <c r="C845" s="17" t="n"/>
      <c r="D845" s="5" t="n"/>
      <c r="E845" s="5" t="n"/>
      <c r="F845" s="6">
        <f>IF(B845&amp;""="","",IFERROR(INDEX('أوامر الشغل'!$I$6:$I$1005,MATCH(B845&amp;"",'أوامر الشغل'!$A$6:$A$1005,0)),"أمر غير موجود"))</f>
        <v/>
      </c>
    </row>
    <row r="846">
      <c r="A846" s="16" t="n"/>
      <c r="B846" s="5" t="n"/>
      <c r="C846" s="17" t="n"/>
      <c r="D846" s="5" t="n"/>
      <c r="E846" s="5" t="n"/>
      <c r="F846" s="6">
        <f>IF(B846&amp;""="","",IFERROR(INDEX('أوامر الشغل'!$I$6:$I$1005,MATCH(B846&amp;"",'أوامر الشغل'!$A$6:$A$1005,0)),"أمر غير موجود"))</f>
        <v/>
      </c>
    </row>
    <row r="847">
      <c r="A847" s="16" t="n"/>
      <c r="B847" s="5" t="n"/>
      <c r="C847" s="17" t="n"/>
      <c r="D847" s="5" t="n"/>
      <c r="E847" s="5" t="n"/>
      <c r="F847" s="6">
        <f>IF(B847&amp;""="","",IFERROR(INDEX('أوامر الشغل'!$I$6:$I$1005,MATCH(B847&amp;"",'أوامر الشغل'!$A$6:$A$1005,0)),"أمر غير موجود"))</f>
        <v/>
      </c>
    </row>
    <row r="848">
      <c r="A848" s="16" t="n"/>
      <c r="B848" s="5" t="n"/>
      <c r="C848" s="17" t="n"/>
      <c r="D848" s="5" t="n"/>
      <c r="E848" s="5" t="n"/>
      <c r="F848" s="6">
        <f>IF(B848&amp;""="","",IFERROR(INDEX('أوامر الشغل'!$I$6:$I$1005,MATCH(B848&amp;"",'أوامر الشغل'!$A$6:$A$1005,0)),"أمر غير موجود"))</f>
        <v/>
      </c>
    </row>
    <row r="849">
      <c r="A849" s="16" t="n"/>
      <c r="B849" s="5" t="n"/>
      <c r="C849" s="17" t="n"/>
      <c r="D849" s="5" t="n"/>
      <c r="E849" s="5" t="n"/>
      <c r="F849" s="6">
        <f>IF(B849&amp;""="","",IFERROR(INDEX('أوامر الشغل'!$I$6:$I$1005,MATCH(B849&amp;"",'أوامر الشغل'!$A$6:$A$1005,0)),"أمر غير موجود"))</f>
        <v/>
      </c>
    </row>
    <row r="850">
      <c r="A850" s="16" t="n"/>
      <c r="B850" s="5" t="n"/>
      <c r="C850" s="17" t="n"/>
      <c r="D850" s="5" t="n"/>
      <c r="E850" s="5" t="n"/>
      <c r="F850" s="6">
        <f>IF(B850&amp;""="","",IFERROR(INDEX('أوامر الشغل'!$I$6:$I$1005,MATCH(B850&amp;"",'أوامر الشغل'!$A$6:$A$1005,0)),"أمر غير موجود"))</f>
        <v/>
      </c>
    </row>
    <row r="851">
      <c r="A851" s="16" t="n"/>
      <c r="B851" s="5" t="n"/>
      <c r="C851" s="17" t="n"/>
      <c r="D851" s="5" t="n"/>
      <c r="E851" s="5" t="n"/>
      <c r="F851" s="6">
        <f>IF(B851&amp;""="","",IFERROR(INDEX('أوامر الشغل'!$I$6:$I$1005,MATCH(B851&amp;"",'أوامر الشغل'!$A$6:$A$1005,0)),"أمر غير موجود"))</f>
        <v/>
      </c>
    </row>
    <row r="852">
      <c r="A852" s="16" t="n"/>
      <c r="B852" s="5" t="n"/>
      <c r="C852" s="17" t="n"/>
      <c r="D852" s="5" t="n"/>
      <c r="E852" s="5" t="n"/>
      <c r="F852" s="6">
        <f>IF(B852&amp;""="","",IFERROR(INDEX('أوامر الشغل'!$I$6:$I$1005,MATCH(B852&amp;"",'أوامر الشغل'!$A$6:$A$1005,0)),"أمر غير موجود"))</f>
        <v/>
      </c>
    </row>
    <row r="853">
      <c r="A853" s="16" t="n"/>
      <c r="B853" s="5" t="n"/>
      <c r="C853" s="17" t="n"/>
      <c r="D853" s="5" t="n"/>
      <c r="E853" s="5" t="n"/>
      <c r="F853" s="6">
        <f>IF(B853&amp;""="","",IFERROR(INDEX('أوامر الشغل'!$I$6:$I$1005,MATCH(B853&amp;"",'أوامر الشغل'!$A$6:$A$1005,0)),"أمر غير موجود"))</f>
        <v/>
      </c>
    </row>
    <row r="854">
      <c r="A854" s="16" t="n"/>
      <c r="B854" s="5" t="n"/>
      <c r="C854" s="17" t="n"/>
      <c r="D854" s="5" t="n"/>
      <c r="E854" s="5" t="n"/>
      <c r="F854" s="6">
        <f>IF(B854&amp;""="","",IFERROR(INDEX('أوامر الشغل'!$I$6:$I$1005,MATCH(B854&amp;"",'أوامر الشغل'!$A$6:$A$1005,0)),"أمر غير موجود"))</f>
        <v/>
      </c>
    </row>
    <row r="855">
      <c r="A855" s="16" t="n"/>
      <c r="B855" s="5" t="n"/>
      <c r="C855" s="17" t="n"/>
      <c r="D855" s="5" t="n"/>
      <c r="E855" s="5" t="n"/>
      <c r="F855" s="6">
        <f>IF(B855&amp;""="","",IFERROR(INDEX('أوامر الشغل'!$I$6:$I$1005,MATCH(B855&amp;"",'أوامر الشغل'!$A$6:$A$1005,0)),"أمر غير موجود"))</f>
        <v/>
      </c>
    </row>
    <row r="856">
      <c r="A856" s="16" t="n"/>
      <c r="B856" s="5" t="n"/>
      <c r="C856" s="17" t="n"/>
      <c r="D856" s="5" t="n"/>
      <c r="E856" s="5" t="n"/>
      <c r="F856" s="6">
        <f>IF(B856&amp;""="","",IFERROR(INDEX('أوامر الشغل'!$I$6:$I$1005,MATCH(B856&amp;"",'أوامر الشغل'!$A$6:$A$1005,0)),"أمر غير موجود"))</f>
        <v/>
      </c>
    </row>
    <row r="857">
      <c r="A857" s="16" t="n"/>
      <c r="B857" s="5" t="n"/>
      <c r="C857" s="17" t="n"/>
      <c r="D857" s="5" t="n"/>
      <c r="E857" s="5" t="n"/>
      <c r="F857" s="6">
        <f>IF(B857&amp;""="","",IFERROR(INDEX('أوامر الشغل'!$I$6:$I$1005,MATCH(B857&amp;"",'أوامر الشغل'!$A$6:$A$1005,0)),"أمر غير موجود"))</f>
        <v/>
      </c>
    </row>
    <row r="858">
      <c r="A858" s="16" t="n"/>
      <c r="B858" s="5" t="n"/>
      <c r="C858" s="17" t="n"/>
      <c r="D858" s="5" t="n"/>
      <c r="E858" s="5" t="n"/>
      <c r="F858" s="6">
        <f>IF(B858&amp;""="","",IFERROR(INDEX('أوامر الشغل'!$I$6:$I$1005,MATCH(B858&amp;"",'أوامر الشغل'!$A$6:$A$1005,0)),"أمر غير موجود"))</f>
        <v/>
      </c>
    </row>
    <row r="859">
      <c r="A859" s="16" t="n"/>
      <c r="B859" s="5" t="n"/>
      <c r="C859" s="17" t="n"/>
      <c r="D859" s="5" t="n"/>
      <c r="E859" s="5" t="n"/>
      <c r="F859" s="6">
        <f>IF(B859&amp;""="","",IFERROR(INDEX('أوامر الشغل'!$I$6:$I$1005,MATCH(B859&amp;"",'أوامر الشغل'!$A$6:$A$1005,0)),"أمر غير موجود"))</f>
        <v/>
      </c>
    </row>
    <row r="860">
      <c r="A860" s="16" t="n"/>
      <c r="B860" s="5" t="n"/>
      <c r="C860" s="17" t="n"/>
      <c r="D860" s="5" t="n"/>
      <c r="E860" s="5" t="n"/>
      <c r="F860" s="6">
        <f>IF(B860&amp;""="","",IFERROR(INDEX('أوامر الشغل'!$I$6:$I$1005,MATCH(B860&amp;"",'أوامر الشغل'!$A$6:$A$1005,0)),"أمر غير موجود"))</f>
        <v/>
      </c>
    </row>
    <row r="861">
      <c r="A861" s="16" t="n"/>
      <c r="B861" s="5" t="n"/>
      <c r="C861" s="17" t="n"/>
      <c r="D861" s="5" t="n"/>
      <c r="E861" s="5" t="n"/>
      <c r="F861" s="6">
        <f>IF(B861&amp;""="","",IFERROR(INDEX('أوامر الشغل'!$I$6:$I$1005,MATCH(B861&amp;"",'أوامر الشغل'!$A$6:$A$1005,0)),"أمر غير موجود"))</f>
        <v/>
      </c>
    </row>
    <row r="862">
      <c r="A862" s="16" t="n"/>
      <c r="B862" s="5" t="n"/>
      <c r="C862" s="17" t="n"/>
      <c r="D862" s="5" t="n"/>
      <c r="E862" s="5" t="n"/>
      <c r="F862" s="6">
        <f>IF(B862&amp;""="","",IFERROR(INDEX('أوامر الشغل'!$I$6:$I$1005,MATCH(B862&amp;"",'أوامر الشغل'!$A$6:$A$1005,0)),"أمر غير موجود"))</f>
        <v/>
      </c>
    </row>
    <row r="863">
      <c r="A863" s="16" t="n"/>
      <c r="B863" s="5" t="n"/>
      <c r="C863" s="17" t="n"/>
      <c r="D863" s="5" t="n"/>
      <c r="E863" s="5" t="n"/>
      <c r="F863" s="6">
        <f>IF(B863&amp;""="","",IFERROR(INDEX('أوامر الشغل'!$I$6:$I$1005,MATCH(B863&amp;"",'أوامر الشغل'!$A$6:$A$1005,0)),"أمر غير موجود"))</f>
        <v/>
      </c>
    </row>
    <row r="864">
      <c r="A864" s="16" t="n"/>
      <c r="B864" s="5" t="n"/>
      <c r="C864" s="17" t="n"/>
      <c r="D864" s="5" t="n"/>
      <c r="E864" s="5" t="n"/>
      <c r="F864" s="6">
        <f>IF(B864&amp;""="","",IFERROR(INDEX('أوامر الشغل'!$I$6:$I$1005,MATCH(B864&amp;"",'أوامر الشغل'!$A$6:$A$1005,0)),"أمر غير موجود"))</f>
        <v/>
      </c>
    </row>
    <row r="865">
      <c r="A865" s="16" t="n"/>
      <c r="B865" s="5" t="n"/>
      <c r="C865" s="17" t="n"/>
      <c r="D865" s="5" t="n"/>
      <c r="E865" s="5" t="n"/>
      <c r="F865" s="6">
        <f>IF(B865&amp;""="","",IFERROR(INDEX('أوامر الشغل'!$I$6:$I$1005,MATCH(B865&amp;"",'أوامر الشغل'!$A$6:$A$1005,0)),"أمر غير موجود"))</f>
        <v/>
      </c>
    </row>
    <row r="866">
      <c r="A866" s="16" t="n"/>
      <c r="B866" s="5" t="n"/>
      <c r="C866" s="17" t="n"/>
      <c r="D866" s="5" t="n"/>
      <c r="E866" s="5" t="n"/>
      <c r="F866" s="6">
        <f>IF(B866&amp;""="","",IFERROR(INDEX('أوامر الشغل'!$I$6:$I$1005,MATCH(B866&amp;"",'أوامر الشغل'!$A$6:$A$1005,0)),"أمر غير موجود"))</f>
        <v/>
      </c>
    </row>
    <row r="867">
      <c r="A867" s="16" t="n"/>
      <c r="B867" s="5" t="n"/>
      <c r="C867" s="17" t="n"/>
      <c r="D867" s="5" t="n"/>
      <c r="E867" s="5" t="n"/>
      <c r="F867" s="6">
        <f>IF(B867&amp;""="","",IFERROR(INDEX('أوامر الشغل'!$I$6:$I$1005,MATCH(B867&amp;"",'أوامر الشغل'!$A$6:$A$1005,0)),"أمر غير موجود"))</f>
        <v/>
      </c>
    </row>
    <row r="868">
      <c r="A868" s="16" t="n"/>
      <c r="B868" s="5" t="n"/>
      <c r="C868" s="17" t="n"/>
      <c r="D868" s="5" t="n"/>
      <c r="E868" s="5" t="n"/>
      <c r="F868" s="6">
        <f>IF(B868&amp;""="","",IFERROR(INDEX('أوامر الشغل'!$I$6:$I$1005,MATCH(B868&amp;"",'أوامر الشغل'!$A$6:$A$1005,0)),"أمر غير موجود"))</f>
        <v/>
      </c>
    </row>
    <row r="869">
      <c r="A869" s="16" t="n"/>
      <c r="B869" s="5" t="n"/>
      <c r="C869" s="17" t="n"/>
      <c r="D869" s="5" t="n"/>
      <c r="E869" s="5" t="n"/>
      <c r="F869" s="6">
        <f>IF(B869&amp;""="","",IFERROR(INDEX('أوامر الشغل'!$I$6:$I$1005,MATCH(B869&amp;"",'أوامر الشغل'!$A$6:$A$1005,0)),"أمر غير موجود"))</f>
        <v/>
      </c>
    </row>
    <row r="870">
      <c r="A870" s="16" t="n"/>
      <c r="B870" s="5" t="n"/>
      <c r="C870" s="17" t="n"/>
      <c r="D870" s="5" t="n"/>
      <c r="E870" s="5" t="n"/>
      <c r="F870" s="6">
        <f>IF(B870&amp;""="","",IFERROR(INDEX('أوامر الشغل'!$I$6:$I$1005,MATCH(B870&amp;"",'أوامر الشغل'!$A$6:$A$1005,0)),"أمر غير موجود"))</f>
        <v/>
      </c>
    </row>
    <row r="871">
      <c r="A871" s="16" t="n"/>
      <c r="B871" s="5" t="n"/>
      <c r="C871" s="17" t="n"/>
      <c r="D871" s="5" t="n"/>
      <c r="E871" s="5" t="n"/>
      <c r="F871" s="6">
        <f>IF(B871&amp;""="","",IFERROR(INDEX('أوامر الشغل'!$I$6:$I$1005,MATCH(B871&amp;"",'أوامر الشغل'!$A$6:$A$1005,0)),"أمر غير موجود"))</f>
        <v/>
      </c>
    </row>
    <row r="872">
      <c r="A872" s="16" t="n"/>
      <c r="B872" s="5" t="n"/>
      <c r="C872" s="17" t="n"/>
      <c r="D872" s="5" t="n"/>
      <c r="E872" s="5" t="n"/>
      <c r="F872" s="6">
        <f>IF(B872&amp;""="","",IFERROR(INDEX('أوامر الشغل'!$I$6:$I$1005,MATCH(B872&amp;"",'أوامر الشغل'!$A$6:$A$1005,0)),"أمر غير موجود"))</f>
        <v/>
      </c>
    </row>
    <row r="873">
      <c r="A873" s="16" t="n"/>
      <c r="B873" s="5" t="n"/>
      <c r="C873" s="17" t="n"/>
      <c r="D873" s="5" t="n"/>
      <c r="E873" s="5" t="n"/>
      <c r="F873" s="6">
        <f>IF(B873&amp;""="","",IFERROR(INDEX('أوامر الشغل'!$I$6:$I$1005,MATCH(B873&amp;"",'أوامر الشغل'!$A$6:$A$1005,0)),"أمر غير موجود"))</f>
        <v/>
      </c>
    </row>
    <row r="874">
      <c r="A874" s="16" t="n"/>
      <c r="B874" s="5" t="n"/>
      <c r="C874" s="17" t="n"/>
      <c r="D874" s="5" t="n"/>
      <c r="E874" s="5" t="n"/>
      <c r="F874" s="6">
        <f>IF(B874&amp;""="","",IFERROR(INDEX('أوامر الشغل'!$I$6:$I$1005,MATCH(B874&amp;"",'أوامر الشغل'!$A$6:$A$1005,0)),"أمر غير موجود"))</f>
        <v/>
      </c>
    </row>
    <row r="875">
      <c r="A875" s="16" t="n"/>
      <c r="B875" s="5" t="n"/>
      <c r="C875" s="17" t="n"/>
      <c r="D875" s="5" t="n"/>
      <c r="E875" s="5" t="n"/>
      <c r="F875" s="6">
        <f>IF(B875&amp;""="","",IFERROR(INDEX('أوامر الشغل'!$I$6:$I$1005,MATCH(B875&amp;"",'أوامر الشغل'!$A$6:$A$1005,0)),"أمر غير موجود"))</f>
        <v/>
      </c>
    </row>
    <row r="876">
      <c r="A876" s="16" t="n"/>
      <c r="B876" s="5" t="n"/>
      <c r="C876" s="17" t="n"/>
      <c r="D876" s="5" t="n"/>
      <c r="E876" s="5" t="n"/>
      <c r="F876" s="6">
        <f>IF(B876&amp;""="","",IFERROR(INDEX('أوامر الشغل'!$I$6:$I$1005,MATCH(B876&amp;"",'أوامر الشغل'!$A$6:$A$1005,0)),"أمر غير موجود"))</f>
        <v/>
      </c>
    </row>
    <row r="877">
      <c r="A877" s="16" t="n"/>
      <c r="B877" s="5" t="n"/>
      <c r="C877" s="17" t="n"/>
      <c r="D877" s="5" t="n"/>
      <c r="E877" s="5" t="n"/>
      <c r="F877" s="6">
        <f>IF(B877&amp;""="","",IFERROR(INDEX('أوامر الشغل'!$I$6:$I$1005,MATCH(B877&amp;"",'أوامر الشغل'!$A$6:$A$1005,0)),"أمر غير موجود"))</f>
        <v/>
      </c>
    </row>
    <row r="878">
      <c r="A878" s="16" t="n"/>
      <c r="B878" s="5" t="n"/>
      <c r="C878" s="17" t="n"/>
      <c r="D878" s="5" t="n"/>
      <c r="E878" s="5" t="n"/>
      <c r="F878" s="6">
        <f>IF(B878&amp;""="","",IFERROR(INDEX('أوامر الشغل'!$I$6:$I$1005,MATCH(B878&amp;"",'أوامر الشغل'!$A$6:$A$1005,0)),"أمر غير موجود"))</f>
        <v/>
      </c>
    </row>
    <row r="879">
      <c r="A879" s="16" t="n"/>
      <c r="B879" s="5" t="n"/>
      <c r="C879" s="17" t="n"/>
      <c r="D879" s="5" t="n"/>
      <c r="E879" s="5" t="n"/>
      <c r="F879" s="6">
        <f>IF(B879&amp;""="","",IFERROR(INDEX('أوامر الشغل'!$I$6:$I$1005,MATCH(B879&amp;"",'أوامر الشغل'!$A$6:$A$1005,0)),"أمر غير موجود"))</f>
        <v/>
      </c>
    </row>
    <row r="880">
      <c r="A880" s="16" t="n"/>
      <c r="B880" s="5" t="n"/>
      <c r="C880" s="17" t="n"/>
      <c r="D880" s="5" t="n"/>
      <c r="E880" s="5" t="n"/>
      <c r="F880" s="6">
        <f>IF(B880&amp;""="","",IFERROR(INDEX('أوامر الشغل'!$I$6:$I$1005,MATCH(B880&amp;"",'أوامر الشغل'!$A$6:$A$1005,0)),"أمر غير موجود"))</f>
        <v/>
      </c>
    </row>
    <row r="881">
      <c r="A881" s="16" t="n"/>
      <c r="B881" s="5" t="n"/>
      <c r="C881" s="17" t="n"/>
      <c r="D881" s="5" t="n"/>
      <c r="E881" s="5" t="n"/>
      <c r="F881" s="6">
        <f>IF(B881&amp;""="","",IFERROR(INDEX('أوامر الشغل'!$I$6:$I$1005,MATCH(B881&amp;"",'أوامر الشغل'!$A$6:$A$1005,0)),"أمر غير موجود"))</f>
        <v/>
      </c>
    </row>
    <row r="882">
      <c r="A882" s="16" t="n"/>
      <c r="B882" s="5" t="n"/>
      <c r="C882" s="17" t="n"/>
      <c r="D882" s="5" t="n"/>
      <c r="E882" s="5" t="n"/>
      <c r="F882" s="6">
        <f>IF(B882&amp;""="","",IFERROR(INDEX('أوامر الشغل'!$I$6:$I$1005,MATCH(B882&amp;"",'أوامر الشغل'!$A$6:$A$1005,0)),"أمر غير موجود"))</f>
        <v/>
      </c>
    </row>
    <row r="883">
      <c r="A883" s="16" t="n"/>
      <c r="B883" s="5" t="n"/>
      <c r="C883" s="17" t="n"/>
      <c r="D883" s="5" t="n"/>
      <c r="E883" s="5" t="n"/>
      <c r="F883" s="6">
        <f>IF(B883&amp;""="","",IFERROR(INDEX('أوامر الشغل'!$I$6:$I$1005,MATCH(B883&amp;"",'أوامر الشغل'!$A$6:$A$1005,0)),"أمر غير موجود"))</f>
        <v/>
      </c>
    </row>
    <row r="884">
      <c r="A884" s="16" t="n"/>
      <c r="B884" s="5" t="n"/>
      <c r="C884" s="17" t="n"/>
      <c r="D884" s="5" t="n"/>
      <c r="E884" s="5" t="n"/>
      <c r="F884" s="6">
        <f>IF(B884&amp;""="","",IFERROR(INDEX('أوامر الشغل'!$I$6:$I$1005,MATCH(B884&amp;"",'أوامر الشغل'!$A$6:$A$1005,0)),"أمر غير موجود"))</f>
        <v/>
      </c>
    </row>
    <row r="885">
      <c r="A885" s="16" t="n"/>
      <c r="B885" s="5" t="n"/>
      <c r="C885" s="17" t="n"/>
      <c r="D885" s="5" t="n"/>
      <c r="E885" s="5" t="n"/>
      <c r="F885" s="6">
        <f>IF(B885&amp;""="","",IFERROR(INDEX('أوامر الشغل'!$I$6:$I$1005,MATCH(B885&amp;"",'أوامر الشغل'!$A$6:$A$1005,0)),"أمر غير موجود"))</f>
        <v/>
      </c>
    </row>
    <row r="886">
      <c r="A886" s="16" t="n"/>
      <c r="B886" s="5" t="n"/>
      <c r="C886" s="17" t="n"/>
      <c r="D886" s="5" t="n"/>
      <c r="E886" s="5" t="n"/>
      <c r="F886" s="6">
        <f>IF(B886&amp;""="","",IFERROR(INDEX('أوامر الشغل'!$I$6:$I$1005,MATCH(B886&amp;"",'أوامر الشغل'!$A$6:$A$1005,0)),"أمر غير موجود"))</f>
        <v/>
      </c>
    </row>
    <row r="887">
      <c r="A887" s="16" t="n"/>
      <c r="B887" s="5" t="n"/>
      <c r="C887" s="17" t="n"/>
      <c r="D887" s="5" t="n"/>
      <c r="E887" s="5" t="n"/>
      <c r="F887" s="6">
        <f>IF(B887&amp;""="","",IFERROR(INDEX('أوامر الشغل'!$I$6:$I$1005,MATCH(B887&amp;"",'أوامر الشغل'!$A$6:$A$1005,0)),"أمر غير موجود"))</f>
        <v/>
      </c>
    </row>
    <row r="888">
      <c r="A888" s="16" t="n"/>
      <c r="B888" s="5" t="n"/>
      <c r="C888" s="17" t="n"/>
      <c r="D888" s="5" t="n"/>
      <c r="E888" s="5" t="n"/>
      <c r="F888" s="6">
        <f>IF(B888&amp;""="","",IFERROR(INDEX('أوامر الشغل'!$I$6:$I$1005,MATCH(B888&amp;"",'أوامر الشغل'!$A$6:$A$1005,0)),"أمر غير موجود"))</f>
        <v/>
      </c>
    </row>
    <row r="889">
      <c r="A889" s="16" t="n"/>
      <c r="B889" s="5" t="n"/>
      <c r="C889" s="17" t="n"/>
      <c r="D889" s="5" t="n"/>
      <c r="E889" s="5" t="n"/>
      <c r="F889" s="6">
        <f>IF(B889&amp;""="","",IFERROR(INDEX('أوامر الشغل'!$I$6:$I$1005,MATCH(B889&amp;"",'أوامر الشغل'!$A$6:$A$1005,0)),"أمر غير موجود"))</f>
        <v/>
      </c>
    </row>
    <row r="890">
      <c r="A890" s="16" t="n"/>
      <c r="B890" s="5" t="n"/>
      <c r="C890" s="17" t="n"/>
      <c r="D890" s="5" t="n"/>
      <c r="E890" s="5" t="n"/>
      <c r="F890" s="6">
        <f>IF(B890&amp;""="","",IFERROR(INDEX('أوامر الشغل'!$I$6:$I$1005,MATCH(B890&amp;"",'أوامر الشغل'!$A$6:$A$1005,0)),"أمر غير موجود"))</f>
        <v/>
      </c>
    </row>
    <row r="891">
      <c r="A891" s="16" t="n"/>
      <c r="B891" s="5" t="n"/>
      <c r="C891" s="17" t="n"/>
      <c r="D891" s="5" t="n"/>
      <c r="E891" s="5" t="n"/>
      <c r="F891" s="6">
        <f>IF(B891&amp;""="","",IFERROR(INDEX('أوامر الشغل'!$I$6:$I$1005,MATCH(B891&amp;"",'أوامر الشغل'!$A$6:$A$1005,0)),"أمر غير موجود"))</f>
        <v/>
      </c>
    </row>
    <row r="892">
      <c r="A892" s="16" t="n"/>
      <c r="B892" s="5" t="n"/>
      <c r="C892" s="17" t="n"/>
      <c r="D892" s="5" t="n"/>
      <c r="E892" s="5" t="n"/>
      <c r="F892" s="6">
        <f>IF(B892&amp;""="","",IFERROR(INDEX('أوامر الشغل'!$I$6:$I$1005,MATCH(B892&amp;"",'أوامر الشغل'!$A$6:$A$1005,0)),"أمر غير موجود"))</f>
        <v/>
      </c>
    </row>
    <row r="893">
      <c r="A893" s="16" t="n"/>
      <c r="B893" s="5" t="n"/>
      <c r="C893" s="17" t="n"/>
      <c r="D893" s="5" t="n"/>
      <c r="E893" s="5" t="n"/>
      <c r="F893" s="6">
        <f>IF(B893&amp;""="","",IFERROR(INDEX('أوامر الشغل'!$I$6:$I$1005,MATCH(B893&amp;"",'أوامر الشغل'!$A$6:$A$1005,0)),"أمر غير موجود"))</f>
        <v/>
      </c>
    </row>
    <row r="894">
      <c r="A894" s="16" t="n"/>
      <c r="B894" s="5" t="n"/>
      <c r="C894" s="17" t="n"/>
      <c r="D894" s="5" t="n"/>
      <c r="E894" s="5" t="n"/>
      <c r="F894" s="6">
        <f>IF(B894&amp;""="","",IFERROR(INDEX('أوامر الشغل'!$I$6:$I$1005,MATCH(B894&amp;"",'أوامر الشغل'!$A$6:$A$1005,0)),"أمر غير موجود"))</f>
        <v/>
      </c>
    </row>
    <row r="895">
      <c r="A895" s="16" t="n"/>
      <c r="B895" s="5" t="n"/>
      <c r="C895" s="17" t="n"/>
      <c r="D895" s="5" t="n"/>
      <c r="E895" s="5" t="n"/>
      <c r="F895" s="6">
        <f>IF(B895&amp;""="","",IFERROR(INDEX('أوامر الشغل'!$I$6:$I$1005,MATCH(B895&amp;"",'أوامر الشغل'!$A$6:$A$1005,0)),"أمر غير موجود"))</f>
        <v/>
      </c>
    </row>
    <row r="896">
      <c r="A896" s="16" t="n"/>
      <c r="B896" s="5" t="n"/>
      <c r="C896" s="17" t="n"/>
      <c r="D896" s="5" t="n"/>
      <c r="E896" s="5" t="n"/>
      <c r="F896" s="6">
        <f>IF(B896&amp;""="","",IFERROR(INDEX('أوامر الشغل'!$I$6:$I$1005,MATCH(B896&amp;"",'أوامر الشغل'!$A$6:$A$1005,0)),"أمر غير موجود"))</f>
        <v/>
      </c>
    </row>
    <row r="897">
      <c r="A897" s="16" t="n"/>
      <c r="B897" s="5" t="n"/>
      <c r="C897" s="17" t="n"/>
      <c r="D897" s="5" t="n"/>
      <c r="E897" s="5" t="n"/>
      <c r="F897" s="6">
        <f>IF(B897&amp;""="","",IFERROR(INDEX('أوامر الشغل'!$I$6:$I$1005,MATCH(B897&amp;"",'أوامر الشغل'!$A$6:$A$1005,0)),"أمر غير موجود"))</f>
        <v/>
      </c>
    </row>
    <row r="898">
      <c r="A898" s="16" t="n"/>
      <c r="B898" s="5" t="n"/>
      <c r="C898" s="17" t="n"/>
      <c r="D898" s="5" t="n"/>
      <c r="E898" s="5" t="n"/>
      <c r="F898" s="6">
        <f>IF(B898&amp;""="","",IFERROR(INDEX('أوامر الشغل'!$I$6:$I$1005,MATCH(B898&amp;"",'أوامر الشغل'!$A$6:$A$1005,0)),"أمر غير موجود"))</f>
        <v/>
      </c>
    </row>
    <row r="899">
      <c r="A899" s="16" t="n"/>
      <c r="B899" s="5" t="n"/>
      <c r="C899" s="17" t="n"/>
      <c r="D899" s="5" t="n"/>
      <c r="E899" s="5" t="n"/>
      <c r="F899" s="6">
        <f>IF(B899&amp;""="","",IFERROR(INDEX('أوامر الشغل'!$I$6:$I$1005,MATCH(B899&amp;"",'أوامر الشغل'!$A$6:$A$1005,0)),"أمر غير موجود"))</f>
        <v/>
      </c>
    </row>
    <row r="900">
      <c r="A900" s="16" t="n"/>
      <c r="B900" s="5" t="n"/>
      <c r="C900" s="17" t="n"/>
      <c r="D900" s="5" t="n"/>
      <c r="E900" s="5" t="n"/>
      <c r="F900" s="6">
        <f>IF(B900&amp;""="","",IFERROR(INDEX('أوامر الشغل'!$I$6:$I$1005,MATCH(B900&amp;"",'أوامر الشغل'!$A$6:$A$1005,0)),"أمر غير موجود"))</f>
        <v/>
      </c>
    </row>
    <row r="901">
      <c r="A901" s="16" t="n"/>
      <c r="B901" s="5" t="n"/>
      <c r="C901" s="17" t="n"/>
      <c r="D901" s="5" t="n"/>
      <c r="E901" s="5" t="n"/>
      <c r="F901" s="6">
        <f>IF(B901&amp;""="","",IFERROR(INDEX('أوامر الشغل'!$I$6:$I$1005,MATCH(B901&amp;"",'أوامر الشغل'!$A$6:$A$1005,0)),"أمر غير موجود"))</f>
        <v/>
      </c>
    </row>
    <row r="902">
      <c r="A902" s="16" t="n"/>
      <c r="B902" s="5" t="n"/>
      <c r="C902" s="17" t="n"/>
      <c r="D902" s="5" t="n"/>
      <c r="E902" s="5" t="n"/>
      <c r="F902" s="6">
        <f>IF(B902&amp;""="","",IFERROR(INDEX('أوامر الشغل'!$I$6:$I$1005,MATCH(B902&amp;"",'أوامر الشغل'!$A$6:$A$1005,0)),"أمر غير موجود"))</f>
        <v/>
      </c>
    </row>
    <row r="903">
      <c r="A903" s="16" t="n"/>
      <c r="B903" s="5" t="n"/>
      <c r="C903" s="17" t="n"/>
      <c r="D903" s="5" t="n"/>
      <c r="E903" s="5" t="n"/>
      <c r="F903" s="6">
        <f>IF(B903&amp;""="","",IFERROR(INDEX('أوامر الشغل'!$I$6:$I$1005,MATCH(B903&amp;"",'أوامر الشغل'!$A$6:$A$1005,0)),"أمر غير موجود"))</f>
        <v/>
      </c>
    </row>
    <row r="904">
      <c r="A904" s="16" t="n"/>
      <c r="B904" s="5" t="n"/>
      <c r="C904" s="17" t="n"/>
      <c r="D904" s="5" t="n"/>
      <c r="E904" s="5" t="n"/>
      <c r="F904" s="6">
        <f>IF(B904&amp;""="","",IFERROR(INDEX('أوامر الشغل'!$I$6:$I$1005,MATCH(B904&amp;"",'أوامر الشغل'!$A$6:$A$1005,0)),"أمر غير موجود"))</f>
        <v/>
      </c>
    </row>
    <row r="905">
      <c r="A905" s="16" t="n"/>
      <c r="B905" s="5" t="n"/>
      <c r="C905" s="17" t="n"/>
      <c r="D905" s="5" t="n"/>
      <c r="E905" s="5" t="n"/>
      <c r="F905" s="6">
        <f>IF(B905&amp;""="","",IFERROR(INDEX('أوامر الشغل'!$I$6:$I$1005,MATCH(B905&amp;"",'أوامر الشغل'!$A$6:$A$1005,0)),"أمر غير موجود"))</f>
        <v/>
      </c>
    </row>
    <row r="906">
      <c r="A906" s="16" t="n"/>
      <c r="B906" s="5" t="n"/>
      <c r="C906" s="17" t="n"/>
      <c r="D906" s="5" t="n"/>
      <c r="E906" s="5" t="n"/>
      <c r="F906" s="6">
        <f>IF(B906&amp;""="","",IFERROR(INDEX('أوامر الشغل'!$I$6:$I$1005,MATCH(B906&amp;"",'أوامر الشغل'!$A$6:$A$1005,0)),"أمر غير موجود"))</f>
        <v/>
      </c>
    </row>
    <row r="907">
      <c r="A907" s="16" t="n"/>
      <c r="B907" s="5" t="n"/>
      <c r="C907" s="17" t="n"/>
      <c r="D907" s="5" t="n"/>
      <c r="E907" s="5" t="n"/>
      <c r="F907" s="6">
        <f>IF(B907&amp;""="","",IFERROR(INDEX('أوامر الشغل'!$I$6:$I$1005,MATCH(B907&amp;"",'أوامر الشغل'!$A$6:$A$1005,0)),"أمر غير موجود"))</f>
        <v/>
      </c>
    </row>
    <row r="908">
      <c r="A908" s="16" t="n"/>
      <c r="B908" s="5" t="n"/>
      <c r="C908" s="17" t="n"/>
      <c r="D908" s="5" t="n"/>
      <c r="E908" s="5" t="n"/>
      <c r="F908" s="6">
        <f>IF(B908&amp;""="","",IFERROR(INDEX('أوامر الشغل'!$I$6:$I$1005,MATCH(B908&amp;"",'أوامر الشغل'!$A$6:$A$1005,0)),"أمر غير موجود"))</f>
        <v/>
      </c>
    </row>
    <row r="909">
      <c r="A909" s="16" t="n"/>
      <c r="B909" s="5" t="n"/>
      <c r="C909" s="17" t="n"/>
      <c r="D909" s="5" t="n"/>
      <c r="E909" s="5" t="n"/>
      <c r="F909" s="6">
        <f>IF(B909&amp;""="","",IFERROR(INDEX('أوامر الشغل'!$I$6:$I$1005,MATCH(B909&amp;"",'أوامر الشغل'!$A$6:$A$1005,0)),"أمر غير موجود"))</f>
        <v/>
      </c>
    </row>
    <row r="910">
      <c r="A910" s="16" t="n"/>
      <c r="B910" s="5" t="n"/>
      <c r="C910" s="17" t="n"/>
      <c r="D910" s="5" t="n"/>
      <c r="E910" s="5" t="n"/>
      <c r="F910" s="6">
        <f>IF(B910&amp;""="","",IFERROR(INDEX('أوامر الشغل'!$I$6:$I$1005,MATCH(B910&amp;"",'أوامر الشغل'!$A$6:$A$1005,0)),"أمر غير موجود"))</f>
        <v/>
      </c>
    </row>
    <row r="911">
      <c r="A911" s="16" t="n"/>
      <c r="B911" s="5" t="n"/>
      <c r="C911" s="17" t="n"/>
      <c r="D911" s="5" t="n"/>
      <c r="E911" s="5" t="n"/>
      <c r="F911" s="6">
        <f>IF(B911&amp;""="","",IFERROR(INDEX('أوامر الشغل'!$I$6:$I$1005,MATCH(B911&amp;"",'أوامر الشغل'!$A$6:$A$1005,0)),"أمر غير موجود"))</f>
        <v/>
      </c>
    </row>
    <row r="912">
      <c r="A912" s="16" t="n"/>
      <c r="B912" s="5" t="n"/>
      <c r="C912" s="17" t="n"/>
      <c r="D912" s="5" t="n"/>
      <c r="E912" s="5" t="n"/>
      <c r="F912" s="6">
        <f>IF(B912&amp;""="","",IFERROR(INDEX('أوامر الشغل'!$I$6:$I$1005,MATCH(B912&amp;"",'أوامر الشغل'!$A$6:$A$1005,0)),"أمر غير موجود"))</f>
        <v/>
      </c>
    </row>
    <row r="913">
      <c r="A913" s="16" t="n"/>
      <c r="B913" s="5" t="n"/>
      <c r="C913" s="17" t="n"/>
      <c r="D913" s="5" t="n"/>
      <c r="E913" s="5" t="n"/>
      <c r="F913" s="6">
        <f>IF(B913&amp;""="","",IFERROR(INDEX('أوامر الشغل'!$I$6:$I$1005,MATCH(B913&amp;"",'أوامر الشغل'!$A$6:$A$1005,0)),"أمر غير موجود"))</f>
        <v/>
      </c>
    </row>
    <row r="914">
      <c r="A914" s="16" t="n"/>
      <c r="B914" s="5" t="n"/>
      <c r="C914" s="17" t="n"/>
      <c r="D914" s="5" t="n"/>
      <c r="E914" s="5" t="n"/>
      <c r="F914" s="6">
        <f>IF(B914&amp;""="","",IFERROR(INDEX('أوامر الشغل'!$I$6:$I$1005,MATCH(B914&amp;"",'أوامر الشغل'!$A$6:$A$1005,0)),"أمر غير موجود"))</f>
        <v/>
      </c>
    </row>
    <row r="915">
      <c r="A915" s="16" t="n"/>
      <c r="B915" s="5" t="n"/>
      <c r="C915" s="17" t="n"/>
      <c r="D915" s="5" t="n"/>
      <c r="E915" s="5" t="n"/>
      <c r="F915" s="6">
        <f>IF(B915&amp;""="","",IFERROR(INDEX('أوامر الشغل'!$I$6:$I$1005,MATCH(B915&amp;"",'أوامر الشغل'!$A$6:$A$1005,0)),"أمر غير موجود"))</f>
        <v/>
      </c>
    </row>
    <row r="916">
      <c r="A916" s="16" t="n"/>
      <c r="B916" s="5" t="n"/>
      <c r="C916" s="17" t="n"/>
      <c r="D916" s="5" t="n"/>
      <c r="E916" s="5" t="n"/>
      <c r="F916" s="6">
        <f>IF(B916&amp;""="","",IFERROR(INDEX('أوامر الشغل'!$I$6:$I$1005,MATCH(B916&amp;"",'أوامر الشغل'!$A$6:$A$1005,0)),"أمر غير موجود"))</f>
        <v/>
      </c>
    </row>
    <row r="917">
      <c r="A917" s="16" t="n"/>
      <c r="B917" s="5" t="n"/>
      <c r="C917" s="17" t="n"/>
      <c r="D917" s="5" t="n"/>
      <c r="E917" s="5" t="n"/>
      <c r="F917" s="6">
        <f>IF(B917&amp;""="","",IFERROR(INDEX('أوامر الشغل'!$I$6:$I$1005,MATCH(B917&amp;"",'أوامر الشغل'!$A$6:$A$1005,0)),"أمر غير موجود"))</f>
        <v/>
      </c>
    </row>
    <row r="918">
      <c r="A918" s="16" t="n"/>
      <c r="B918" s="5" t="n"/>
      <c r="C918" s="17" t="n"/>
      <c r="D918" s="5" t="n"/>
      <c r="E918" s="5" t="n"/>
      <c r="F918" s="6">
        <f>IF(B918&amp;""="","",IFERROR(INDEX('أوامر الشغل'!$I$6:$I$1005,MATCH(B918&amp;"",'أوامر الشغل'!$A$6:$A$1005,0)),"أمر غير موجود"))</f>
        <v/>
      </c>
    </row>
    <row r="919">
      <c r="A919" s="16" t="n"/>
      <c r="B919" s="5" t="n"/>
      <c r="C919" s="17" t="n"/>
      <c r="D919" s="5" t="n"/>
      <c r="E919" s="5" t="n"/>
      <c r="F919" s="6">
        <f>IF(B919&amp;""="","",IFERROR(INDEX('أوامر الشغل'!$I$6:$I$1005,MATCH(B919&amp;"",'أوامر الشغل'!$A$6:$A$1005,0)),"أمر غير موجود"))</f>
        <v/>
      </c>
    </row>
    <row r="920">
      <c r="A920" s="16" t="n"/>
      <c r="B920" s="5" t="n"/>
      <c r="C920" s="17" t="n"/>
      <c r="D920" s="5" t="n"/>
      <c r="E920" s="5" t="n"/>
      <c r="F920" s="6">
        <f>IF(B920&amp;""="","",IFERROR(INDEX('أوامر الشغل'!$I$6:$I$1005,MATCH(B920&amp;"",'أوامر الشغل'!$A$6:$A$1005,0)),"أمر غير موجود"))</f>
        <v/>
      </c>
    </row>
    <row r="921">
      <c r="A921" s="16" t="n"/>
      <c r="B921" s="5" t="n"/>
      <c r="C921" s="17" t="n"/>
      <c r="D921" s="5" t="n"/>
      <c r="E921" s="5" t="n"/>
      <c r="F921" s="6">
        <f>IF(B921&amp;""="","",IFERROR(INDEX('أوامر الشغل'!$I$6:$I$1005,MATCH(B921&amp;"",'أوامر الشغل'!$A$6:$A$1005,0)),"أمر غير موجود"))</f>
        <v/>
      </c>
    </row>
    <row r="922">
      <c r="A922" s="16" t="n"/>
      <c r="B922" s="5" t="n"/>
      <c r="C922" s="17" t="n"/>
      <c r="D922" s="5" t="n"/>
      <c r="E922" s="5" t="n"/>
      <c r="F922" s="6">
        <f>IF(B922&amp;""="","",IFERROR(INDEX('أوامر الشغل'!$I$6:$I$1005,MATCH(B922&amp;"",'أوامر الشغل'!$A$6:$A$1005,0)),"أمر غير موجود"))</f>
        <v/>
      </c>
    </row>
    <row r="923">
      <c r="A923" s="16" t="n"/>
      <c r="B923" s="5" t="n"/>
      <c r="C923" s="17" t="n"/>
      <c r="D923" s="5" t="n"/>
      <c r="E923" s="5" t="n"/>
      <c r="F923" s="6">
        <f>IF(B923&amp;""="","",IFERROR(INDEX('أوامر الشغل'!$I$6:$I$1005,MATCH(B923&amp;"",'أوامر الشغل'!$A$6:$A$1005,0)),"أمر غير موجود"))</f>
        <v/>
      </c>
    </row>
    <row r="924">
      <c r="A924" s="16" t="n"/>
      <c r="B924" s="5" t="n"/>
      <c r="C924" s="17" t="n"/>
      <c r="D924" s="5" t="n"/>
      <c r="E924" s="5" t="n"/>
      <c r="F924" s="6">
        <f>IF(B924&amp;""="","",IFERROR(INDEX('أوامر الشغل'!$I$6:$I$1005,MATCH(B924&amp;"",'أوامر الشغل'!$A$6:$A$1005,0)),"أمر غير موجود"))</f>
        <v/>
      </c>
    </row>
    <row r="925">
      <c r="A925" s="16" t="n"/>
      <c r="B925" s="5" t="n"/>
      <c r="C925" s="17" t="n"/>
      <c r="D925" s="5" t="n"/>
      <c r="E925" s="5" t="n"/>
      <c r="F925" s="6">
        <f>IF(B925&amp;""="","",IFERROR(INDEX('أوامر الشغل'!$I$6:$I$1005,MATCH(B925&amp;"",'أوامر الشغل'!$A$6:$A$1005,0)),"أمر غير موجود"))</f>
        <v/>
      </c>
    </row>
    <row r="926">
      <c r="A926" s="16" t="n"/>
      <c r="B926" s="5" t="n"/>
      <c r="C926" s="17" t="n"/>
      <c r="D926" s="5" t="n"/>
      <c r="E926" s="5" t="n"/>
      <c r="F926" s="6">
        <f>IF(B926&amp;""="","",IFERROR(INDEX('أوامر الشغل'!$I$6:$I$1005,MATCH(B926&amp;"",'أوامر الشغل'!$A$6:$A$1005,0)),"أمر غير موجود"))</f>
        <v/>
      </c>
    </row>
    <row r="927">
      <c r="A927" s="16" t="n"/>
      <c r="B927" s="5" t="n"/>
      <c r="C927" s="17" t="n"/>
      <c r="D927" s="5" t="n"/>
      <c r="E927" s="5" t="n"/>
      <c r="F927" s="6">
        <f>IF(B927&amp;""="","",IFERROR(INDEX('أوامر الشغل'!$I$6:$I$1005,MATCH(B927&amp;"",'أوامر الشغل'!$A$6:$A$1005,0)),"أمر غير موجود"))</f>
        <v/>
      </c>
    </row>
    <row r="928">
      <c r="A928" s="16" t="n"/>
      <c r="B928" s="5" t="n"/>
      <c r="C928" s="17" t="n"/>
      <c r="D928" s="5" t="n"/>
      <c r="E928" s="5" t="n"/>
      <c r="F928" s="6">
        <f>IF(B928&amp;""="","",IFERROR(INDEX('أوامر الشغل'!$I$6:$I$1005,MATCH(B928&amp;"",'أوامر الشغل'!$A$6:$A$1005,0)),"أمر غير موجود"))</f>
        <v/>
      </c>
    </row>
    <row r="929">
      <c r="A929" s="16" t="n"/>
      <c r="B929" s="5" t="n"/>
      <c r="C929" s="17" t="n"/>
      <c r="D929" s="5" t="n"/>
      <c r="E929" s="5" t="n"/>
      <c r="F929" s="6">
        <f>IF(B929&amp;""="","",IFERROR(INDEX('أوامر الشغل'!$I$6:$I$1005,MATCH(B929&amp;"",'أوامر الشغل'!$A$6:$A$1005,0)),"أمر غير موجود"))</f>
        <v/>
      </c>
    </row>
    <row r="930">
      <c r="A930" s="16" t="n"/>
      <c r="B930" s="5" t="n"/>
      <c r="C930" s="17" t="n"/>
      <c r="D930" s="5" t="n"/>
      <c r="E930" s="5" t="n"/>
      <c r="F930" s="6">
        <f>IF(B930&amp;""="","",IFERROR(INDEX('أوامر الشغل'!$I$6:$I$1005,MATCH(B930&amp;"",'أوامر الشغل'!$A$6:$A$1005,0)),"أمر غير موجود"))</f>
        <v/>
      </c>
    </row>
    <row r="931">
      <c r="A931" s="16" t="n"/>
      <c r="B931" s="5" t="n"/>
      <c r="C931" s="17" t="n"/>
      <c r="D931" s="5" t="n"/>
      <c r="E931" s="5" t="n"/>
      <c r="F931" s="6">
        <f>IF(B931&amp;""="","",IFERROR(INDEX('أوامر الشغل'!$I$6:$I$1005,MATCH(B931&amp;"",'أوامر الشغل'!$A$6:$A$1005,0)),"أمر غير موجود"))</f>
        <v/>
      </c>
    </row>
    <row r="932">
      <c r="A932" s="16" t="n"/>
      <c r="B932" s="5" t="n"/>
      <c r="C932" s="17" t="n"/>
      <c r="D932" s="5" t="n"/>
      <c r="E932" s="5" t="n"/>
      <c r="F932" s="6">
        <f>IF(B932&amp;""="","",IFERROR(INDEX('أوامر الشغل'!$I$6:$I$1005,MATCH(B932&amp;"",'أوامر الشغل'!$A$6:$A$1005,0)),"أمر غير موجود"))</f>
        <v/>
      </c>
    </row>
    <row r="933">
      <c r="A933" s="16" t="n"/>
      <c r="B933" s="5" t="n"/>
      <c r="C933" s="17" t="n"/>
      <c r="D933" s="5" t="n"/>
      <c r="E933" s="5" t="n"/>
      <c r="F933" s="6">
        <f>IF(B933&amp;""="","",IFERROR(INDEX('أوامر الشغل'!$I$6:$I$1005,MATCH(B933&amp;"",'أوامر الشغل'!$A$6:$A$1005,0)),"أمر غير موجود"))</f>
        <v/>
      </c>
    </row>
    <row r="934">
      <c r="A934" s="16" t="n"/>
      <c r="B934" s="5" t="n"/>
      <c r="C934" s="17" t="n"/>
      <c r="D934" s="5" t="n"/>
      <c r="E934" s="5" t="n"/>
      <c r="F934" s="6">
        <f>IF(B934&amp;""="","",IFERROR(INDEX('أوامر الشغل'!$I$6:$I$1005,MATCH(B934&amp;"",'أوامر الشغل'!$A$6:$A$1005,0)),"أمر غير موجود"))</f>
        <v/>
      </c>
    </row>
    <row r="935">
      <c r="A935" s="16" t="n"/>
      <c r="B935" s="5" t="n"/>
      <c r="C935" s="17" t="n"/>
      <c r="D935" s="5" t="n"/>
      <c r="E935" s="5" t="n"/>
      <c r="F935" s="6">
        <f>IF(B935&amp;""="","",IFERROR(INDEX('أوامر الشغل'!$I$6:$I$1005,MATCH(B935&amp;"",'أوامر الشغل'!$A$6:$A$1005,0)),"أمر غير موجود"))</f>
        <v/>
      </c>
    </row>
    <row r="936">
      <c r="A936" s="16" t="n"/>
      <c r="B936" s="5" t="n"/>
      <c r="C936" s="17" t="n"/>
      <c r="D936" s="5" t="n"/>
      <c r="E936" s="5" t="n"/>
      <c r="F936" s="6">
        <f>IF(B936&amp;""="","",IFERROR(INDEX('أوامر الشغل'!$I$6:$I$1005,MATCH(B936&amp;"",'أوامر الشغل'!$A$6:$A$1005,0)),"أمر غير موجود"))</f>
        <v/>
      </c>
    </row>
    <row r="937">
      <c r="A937" s="16" t="n"/>
      <c r="B937" s="5" t="n"/>
      <c r="C937" s="17" t="n"/>
      <c r="D937" s="5" t="n"/>
      <c r="E937" s="5" t="n"/>
      <c r="F937" s="6">
        <f>IF(B937&amp;""="","",IFERROR(INDEX('أوامر الشغل'!$I$6:$I$1005,MATCH(B937&amp;"",'أوامر الشغل'!$A$6:$A$1005,0)),"أمر غير موجود"))</f>
        <v/>
      </c>
    </row>
    <row r="938">
      <c r="A938" s="16" t="n"/>
      <c r="B938" s="5" t="n"/>
      <c r="C938" s="17" t="n"/>
      <c r="D938" s="5" t="n"/>
      <c r="E938" s="5" t="n"/>
      <c r="F938" s="6">
        <f>IF(B938&amp;""="","",IFERROR(INDEX('أوامر الشغل'!$I$6:$I$1005,MATCH(B938&amp;"",'أوامر الشغل'!$A$6:$A$1005,0)),"أمر غير موجود"))</f>
        <v/>
      </c>
    </row>
    <row r="939">
      <c r="A939" s="16" t="n"/>
      <c r="B939" s="5" t="n"/>
      <c r="C939" s="17" t="n"/>
      <c r="D939" s="5" t="n"/>
      <c r="E939" s="5" t="n"/>
      <c r="F939" s="6">
        <f>IF(B939&amp;""="","",IFERROR(INDEX('أوامر الشغل'!$I$6:$I$1005,MATCH(B939&amp;"",'أوامر الشغل'!$A$6:$A$1005,0)),"أمر غير موجود"))</f>
        <v/>
      </c>
    </row>
    <row r="940">
      <c r="A940" s="16" t="n"/>
      <c r="B940" s="5" t="n"/>
      <c r="C940" s="17" t="n"/>
      <c r="D940" s="5" t="n"/>
      <c r="E940" s="5" t="n"/>
      <c r="F940" s="6">
        <f>IF(B940&amp;""="","",IFERROR(INDEX('أوامر الشغل'!$I$6:$I$1005,MATCH(B940&amp;"",'أوامر الشغل'!$A$6:$A$1005,0)),"أمر غير موجود"))</f>
        <v/>
      </c>
    </row>
    <row r="941">
      <c r="A941" s="16" t="n"/>
      <c r="B941" s="5" t="n"/>
      <c r="C941" s="17" t="n"/>
      <c r="D941" s="5" t="n"/>
      <c r="E941" s="5" t="n"/>
      <c r="F941" s="6">
        <f>IF(B941&amp;""="","",IFERROR(INDEX('أوامر الشغل'!$I$6:$I$1005,MATCH(B941&amp;"",'أوامر الشغل'!$A$6:$A$1005,0)),"أمر غير موجود"))</f>
        <v/>
      </c>
    </row>
    <row r="942">
      <c r="A942" s="16" t="n"/>
      <c r="B942" s="5" t="n"/>
      <c r="C942" s="17" t="n"/>
      <c r="D942" s="5" t="n"/>
      <c r="E942" s="5" t="n"/>
      <c r="F942" s="6">
        <f>IF(B942&amp;""="","",IFERROR(INDEX('أوامر الشغل'!$I$6:$I$1005,MATCH(B942&amp;"",'أوامر الشغل'!$A$6:$A$1005,0)),"أمر غير موجود"))</f>
        <v/>
      </c>
    </row>
    <row r="943">
      <c r="A943" s="16" t="n"/>
      <c r="B943" s="5" t="n"/>
      <c r="C943" s="17" t="n"/>
      <c r="D943" s="5" t="n"/>
      <c r="E943" s="5" t="n"/>
      <c r="F943" s="6">
        <f>IF(B943&amp;""="","",IFERROR(INDEX('أوامر الشغل'!$I$6:$I$1005,MATCH(B943&amp;"",'أوامر الشغل'!$A$6:$A$1005,0)),"أمر غير موجود"))</f>
        <v/>
      </c>
    </row>
    <row r="944">
      <c r="A944" s="16" t="n"/>
      <c r="B944" s="5" t="n"/>
      <c r="C944" s="17" t="n"/>
      <c r="D944" s="5" t="n"/>
      <c r="E944" s="5" t="n"/>
      <c r="F944" s="6">
        <f>IF(B944&amp;""="","",IFERROR(INDEX('أوامر الشغل'!$I$6:$I$1005,MATCH(B944&amp;"",'أوامر الشغل'!$A$6:$A$1005,0)),"أمر غير موجود"))</f>
        <v/>
      </c>
    </row>
    <row r="945">
      <c r="A945" s="16" t="n"/>
      <c r="B945" s="5" t="n"/>
      <c r="C945" s="17" t="n"/>
      <c r="D945" s="5" t="n"/>
      <c r="E945" s="5" t="n"/>
      <c r="F945" s="6">
        <f>IF(B945&amp;""="","",IFERROR(INDEX('أوامر الشغل'!$I$6:$I$1005,MATCH(B945&amp;"",'أوامر الشغل'!$A$6:$A$1005,0)),"أمر غير موجود"))</f>
        <v/>
      </c>
    </row>
    <row r="946">
      <c r="A946" s="16" t="n"/>
      <c r="B946" s="5" t="n"/>
      <c r="C946" s="17" t="n"/>
      <c r="D946" s="5" t="n"/>
      <c r="E946" s="5" t="n"/>
      <c r="F946" s="6">
        <f>IF(B946&amp;""="","",IFERROR(INDEX('أوامر الشغل'!$I$6:$I$1005,MATCH(B946&amp;"",'أوامر الشغل'!$A$6:$A$1005,0)),"أمر غير موجود"))</f>
        <v/>
      </c>
    </row>
    <row r="947">
      <c r="A947" s="16" t="n"/>
      <c r="B947" s="5" t="n"/>
      <c r="C947" s="17" t="n"/>
      <c r="D947" s="5" t="n"/>
      <c r="E947" s="5" t="n"/>
      <c r="F947" s="6">
        <f>IF(B947&amp;""="","",IFERROR(INDEX('أوامر الشغل'!$I$6:$I$1005,MATCH(B947&amp;"",'أوامر الشغل'!$A$6:$A$1005,0)),"أمر غير موجود"))</f>
        <v/>
      </c>
    </row>
    <row r="948">
      <c r="A948" s="16" t="n"/>
      <c r="B948" s="5" t="n"/>
      <c r="C948" s="17" t="n"/>
      <c r="D948" s="5" t="n"/>
      <c r="E948" s="5" t="n"/>
      <c r="F948" s="6">
        <f>IF(B948&amp;""="","",IFERROR(INDEX('أوامر الشغل'!$I$6:$I$1005,MATCH(B948&amp;"",'أوامر الشغل'!$A$6:$A$1005,0)),"أمر غير موجود"))</f>
        <v/>
      </c>
    </row>
    <row r="949">
      <c r="A949" s="16" t="n"/>
      <c r="B949" s="5" t="n"/>
      <c r="C949" s="17" t="n"/>
      <c r="D949" s="5" t="n"/>
      <c r="E949" s="5" t="n"/>
      <c r="F949" s="6">
        <f>IF(B949&amp;""="","",IFERROR(INDEX('أوامر الشغل'!$I$6:$I$1005,MATCH(B949&amp;"",'أوامر الشغل'!$A$6:$A$1005,0)),"أمر غير موجود"))</f>
        <v/>
      </c>
    </row>
    <row r="950">
      <c r="A950" s="16" t="n"/>
      <c r="B950" s="5" t="n"/>
      <c r="C950" s="17" t="n"/>
      <c r="D950" s="5" t="n"/>
      <c r="E950" s="5" t="n"/>
      <c r="F950" s="6">
        <f>IF(B950&amp;""="","",IFERROR(INDEX('أوامر الشغل'!$I$6:$I$1005,MATCH(B950&amp;"",'أوامر الشغل'!$A$6:$A$1005,0)),"أمر غير موجود"))</f>
        <v/>
      </c>
    </row>
    <row r="951">
      <c r="A951" s="16" t="n"/>
      <c r="B951" s="5" t="n"/>
      <c r="C951" s="17" t="n"/>
      <c r="D951" s="5" t="n"/>
      <c r="E951" s="5" t="n"/>
      <c r="F951" s="6">
        <f>IF(B951&amp;""="","",IFERROR(INDEX('أوامر الشغل'!$I$6:$I$1005,MATCH(B951&amp;"",'أوامر الشغل'!$A$6:$A$1005,0)),"أمر غير موجود"))</f>
        <v/>
      </c>
    </row>
    <row r="952">
      <c r="A952" s="16" t="n"/>
      <c r="B952" s="5" t="n"/>
      <c r="C952" s="17" t="n"/>
      <c r="D952" s="5" t="n"/>
      <c r="E952" s="5" t="n"/>
      <c r="F952" s="6">
        <f>IF(B952&amp;""="","",IFERROR(INDEX('أوامر الشغل'!$I$6:$I$1005,MATCH(B952&amp;"",'أوامر الشغل'!$A$6:$A$1005,0)),"أمر غير موجود"))</f>
        <v/>
      </c>
    </row>
    <row r="953">
      <c r="A953" s="16" t="n"/>
      <c r="B953" s="5" t="n"/>
      <c r="C953" s="17" t="n"/>
      <c r="D953" s="5" t="n"/>
      <c r="E953" s="5" t="n"/>
      <c r="F953" s="6">
        <f>IF(B953&amp;""="","",IFERROR(INDEX('أوامر الشغل'!$I$6:$I$1005,MATCH(B953&amp;"",'أوامر الشغل'!$A$6:$A$1005,0)),"أمر غير موجود"))</f>
        <v/>
      </c>
    </row>
    <row r="954">
      <c r="A954" s="16" t="n"/>
      <c r="B954" s="5" t="n"/>
      <c r="C954" s="17" t="n"/>
      <c r="D954" s="5" t="n"/>
      <c r="E954" s="5" t="n"/>
      <c r="F954" s="6">
        <f>IF(B954&amp;""="","",IFERROR(INDEX('أوامر الشغل'!$I$6:$I$1005,MATCH(B954&amp;"",'أوامر الشغل'!$A$6:$A$1005,0)),"أمر غير موجود"))</f>
        <v/>
      </c>
    </row>
    <row r="955">
      <c r="A955" s="16" t="n"/>
      <c r="B955" s="5" t="n"/>
      <c r="C955" s="17" t="n"/>
      <c r="D955" s="5" t="n"/>
      <c r="E955" s="5" t="n"/>
      <c r="F955" s="6">
        <f>IF(B955&amp;""="","",IFERROR(INDEX('أوامر الشغل'!$I$6:$I$1005,MATCH(B955&amp;"",'أوامر الشغل'!$A$6:$A$1005,0)),"أمر غير موجود"))</f>
        <v/>
      </c>
    </row>
    <row r="956">
      <c r="A956" s="16" t="n"/>
      <c r="B956" s="5" t="n"/>
      <c r="C956" s="17" t="n"/>
      <c r="D956" s="5" t="n"/>
      <c r="E956" s="5" t="n"/>
      <c r="F956" s="6">
        <f>IF(B956&amp;""="","",IFERROR(INDEX('أوامر الشغل'!$I$6:$I$1005,MATCH(B956&amp;"",'أوامر الشغل'!$A$6:$A$1005,0)),"أمر غير موجود"))</f>
        <v/>
      </c>
    </row>
    <row r="957">
      <c r="A957" s="16" t="n"/>
      <c r="B957" s="5" t="n"/>
      <c r="C957" s="17" t="n"/>
      <c r="D957" s="5" t="n"/>
      <c r="E957" s="5" t="n"/>
      <c r="F957" s="6">
        <f>IF(B957&amp;""="","",IFERROR(INDEX('أوامر الشغل'!$I$6:$I$1005,MATCH(B957&amp;"",'أوامر الشغل'!$A$6:$A$1005,0)),"أمر غير موجود"))</f>
        <v/>
      </c>
    </row>
    <row r="958">
      <c r="A958" s="16" t="n"/>
      <c r="B958" s="5" t="n"/>
      <c r="C958" s="17" t="n"/>
      <c r="D958" s="5" t="n"/>
      <c r="E958" s="5" t="n"/>
      <c r="F958" s="6">
        <f>IF(B958&amp;""="","",IFERROR(INDEX('أوامر الشغل'!$I$6:$I$1005,MATCH(B958&amp;"",'أوامر الشغل'!$A$6:$A$1005,0)),"أمر غير موجود"))</f>
        <v/>
      </c>
    </row>
    <row r="959">
      <c r="A959" s="16" t="n"/>
      <c r="B959" s="5" t="n"/>
      <c r="C959" s="17" t="n"/>
      <c r="D959" s="5" t="n"/>
      <c r="E959" s="5" t="n"/>
      <c r="F959" s="6">
        <f>IF(B959&amp;""="","",IFERROR(INDEX('أوامر الشغل'!$I$6:$I$1005,MATCH(B959&amp;"",'أوامر الشغل'!$A$6:$A$1005,0)),"أمر غير موجود"))</f>
        <v/>
      </c>
    </row>
    <row r="960">
      <c r="A960" s="16" t="n"/>
      <c r="B960" s="5" t="n"/>
      <c r="C960" s="17" t="n"/>
      <c r="D960" s="5" t="n"/>
      <c r="E960" s="5" t="n"/>
      <c r="F960" s="6">
        <f>IF(B960&amp;""="","",IFERROR(INDEX('أوامر الشغل'!$I$6:$I$1005,MATCH(B960&amp;"",'أوامر الشغل'!$A$6:$A$1005,0)),"أمر غير موجود"))</f>
        <v/>
      </c>
    </row>
    <row r="961">
      <c r="A961" s="16" t="n"/>
      <c r="B961" s="5" t="n"/>
      <c r="C961" s="17" t="n"/>
      <c r="D961" s="5" t="n"/>
      <c r="E961" s="5" t="n"/>
      <c r="F961" s="6">
        <f>IF(B961&amp;""="","",IFERROR(INDEX('أوامر الشغل'!$I$6:$I$1005,MATCH(B961&amp;"",'أوامر الشغل'!$A$6:$A$1005,0)),"أمر غير موجود"))</f>
        <v/>
      </c>
    </row>
    <row r="962">
      <c r="A962" s="16" t="n"/>
      <c r="B962" s="5" t="n"/>
      <c r="C962" s="17" t="n"/>
      <c r="D962" s="5" t="n"/>
      <c r="E962" s="5" t="n"/>
      <c r="F962" s="6">
        <f>IF(B962&amp;""="","",IFERROR(INDEX('أوامر الشغل'!$I$6:$I$1005,MATCH(B962&amp;"",'أوامر الشغل'!$A$6:$A$1005,0)),"أمر غير موجود"))</f>
        <v/>
      </c>
    </row>
    <row r="963">
      <c r="A963" s="16" t="n"/>
      <c r="B963" s="5" t="n"/>
      <c r="C963" s="17" t="n"/>
      <c r="D963" s="5" t="n"/>
      <c r="E963" s="5" t="n"/>
      <c r="F963" s="6">
        <f>IF(B963&amp;""="","",IFERROR(INDEX('أوامر الشغل'!$I$6:$I$1005,MATCH(B963&amp;"",'أوامر الشغل'!$A$6:$A$1005,0)),"أمر غير موجود"))</f>
        <v/>
      </c>
    </row>
    <row r="964">
      <c r="A964" s="16" t="n"/>
      <c r="B964" s="5" t="n"/>
      <c r="C964" s="17" t="n"/>
      <c r="D964" s="5" t="n"/>
      <c r="E964" s="5" t="n"/>
      <c r="F964" s="6">
        <f>IF(B964&amp;""="","",IFERROR(INDEX('أوامر الشغل'!$I$6:$I$1005,MATCH(B964&amp;"",'أوامر الشغل'!$A$6:$A$1005,0)),"أمر غير موجود"))</f>
        <v/>
      </c>
    </row>
    <row r="965">
      <c r="A965" s="16" t="n"/>
      <c r="B965" s="5" t="n"/>
      <c r="C965" s="17" t="n"/>
      <c r="D965" s="5" t="n"/>
      <c r="E965" s="5" t="n"/>
      <c r="F965" s="6">
        <f>IF(B965&amp;""="","",IFERROR(INDEX('أوامر الشغل'!$I$6:$I$1005,MATCH(B965&amp;"",'أوامر الشغل'!$A$6:$A$1005,0)),"أمر غير موجود"))</f>
        <v/>
      </c>
    </row>
    <row r="966">
      <c r="A966" s="16" t="n"/>
      <c r="B966" s="5" t="n"/>
      <c r="C966" s="17" t="n"/>
      <c r="D966" s="5" t="n"/>
      <c r="E966" s="5" t="n"/>
      <c r="F966" s="6">
        <f>IF(B966&amp;""="","",IFERROR(INDEX('أوامر الشغل'!$I$6:$I$1005,MATCH(B966&amp;"",'أوامر الشغل'!$A$6:$A$1005,0)),"أمر غير موجود"))</f>
        <v/>
      </c>
    </row>
    <row r="967">
      <c r="A967" s="16" t="n"/>
      <c r="B967" s="5" t="n"/>
      <c r="C967" s="17" t="n"/>
      <c r="D967" s="5" t="n"/>
      <c r="E967" s="5" t="n"/>
      <c r="F967" s="6">
        <f>IF(B967&amp;""="","",IFERROR(INDEX('أوامر الشغل'!$I$6:$I$1005,MATCH(B967&amp;"",'أوامر الشغل'!$A$6:$A$1005,0)),"أمر غير موجود"))</f>
        <v/>
      </c>
    </row>
    <row r="968">
      <c r="A968" s="16" t="n"/>
      <c r="B968" s="5" t="n"/>
      <c r="C968" s="17" t="n"/>
      <c r="D968" s="5" t="n"/>
      <c r="E968" s="5" t="n"/>
      <c r="F968" s="6">
        <f>IF(B968&amp;""="","",IFERROR(INDEX('أوامر الشغل'!$I$6:$I$1005,MATCH(B968&amp;"",'أوامر الشغل'!$A$6:$A$1005,0)),"أمر غير موجود"))</f>
        <v/>
      </c>
    </row>
    <row r="969">
      <c r="A969" s="16" t="n"/>
      <c r="B969" s="5" t="n"/>
      <c r="C969" s="17" t="n"/>
      <c r="D969" s="5" t="n"/>
      <c r="E969" s="5" t="n"/>
      <c r="F969" s="6">
        <f>IF(B969&amp;""="","",IFERROR(INDEX('أوامر الشغل'!$I$6:$I$1005,MATCH(B969&amp;"",'أوامر الشغل'!$A$6:$A$1005,0)),"أمر غير موجود"))</f>
        <v/>
      </c>
    </row>
    <row r="970">
      <c r="A970" s="16" t="n"/>
      <c r="B970" s="5" t="n"/>
      <c r="C970" s="17" t="n"/>
      <c r="D970" s="5" t="n"/>
      <c r="E970" s="5" t="n"/>
      <c r="F970" s="6">
        <f>IF(B970&amp;""="","",IFERROR(INDEX('أوامر الشغل'!$I$6:$I$1005,MATCH(B970&amp;"",'أوامر الشغل'!$A$6:$A$1005,0)),"أمر غير موجود"))</f>
        <v/>
      </c>
    </row>
    <row r="971">
      <c r="A971" s="16" t="n"/>
      <c r="B971" s="5" t="n"/>
      <c r="C971" s="17" t="n"/>
      <c r="D971" s="5" t="n"/>
      <c r="E971" s="5" t="n"/>
      <c r="F971" s="6">
        <f>IF(B971&amp;""="","",IFERROR(INDEX('أوامر الشغل'!$I$6:$I$1005,MATCH(B971&amp;"",'أوامر الشغل'!$A$6:$A$1005,0)),"أمر غير موجود"))</f>
        <v/>
      </c>
    </row>
    <row r="972">
      <c r="A972" s="16" t="n"/>
      <c r="B972" s="5" t="n"/>
      <c r="C972" s="17" t="n"/>
      <c r="D972" s="5" t="n"/>
      <c r="E972" s="5" t="n"/>
      <c r="F972" s="6">
        <f>IF(B972&amp;""="","",IFERROR(INDEX('أوامر الشغل'!$I$6:$I$1005,MATCH(B972&amp;"",'أوامر الشغل'!$A$6:$A$1005,0)),"أمر غير موجود"))</f>
        <v/>
      </c>
    </row>
    <row r="973">
      <c r="A973" s="16" t="n"/>
      <c r="B973" s="5" t="n"/>
      <c r="C973" s="17" t="n"/>
      <c r="D973" s="5" t="n"/>
      <c r="E973" s="5" t="n"/>
      <c r="F973" s="6">
        <f>IF(B973&amp;""="","",IFERROR(INDEX('أوامر الشغل'!$I$6:$I$1005,MATCH(B973&amp;"",'أوامر الشغل'!$A$6:$A$1005,0)),"أمر غير موجود"))</f>
        <v/>
      </c>
    </row>
    <row r="974">
      <c r="A974" s="16" t="n"/>
      <c r="B974" s="5" t="n"/>
      <c r="C974" s="17" t="n"/>
      <c r="D974" s="5" t="n"/>
      <c r="E974" s="5" t="n"/>
      <c r="F974" s="6">
        <f>IF(B974&amp;""="","",IFERROR(INDEX('أوامر الشغل'!$I$6:$I$1005,MATCH(B974&amp;"",'أوامر الشغل'!$A$6:$A$1005,0)),"أمر غير موجود"))</f>
        <v/>
      </c>
    </row>
    <row r="975">
      <c r="A975" s="16" t="n"/>
      <c r="B975" s="5" t="n"/>
      <c r="C975" s="17" t="n"/>
      <c r="D975" s="5" t="n"/>
      <c r="E975" s="5" t="n"/>
      <c r="F975" s="6">
        <f>IF(B975&amp;""="","",IFERROR(INDEX('أوامر الشغل'!$I$6:$I$1005,MATCH(B975&amp;"",'أوامر الشغل'!$A$6:$A$1005,0)),"أمر غير موجود"))</f>
        <v/>
      </c>
    </row>
    <row r="976">
      <c r="A976" s="16" t="n"/>
      <c r="B976" s="5" t="n"/>
      <c r="C976" s="17" t="n"/>
      <c r="D976" s="5" t="n"/>
      <c r="E976" s="5" t="n"/>
      <c r="F976" s="6">
        <f>IF(B976&amp;""="","",IFERROR(INDEX('أوامر الشغل'!$I$6:$I$1005,MATCH(B976&amp;"",'أوامر الشغل'!$A$6:$A$1005,0)),"أمر غير موجود"))</f>
        <v/>
      </c>
    </row>
    <row r="977">
      <c r="A977" s="16" t="n"/>
      <c r="B977" s="5" t="n"/>
      <c r="C977" s="17" t="n"/>
      <c r="D977" s="5" t="n"/>
      <c r="E977" s="5" t="n"/>
      <c r="F977" s="6">
        <f>IF(B977&amp;""="","",IFERROR(INDEX('أوامر الشغل'!$I$6:$I$1005,MATCH(B977&amp;"",'أوامر الشغل'!$A$6:$A$1005,0)),"أمر غير موجود"))</f>
        <v/>
      </c>
    </row>
    <row r="978">
      <c r="A978" s="16" t="n"/>
      <c r="B978" s="5" t="n"/>
      <c r="C978" s="17" t="n"/>
      <c r="D978" s="5" t="n"/>
      <c r="E978" s="5" t="n"/>
      <c r="F978" s="6">
        <f>IF(B978&amp;""="","",IFERROR(INDEX('أوامر الشغل'!$I$6:$I$1005,MATCH(B978&amp;"",'أوامر الشغل'!$A$6:$A$1005,0)),"أمر غير موجود"))</f>
        <v/>
      </c>
    </row>
    <row r="979">
      <c r="A979" s="16" t="n"/>
      <c r="B979" s="5" t="n"/>
      <c r="C979" s="17" t="n"/>
      <c r="D979" s="5" t="n"/>
      <c r="E979" s="5" t="n"/>
      <c r="F979" s="6">
        <f>IF(B979&amp;""="","",IFERROR(INDEX('أوامر الشغل'!$I$6:$I$1005,MATCH(B979&amp;"",'أوامر الشغل'!$A$6:$A$1005,0)),"أمر غير موجود"))</f>
        <v/>
      </c>
    </row>
    <row r="980">
      <c r="A980" s="16" t="n"/>
      <c r="B980" s="5" t="n"/>
      <c r="C980" s="17" t="n"/>
      <c r="D980" s="5" t="n"/>
      <c r="E980" s="5" t="n"/>
      <c r="F980" s="6">
        <f>IF(B980&amp;""="","",IFERROR(INDEX('أوامر الشغل'!$I$6:$I$1005,MATCH(B980&amp;"",'أوامر الشغل'!$A$6:$A$1005,0)),"أمر غير موجود"))</f>
        <v/>
      </c>
    </row>
    <row r="981">
      <c r="A981" s="16" t="n"/>
      <c r="B981" s="5" t="n"/>
      <c r="C981" s="17" t="n"/>
      <c r="D981" s="5" t="n"/>
      <c r="E981" s="5" t="n"/>
      <c r="F981" s="6">
        <f>IF(B981&amp;""="","",IFERROR(INDEX('أوامر الشغل'!$I$6:$I$1005,MATCH(B981&amp;"",'أوامر الشغل'!$A$6:$A$1005,0)),"أمر غير موجود"))</f>
        <v/>
      </c>
    </row>
    <row r="982">
      <c r="A982" s="16" t="n"/>
      <c r="B982" s="5" t="n"/>
      <c r="C982" s="17" t="n"/>
      <c r="D982" s="5" t="n"/>
      <c r="E982" s="5" t="n"/>
      <c r="F982" s="6">
        <f>IF(B982&amp;""="","",IFERROR(INDEX('أوامر الشغل'!$I$6:$I$1005,MATCH(B982&amp;"",'أوامر الشغل'!$A$6:$A$1005,0)),"أمر غير موجود"))</f>
        <v/>
      </c>
    </row>
    <row r="983">
      <c r="A983" s="16" t="n"/>
      <c r="B983" s="5" t="n"/>
      <c r="C983" s="17" t="n"/>
      <c r="D983" s="5" t="n"/>
      <c r="E983" s="5" t="n"/>
      <c r="F983" s="6">
        <f>IF(B983&amp;""="","",IFERROR(INDEX('أوامر الشغل'!$I$6:$I$1005,MATCH(B983&amp;"",'أوامر الشغل'!$A$6:$A$1005,0)),"أمر غير موجود"))</f>
        <v/>
      </c>
    </row>
    <row r="984">
      <c r="A984" s="16" t="n"/>
      <c r="B984" s="5" t="n"/>
      <c r="C984" s="17" t="n"/>
      <c r="D984" s="5" t="n"/>
      <c r="E984" s="5" t="n"/>
      <c r="F984" s="6">
        <f>IF(B984&amp;""="","",IFERROR(INDEX('أوامر الشغل'!$I$6:$I$1005,MATCH(B984&amp;"",'أوامر الشغل'!$A$6:$A$1005,0)),"أمر غير موجود"))</f>
        <v/>
      </c>
    </row>
    <row r="985">
      <c r="A985" s="16" t="n"/>
      <c r="B985" s="5" t="n"/>
      <c r="C985" s="17" t="n"/>
      <c r="D985" s="5" t="n"/>
      <c r="E985" s="5" t="n"/>
      <c r="F985" s="6">
        <f>IF(B985&amp;""="","",IFERROR(INDEX('أوامر الشغل'!$I$6:$I$1005,MATCH(B985&amp;"",'أوامر الشغل'!$A$6:$A$1005,0)),"أمر غير موجود"))</f>
        <v/>
      </c>
    </row>
    <row r="986">
      <c r="A986" s="16" t="n"/>
      <c r="B986" s="5" t="n"/>
      <c r="C986" s="17" t="n"/>
      <c r="D986" s="5" t="n"/>
      <c r="E986" s="5" t="n"/>
      <c r="F986" s="6">
        <f>IF(B986&amp;""="","",IFERROR(INDEX('أوامر الشغل'!$I$6:$I$1005,MATCH(B986&amp;"",'أوامر الشغل'!$A$6:$A$1005,0)),"أمر غير موجود"))</f>
        <v/>
      </c>
    </row>
    <row r="987">
      <c r="A987" s="16" t="n"/>
      <c r="B987" s="5" t="n"/>
      <c r="C987" s="17" t="n"/>
      <c r="D987" s="5" t="n"/>
      <c r="E987" s="5" t="n"/>
      <c r="F987" s="6">
        <f>IF(B987&amp;""="","",IFERROR(INDEX('أوامر الشغل'!$I$6:$I$1005,MATCH(B987&amp;"",'أوامر الشغل'!$A$6:$A$1005,0)),"أمر غير موجود"))</f>
        <v/>
      </c>
    </row>
    <row r="988">
      <c r="A988" s="16" t="n"/>
      <c r="B988" s="5" t="n"/>
      <c r="C988" s="17" t="n"/>
      <c r="D988" s="5" t="n"/>
      <c r="E988" s="5" t="n"/>
      <c r="F988" s="6">
        <f>IF(B988&amp;""="","",IFERROR(INDEX('أوامر الشغل'!$I$6:$I$1005,MATCH(B988&amp;"",'أوامر الشغل'!$A$6:$A$1005,0)),"أمر غير موجود"))</f>
        <v/>
      </c>
    </row>
    <row r="989">
      <c r="A989" s="16" t="n"/>
      <c r="B989" s="5" t="n"/>
      <c r="C989" s="17" t="n"/>
      <c r="D989" s="5" t="n"/>
      <c r="E989" s="5" t="n"/>
      <c r="F989" s="6">
        <f>IF(B989&amp;""="","",IFERROR(INDEX('أوامر الشغل'!$I$6:$I$1005,MATCH(B989&amp;"",'أوامر الشغل'!$A$6:$A$1005,0)),"أمر غير موجود"))</f>
        <v/>
      </c>
    </row>
    <row r="990">
      <c r="A990" s="16" t="n"/>
      <c r="B990" s="5" t="n"/>
      <c r="C990" s="17" t="n"/>
      <c r="D990" s="5" t="n"/>
      <c r="E990" s="5" t="n"/>
      <c r="F990" s="6">
        <f>IF(B990&amp;""="","",IFERROR(INDEX('أوامر الشغل'!$I$6:$I$1005,MATCH(B990&amp;"",'أوامر الشغل'!$A$6:$A$1005,0)),"أمر غير موجود"))</f>
        <v/>
      </c>
    </row>
    <row r="991">
      <c r="A991" s="16" t="n"/>
      <c r="B991" s="5" t="n"/>
      <c r="C991" s="17" t="n"/>
      <c r="D991" s="5" t="n"/>
      <c r="E991" s="5" t="n"/>
      <c r="F991" s="6">
        <f>IF(B991&amp;""="","",IFERROR(INDEX('أوامر الشغل'!$I$6:$I$1005,MATCH(B991&amp;"",'أوامر الشغل'!$A$6:$A$1005,0)),"أمر غير موجود"))</f>
        <v/>
      </c>
    </row>
    <row r="992">
      <c r="A992" s="16" t="n"/>
      <c r="B992" s="5" t="n"/>
      <c r="C992" s="17" t="n"/>
      <c r="D992" s="5" t="n"/>
      <c r="E992" s="5" t="n"/>
      <c r="F992" s="6">
        <f>IF(B992&amp;""="","",IFERROR(INDEX('أوامر الشغل'!$I$6:$I$1005,MATCH(B992&amp;"",'أوامر الشغل'!$A$6:$A$1005,0)),"أمر غير موجود"))</f>
        <v/>
      </c>
    </row>
    <row r="993">
      <c r="A993" s="16" t="n"/>
      <c r="B993" s="5" t="n"/>
      <c r="C993" s="17" t="n"/>
      <c r="D993" s="5" t="n"/>
      <c r="E993" s="5" t="n"/>
      <c r="F993" s="6">
        <f>IF(B993&amp;""="","",IFERROR(INDEX('أوامر الشغل'!$I$6:$I$1005,MATCH(B993&amp;"",'أوامر الشغل'!$A$6:$A$1005,0)),"أمر غير موجود"))</f>
        <v/>
      </c>
    </row>
    <row r="994">
      <c r="A994" s="16" t="n"/>
      <c r="B994" s="5" t="n"/>
      <c r="C994" s="17" t="n"/>
      <c r="D994" s="5" t="n"/>
      <c r="E994" s="5" t="n"/>
      <c r="F994" s="6">
        <f>IF(B994&amp;""="","",IFERROR(INDEX('أوامر الشغل'!$I$6:$I$1005,MATCH(B994&amp;"",'أوامر الشغل'!$A$6:$A$1005,0)),"أمر غير موجود"))</f>
        <v/>
      </c>
    </row>
    <row r="995">
      <c r="A995" s="16" t="n"/>
      <c r="B995" s="5" t="n"/>
      <c r="C995" s="17" t="n"/>
      <c r="D995" s="5" t="n"/>
      <c r="E995" s="5" t="n"/>
      <c r="F995" s="6">
        <f>IF(B995&amp;""="","",IFERROR(INDEX('أوامر الشغل'!$I$6:$I$1005,MATCH(B995&amp;"",'أوامر الشغل'!$A$6:$A$1005,0)),"أمر غير موجود"))</f>
        <v/>
      </c>
    </row>
    <row r="996">
      <c r="A996" s="16" t="n"/>
      <c r="B996" s="5" t="n"/>
      <c r="C996" s="17" t="n"/>
      <c r="D996" s="5" t="n"/>
      <c r="E996" s="5" t="n"/>
      <c r="F996" s="6">
        <f>IF(B996&amp;""="","",IFERROR(INDEX('أوامر الشغل'!$I$6:$I$1005,MATCH(B996&amp;"",'أوامر الشغل'!$A$6:$A$1005,0)),"أمر غير موجود"))</f>
        <v/>
      </c>
    </row>
    <row r="997">
      <c r="A997" s="16" t="n"/>
      <c r="B997" s="5" t="n"/>
      <c r="C997" s="17" t="n"/>
      <c r="D997" s="5" t="n"/>
      <c r="E997" s="5" t="n"/>
      <c r="F997" s="6">
        <f>IF(B997&amp;""="","",IFERROR(INDEX('أوامر الشغل'!$I$6:$I$1005,MATCH(B997&amp;"",'أوامر الشغل'!$A$6:$A$1005,0)),"أمر غير موجود"))</f>
        <v/>
      </c>
    </row>
    <row r="998">
      <c r="A998" s="16" t="n"/>
      <c r="B998" s="5" t="n"/>
      <c r="C998" s="17" t="n"/>
      <c r="D998" s="5" t="n"/>
      <c r="E998" s="5" t="n"/>
      <c r="F998" s="6">
        <f>IF(B998&amp;""="","",IFERROR(INDEX('أوامر الشغل'!$I$6:$I$1005,MATCH(B998&amp;"",'أوامر الشغل'!$A$6:$A$1005,0)),"أمر غير موجود"))</f>
        <v/>
      </c>
    </row>
    <row r="999">
      <c r="A999" s="16" t="n"/>
      <c r="B999" s="5" t="n"/>
      <c r="C999" s="17" t="n"/>
      <c r="D999" s="5" t="n"/>
      <c r="E999" s="5" t="n"/>
      <c r="F999" s="6">
        <f>IF(B999&amp;""="","",IFERROR(INDEX('أوامر الشغل'!$I$6:$I$1005,MATCH(B999&amp;"",'أوامر الشغل'!$A$6:$A$1005,0)),"أمر غير موجود"))</f>
        <v/>
      </c>
    </row>
    <row r="1000">
      <c r="A1000" s="16" t="n"/>
      <c r="B1000" s="5" t="n"/>
      <c r="C1000" s="17" t="n"/>
      <c r="D1000" s="5" t="n"/>
      <c r="E1000" s="5" t="n"/>
      <c r="F1000" s="6">
        <f>IF(B1000&amp;""="","",IFERROR(INDEX('أوامر الشغل'!$I$6:$I$1005,MATCH(B1000&amp;"",'أوامر الشغل'!$A$6:$A$1005,0)),"أمر غير موجود"))</f>
        <v/>
      </c>
    </row>
    <row r="1001">
      <c r="A1001" s="16" t="n"/>
      <c r="B1001" s="5" t="n"/>
      <c r="C1001" s="17" t="n"/>
      <c r="D1001" s="5" t="n"/>
      <c r="E1001" s="5" t="n"/>
      <c r="F1001" s="6">
        <f>IF(B1001&amp;""="","",IFERROR(INDEX('أوامر الشغل'!$I$6:$I$1005,MATCH(B1001&amp;"",'أوامر الشغل'!$A$6:$A$1005,0)),"أمر غير موجود"))</f>
        <v/>
      </c>
    </row>
    <row r="1002">
      <c r="A1002" s="16" t="n"/>
      <c r="B1002" s="5" t="n"/>
      <c r="C1002" s="17" t="n"/>
      <c r="D1002" s="5" t="n"/>
      <c r="E1002" s="5" t="n"/>
      <c r="F1002" s="6">
        <f>IF(B1002&amp;""="","",IFERROR(INDEX('أوامر الشغل'!$I$6:$I$1005,MATCH(B1002&amp;"",'أوامر الشغل'!$A$6:$A$1005,0)),"أمر غير موجود"))</f>
        <v/>
      </c>
    </row>
    <row r="1003">
      <c r="A1003" s="16" t="n"/>
      <c r="B1003" s="5" t="n"/>
      <c r="C1003" s="17" t="n"/>
      <c r="D1003" s="5" t="n"/>
      <c r="E1003" s="5" t="n"/>
      <c r="F1003" s="6">
        <f>IF(B1003&amp;""="","",IFERROR(INDEX('أوامر الشغل'!$I$6:$I$1005,MATCH(B1003&amp;"",'أوامر الشغل'!$A$6:$A$1005,0)),"أمر غير موجود"))</f>
        <v/>
      </c>
    </row>
    <row r="1004">
      <c r="A1004" s="16" t="n"/>
      <c r="B1004" s="5" t="n"/>
      <c r="C1004" s="17" t="n"/>
      <c r="D1004" s="5" t="n"/>
      <c r="E1004" s="5" t="n"/>
      <c r="F1004" s="6">
        <f>IF(B1004&amp;""="","",IFERROR(INDEX('أوامر الشغل'!$I$6:$I$1005,MATCH(B1004&amp;"",'أوامر الشغل'!$A$6:$A$1005,0)),"أمر غير موجود"))</f>
        <v/>
      </c>
    </row>
    <row r="1005">
      <c r="A1005" s="16" t="n"/>
      <c r="B1005" s="5" t="n"/>
      <c r="C1005" s="17" t="n"/>
      <c r="D1005" s="5" t="n"/>
      <c r="E1005" s="5" t="n"/>
      <c r="F1005" s="6">
        <f>IF(B1005&amp;""="","",IFERROR(INDEX('أوامر الشغل'!$I$6:$I$1005,MATCH(B1005&amp;"",'أوامر الشغل'!$A$6:$A$1005,0)),"أمر غير موجود"))</f>
        <v/>
      </c>
    </row>
    <row r="1006">
      <c r="A1006" s="16" t="n"/>
      <c r="B1006" s="5" t="n"/>
      <c r="C1006" s="17" t="n"/>
      <c r="D1006" s="5" t="n"/>
      <c r="E1006" s="5" t="n"/>
      <c r="F1006" s="6">
        <f>IF(B1006&amp;""="","",IFERROR(INDEX('أوامر الشغل'!$I$6:$I$1005,MATCH(B1006&amp;"",'أوامر الشغل'!$A$6:$A$1005,0)),"أمر غير موجود"))</f>
        <v/>
      </c>
    </row>
    <row r="1007">
      <c r="A1007" s="16" t="n"/>
      <c r="B1007" s="5" t="n"/>
      <c r="C1007" s="17" t="n"/>
      <c r="D1007" s="5" t="n"/>
      <c r="E1007" s="5" t="n"/>
      <c r="F1007" s="6">
        <f>IF(B1007&amp;""="","",IFERROR(INDEX('أوامر الشغل'!$I$6:$I$1005,MATCH(B1007&amp;"",'أوامر الشغل'!$A$6:$A$1005,0)),"أمر غير موجود"))</f>
        <v/>
      </c>
    </row>
    <row r="1008">
      <c r="A1008" s="16" t="n"/>
      <c r="B1008" s="5" t="n"/>
      <c r="C1008" s="17" t="n"/>
      <c r="D1008" s="5" t="n"/>
      <c r="E1008" s="5" t="n"/>
      <c r="F1008" s="6">
        <f>IF(B1008&amp;""="","",IFERROR(INDEX('أوامر الشغل'!$I$6:$I$1005,MATCH(B1008&amp;"",'أوامر الشغل'!$A$6:$A$1005,0)),"أمر غير موجود"))</f>
        <v/>
      </c>
    </row>
    <row r="1009">
      <c r="A1009" s="16" t="n"/>
      <c r="B1009" s="5" t="n"/>
      <c r="C1009" s="17" t="n"/>
      <c r="D1009" s="5" t="n"/>
      <c r="E1009" s="5" t="n"/>
      <c r="F1009" s="6">
        <f>IF(B1009&amp;""="","",IFERROR(INDEX('أوامر الشغل'!$I$6:$I$1005,MATCH(B1009&amp;"",'أوامر الشغل'!$A$6:$A$1005,0)),"أمر غير موجود"))</f>
        <v/>
      </c>
    </row>
    <row r="1010">
      <c r="A1010" s="16" t="n"/>
      <c r="B1010" s="5" t="n"/>
      <c r="C1010" s="17" t="n"/>
      <c r="D1010" s="5" t="n"/>
      <c r="E1010" s="5" t="n"/>
      <c r="F1010" s="6">
        <f>IF(B1010&amp;""="","",IFERROR(INDEX('أوامر الشغل'!$I$6:$I$1005,MATCH(B1010&amp;"",'أوامر الشغل'!$A$6:$A$1005,0)),"أمر غير موجود"))</f>
        <v/>
      </c>
    </row>
    <row r="1011">
      <c r="A1011" s="16" t="n"/>
      <c r="B1011" s="5" t="n"/>
      <c r="C1011" s="17" t="n"/>
      <c r="D1011" s="5" t="n"/>
      <c r="E1011" s="5" t="n"/>
      <c r="F1011" s="6">
        <f>IF(B1011&amp;""="","",IFERROR(INDEX('أوامر الشغل'!$I$6:$I$1005,MATCH(B1011&amp;"",'أوامر الشغل'!$A$6:$A$1005,0)),"أمر غير موجود"))</f>
        <v/>
      </c>
    </row>
    <row r="1012">
      <c r="A1012" s="16" t="n"/>
      <c r="B1012" s="5" t="n"/>
      <c r="C1012" s="17" t="n"/>
      <c r="D1012" s="5" t="n"/>
      <c r="E1012" s="5" t="n"/>
      <c r="F1012" s="6">
        <f>IF(B1012&amp;""="","",IFERROR(INDEX('أوامر الشغل'!$I$6:$I$1005,MATCH(B1012&amp;"",'أوامر الشغل'!$A$6:$A$1005,0)),"أمر غير موجود"))</f>
        <v/>
      </c>
    </row>
    <row r="1013">
      <c r="A1013" s="16" t="n"/>
      <c r="B1013" s="5" t="n"/>
      <c r="C1013" s="17" t="n"/>
      <c r="D1013" s="5" t="n"/>
      <c r="E1013" s="5" t="n"/>
      <c r="F1013" s="6">
        <f>IF(B1013&amp;""="","",IFERROR(INDEX('أوامر الشغل'!$I$6:$I$1005,MATCH(B1013&amp;"",'أوامر الشغل'!$A$6:$A$1005,0)),"أمر غير موجود"))</f>
        <v/>
      </c>
    </row>
    <row r="1014">
      <c r="A1014" s="16" t="n"/>
      <c r="B1014" s="5" t="n"/>
      <c r="C1014" s="17" t="n"/>
      <c r="D1014" s="5" t="n"/>
      <c r="E1014" s="5" t="n"/>
      <c r="F1014" s="6">
        <f>IF(B1014&amp;""="","",IFERROR(INDEX('أوامر الشغل'!$I$6:$I$1005,MATCH(B1014&amp;"",'أوامر الشغل'!$A$6:$A$1005,0)),"أمر غير موجود"))</f>
        <v/>
      </c>
    </row>
    <row r="1015">
      <c r="A1015" s="16" t="n"/>
      <c r="B1015" s="5" t="n"/>
      <c r="C1015" s="17" t="n"/>
      <c r="D1015" s="5" t="n"/>
      <c r="E1015" s="5" t="n"/>
      <c r="F1015" s="6">
        <f>IF(B1015&amp;""="","",IFERROR(INDEX('أوامر الشغل'!$I$6:$I$1005,MATCH(B1015&amp;"",'أوامر الشغل'!$A$6:$A$1005,0)),"أمر غير موجود"))</f>
        <v/>
      </c>
    </row>
    <row r="1016">
      <c r="A1016" s="16" t="n"/>
      <c r="B1016" s="5" t="n"/>
      <c r="C1016" s="17" t="n"/>
      <c r="D1016" s="5" t="n"/>
      <c r="E1016" s="5" t="n"/>
      <c r="F1016" s="6">
        <f>IF(B1016&amp;""="","",IFERROR(INDEX('أوامر الشغل'!$I$6:$I$1005,MATCH(B1016&amp;"",'أوامر الشغل'!$A$6:$A$1005,0)),"أمر غير موجود"))</f>
        <v/>
      </c>
    </row>
    <row r="1017">
      <c r="A1017" s="16" t="n"/>
      <c r="B1017" s="5" t="n"/>
      <c r="C1017" s="17" t="n"/>
      <c r="D1017" s="5" t="n"/>
      <c r="E1017" s="5" t="n"/>
      <c r="F1017" s="6">
        <f>IF(B1017&amp;""="","",IFERROR(INDEX('أوامر الشغل'!$I$6:$I$1005,MATCH(B1017&amp;"",'أوامر الشغل'!$A$6:$A$1005,0)),"أمر غير موجود"))</f>
        <v/>
      </c>
    </row>
    <row r="1018">
      <c r="A1018" s="16" t="n"/>
      <c r="B1018" s="5" t="n"/>
      <c r="C1018" s="17" t="n"/>
      <c r="D1018" s="5" t="n"/>
      <c r="E1018" s="5" t="n"/>
      <c r="F1018" s="6">
        <f>IF(B1018&amp;""="","",IFERROR(INDEX('أوامر الشغل'!$I$6:$I$1005,MATCH(B1018&amp;"",'أوامر الشغل'!$A$6:$A$1005,0)),"أمر غير موجود"))</f>
        <v/>
      </c>
    </row>
    <row r="1019">
      <c r="A1019" s="16" t="n"/>
      <c r="B1019" s="5" t="n"/>
      <c r="C1019" s="17" t="n"/>
      <c r="D1019" s="5" t="n"/>
      <c r="E1019" s="5" t="n"/>
      <c r="F1019" s="6">
        <f>IF(B1019&amp;""="","",IFERROR(INDEX('أوامر الشغل'!$I$6:$I$1005,MATCH(B1019&amp;"",'أوامر الشغل'!$A$6:$A$1005,0)),"أمر غير موجود"))</f>
        <v/>
      </c>
    </row>
    <row r="1020">
      <c r="A1020" s="16" t="n"/>
      <c r="B1020" s="5" t="n"/>
      <c r="C1020" s="17" t="n"/>
      <c r="D1020" s="5" t="n"/>
      <c r="E1020" s="5" t="n"/>
      <c r="F1020" s="6">
        <f>IF(B1020&amp;""="","",IFERROR(INDEX('أوامر الشغل'!$I$6:$I$1005,MATCH(B1020&amp;"",'أوامر الشغل'!$A$6:$A$1005,0)),"أمر غير موجود"))</f>
        <v/>
      </c>
    </row>
    <row r="1021">
      <c r="A1021" s="16" t="n"/>
      <c r="B1021" s="5" t="n"/>
      <c r="C1021" s="17" t="n"/>
      <c r="D1021" s="5" t="n"/>
      <c r="E1021" s="5" t="n"/>
      <c r="F1021" s="6">
        <f>IF(B1021&amp;""="","",IFERROR(INDEX('أوامر الشغل'!$I$6:$I$1005,MATCH(B1021&amp;"",'أوامر الشغل'!$A$6:$A$1005,0)),"أمر غير موجود"))</f>
        <v/>
      </c>
    </row>
    <row r="1022">
      <c r="A1022" s="16" t="n"/>
      <c r="B1022" s="5" t="n"/>
      <c r="C1022" s="17" t="n"/>
      <c r="D1022" s="5" t="n"/>
      <c r="E1022" s="5" t="n"/>
      <c r="F1022" s="6">
        <f>IF(B1022&amp;""="","",IFERROR(INDEX('أوامر الشغل'!$I$6:$I$1005,MATCH(B1022&amp;"",'أوامر الشغل'!$A$6:$A$1005,0)),"أمر غير موجود"))</f>
        <v/>
      </c>
    </row>
    <row r="1023">
      <c r="A1023" s="16" t="n"/>
      <c r="B1023" s="5" t="n"/>
      <c r="C1023" s="17" t="n"/>
      <c r="D1023" s="5" t="n"/>
      <c r="E1023" s="5" t="n"/>
      <c r="F1023" s="6">
        <f>IF(B1023&amp;""="","",IFERROR(INDEX('أوامر الشغل'!$I$6:$I$1005,MATCH(B1023&amp;"",'أوامر الشغل'!$A$6:$A$1005,0)),"أمر غير موجود"))</f>
        <v/>
      </c>
    </row>
    <row r="1024">
      <c r="A1024" s="16" t="n"/>
      <c r="B1024" s="5" t="n"/>
      <c r="C1024" s="17" t="n"/>
      <c r="D1024" s="5" t="n"/>
      <c r="E1024" s="5" t="n"/>
      <c r="F1024" s="6">
        <f>IF(B1024&amp;""="","",IFERROR(INDEX('أوامر الشغل'!$I$6:$I$1005,MATCH(B1024&amp;"",'أوامر الشغل'!$A$6:$A$1005,0)),"أمر غير موجود"))</f>
        <v/>
      </c>
    </row>
    <row r="1025">
      <c r="A1025" s="16" t="n"/>
      <c r="B1025" s="5" t="n"/>
      <c r="C1025" s="17" t="n"/>
      <c r="D1025" s="5" t="n"/>
      <c r="E1025" s="5" t="n"/>
      <c r="F1025" s="6">
        <f>IF(B1025&amp;""="","",IFERROR(INDEX('أوامر الشغل'!$I$6:$I$1005,MATCH(B1025&amp;"",'أوامر الشغل'!$A$6:$A$1005,0)),"أمر غير موجود"))</f>
        <v/>
      </c>
    </row>
    <row r="1026">
      <c r="A1026" s="16" t="n"/>
      <c r="B1026" s="5" t="n"/>
      <c r="C1026" s="17" t="n"/>
      <c r="D1026" s="5" t="n"/>
      <c r="E1026" s="5" t="n"/>
      <c r="F1026" s="6">
        <f>IF(B1026&amp;""="","",IFERROR(INDEX('أوامر الشغل'!$I$6:$I$1005,MATCH(B1026&amp;"",'أوامر الشغل'!$A$6:$A$1005,0)),"أمر غير موجود"))</f>
        <v/>
      </c>
    </row>
    <row r="1027">
      <c r="A1027" s="16" t="n"/>
      <c r="B1027" s="5" t="n"/>
      <c r="C1027" s="17" t="n"/>
      <c r="D1027" s="5" t="n"/>
      <c r="E1027" s="5" t="n"/>
      <c r="F1027" s="6">
        <f>IF(B1027&amp;""="","",IFERROR(INDEX('أوامر الشغل'!$I$6:$I$1005,MATCH(B1027&amp;"",'أوامر الشغل'!$A$6:$A$1005,0)),"أمر غير موجود"))</f>
        <v/>
      </c>
    </row>
    <row r="1028">
      <c r="A1028" s="16" t="n"/>
      <c r="B1028" s="5" t="n"/>
      <c r="C1028" s="17" t="n"/>
      <c r="D1028" s="5" t="n"/>
      <c r="E1028" s="5" t="n"/>
      <c r="F1028" s="6">
        <f>IF(B1028&amp;""="","",IFERROR(INDEX('أوامر الشغل'!$I$6:$I$1005,MATCH(B1028&amp;"",'أوامر الشغل'!$A$6:$A$1005,0)),"أمر غير موجود"))</f>
        <v/>
      </c>
    </row>
    <row r="1029">
      <c r="A1029" s="16" t="n"/>
      <c r="B1029" s="5" t="n"/>
      <c r="C1029" s="17" t="n"/>
      <c r="D1029" s="5" t="n"/>
      <c r="E1029" s="5" t="n"/>
      <c r="F1029" s="6">
        <f>IF(B1029&amp;""="","",IFERROR(INDEX('أوامر الشغل'!$I$6:$I$1005,MATCH(B1029&amp;"",'أوامر الشغل'!$A$6:$A$1005,0)),"أمر غير موجود"))</f>
        <v/>
      </c>
    </row>
    <row r="1030">
      <c r="A1030" s="16" t="n"/>
      <c r="B1030" s="5" t="n"/>
      <c r="C1030" s="17" t="n"/>
      <c r="D1030" s="5" t="n"/>
      <c r="E1030" s="5" t="n"/>
      <c r="F1030" s="6">
        <f>IF(B1030&amp;""="","",IFERROR(INDEX('أوامر الشغل'!$I$6:$I$1005,MATCH(B1030&amp;"",'أوامر الشغل'!$A$6:$A$1005,0)),"أمر غير موجود"))</f>
        <v/>
      </c>
    </row>
    <row r="1031">
      <c r="A1031" s="16" t="n"/>
      <c r="B1031" s="5" t="n"/>
      <c r="C1031" s="17" t="n"/>
      <c r="D1031" s="5" t="n"/>
      <c r="E1031" s="5" t="n"/>
      <c r="F1031" s="6">
        <f>IF(B1031&amp;""="","",IFERROR(INDEX('أوامر الشغل'!$I$6:$I$1005,MATCH(B1031&amp;"",'أوامر الشغل'!$A$6:$A$1005,0)),"أمر غير موجود"))</f>
        <v/>
      </c>
    </row>
    <row r="1032">
      <c r="A1032" s="16" t="n"/>
      <c r="B1032" s="5" t="n"/>
      <c r="C1032" s="17" t="n"/>
      <c r="D1032" s="5" t="n"/>
      <c r="E1032" s="5" t="n"/>
      <c r="F1032" s="6">
        <f>IF(B1032&amp;""="","",IFERROR(INDEX('أوامر الشغل'!$I$6:$I$1005,MATCH(B1032&amp;"",'أوامر الشغل'!$A$6:$A$1005,0)),"أمر غير موجود"))</f>
        <v/>
      </c>
    </row>
    <row r="1033">
      <c r="A1033" s="16" t="n"/>
      <c r="B1033" s="5" t="n"/>
      <c r="C1033" s="17" t="n"/>
      <c r="D1033" s="5" t="n"/>
      <c r="E1033" s="5" t="n"/>
      <c r="F1033" s="6">
        <f>IF(B1033&amp;""="","",IFERROR(INDEX('أوامر الشغل'!$I$6:$I$1005,MATCH(B1033&amp;"",'أوامر الشغل'!$A$6:$A$1005,0)),"أمر غير موجود"))</f>
        <v/>
      </c>
    </row>
    <row r="1034">
      <c r="A1034" s="16" t="n"/>
      <c r="B1034" s="5" t="n"/>
      <c r="C1034" s="17" t="n"/>
      <c r="D1034" s="5" t="n"/>
      <c r="E1034" s="5" t="n"/>
      <c r="F1034" s="6">
        <f>IF(B1034&amp;""="","",IFERROR(INDEX('أوامر الشغل'!$I$6:$I$1005,MATCH(B1034&amp;"",'أوامر الشغل'!$A$6:$A$1005,0)),"أمر غير موجود"))</f>
        <v/>
      </c>
    </row>
    <row r="1035">
      <c r="A1035" s="16" t="n"/>
      <c r="B1035" s="5" t="n"/>
      <c r="C1035" s="17" t="n"/>
      <c r="D1035" s="5" t="n"/>
      <c r="E1035" s="5" t="n"/>
      <c r="F1035" s="6">
        <f>IF(B1035&amp;""="","",IFERROR(INDEX('أوامر الشغل'!$I$6:$I$1005,MATCH(B1035&amp;"",'أوامر الشغل'!$A$6:$A$1005,0)),"أمر غير موجود"))</f>
        <v/>
      </c>
    </row>
    <row r="1036">
      <c r="A1036" s="16" t="n"/>
      <c r="B1036" s="5" t="n"/>
      <c r="C1036" s="17" t="n"/>
      <c r="D1036" s="5" t="n"/>
      <c r="E1036" s="5" t="n"/>
      <c r="F1036" s="6">
        <f>IF(B1036&amp;""="","",IFERROR(INDEX('أوامر الشغل'!$I$6:$I$1005,MATCH(B1036&amp;"",'أوامر الشغل'!$A$6:$A$1005,0)),"أمر غير موجود"))</f>
        <v/>
      </c>
    </row>
    <row r="1037">
      <c r="A1037" s="16" t="n"/>
      <c r="B1037" s="5" t="n"/>
      <c r="C1037" s="17" t="n"/>
      <c r="D1037" s="5" t="n"/>
      <c r="E1037" s="5" t="n"/>
      <c r="F1037" s="6">
        <f>IF(B1037&amp;""="","",IFERROR(INDEX('أوامر الشغل'!$I$6:$I$1005,MATCH(B1037&amp;"",'أوامر الشغل'!$A$6:$A$1005,0)),"أمر غير موجود"))</f>
        <v/>
      </c>
    </row>
    <row r="1038">
      <c r="A1038" s="16" t="n"/>
      <c r="B1038" s="5" t="n"/>
      <c r="C1038" s="17" t="n"/>
      <c r="D1038" s="5" t="n"/>
      <c r="E1038" s="5" t="n"/>
      <c r="F1038" s="6">
        <f>IF(B1038&amp;""="","",IFERROR(INDEX('أوامر الشغل'!$I$6:$I$1005,MATCH(B1038&amp;"",'أوامر الشغل'!$A$6:$A$1005,0)),"أمر غير موجود"))</f>
        <v/>
      </c>
    </row>
    <row r="1039">
      <c r="A1039" s="16" t="n"/>
      <c r="B1039" s="5" t="n"/>
      <c r="C1039" s="17" t="n"/>
      <c r="D1039" s="5" t="n"/>
      <c r="E1039" s="5" t="n"/>
      <c r="F1039" s="6">
        <f>IF(B1039&amp;""="","",IFERROR(INDEX('أوامر الشغل'!$I$6:$I$1005,MATCH(B1039&amp;"",'أوامر الشغل'!$A$6:$A$1005,0)),"أمر غير موجود"))</f>
        <v/>
      </c>
    </row>
    <row r="1040">
      <c r="A1040" s="16" t="n"/>
      <c r="B1040" s="5" t="n"/>
      <c r="C1040" s="17" t="n"/>
      <c r="D1040" s="5" t="n"/>
      <c r="E1040" s="5" t="n"/>
      <c r="F1040" s="6">
        <f>IF(B1040&amp;""="","",IFERROR(INDEX('أوامر الشغل'!$I$6:$I$1005,MATCH(B1040&amp;"",'أوامر الشغل'!$A$6:$A$1005,0)),"أمر غير موجود"))</f>
        <v/>
      </c>
    </row>
    <row r="1041">
      <c r="A1041" s="16" t="n"/>
      <c r="B1041" s="5" t="n"/>
      <c r="C1041" s="17" t="n"/>
      <c r="D1041" s="5" t="n"/>
      <c r="E1041" s="5" t="n"/>
      <c r="F1041" s="6">
        <f>IF(B1041&amp;""="","",IFERROR(INDEX('أوامر الشغل'!$I$6:$I$1005,MATCH(B1041&amp;"",'أوامر الشغل'!$A$6:$A$1005,0)),"أمر غير موجود"))</f>
        <v/>
      </c>
    </row>
    <row r="1042">
      <c r="A1042" s="16" t="n"/>
      <c r="B1042" s="5" t="n"/>
      <c r="C1042" s="17" t="n"/>
      <c r="D1042" s="5" t="n"/>
      <c r="E1042" s="5" t="n"/>
      <c r="F1042" s="6">
        <f>IF(B1042&amp;""="","",IFERROR(INDEX('أوامر الشغل'!$I$6:$I$1005,MATCH(B1042&amp;"",'أوامر الشغل'!$A$6:$A$1005,0)),"أمر غير موجود"))</f>
        <v/>
      </c>
    </row>
    <row r="1043">
      <c r="A1043" s="16" t="n"/>
      <c r="B1043" s="5" t="n"/>
      <c r="C1043" s="17" t="n"/>
      <c r="D1043" s="5" t="n"/>
      <c r="E1043" s="5" t="n"/>
      <c r="F1043" s="6">
        <f>IF(B1043&amp;""="","",IFERROR(INDEX('أوامر الشغل'!$I$6:$I$1005,MATCH(B1043&amp;"",'أوامر الشغل'!$A$6:$A$1005,0)),"أمر غير موجود"))</f>
        <v/>
      </c>
    </row>
    <row r="1044">
      <c r="A1044" s="16" t="n"/>
      <c r="B1044" s="5" t="n"/>
      <c r="C1044" s="17" t="n"/>
      <c r="D1044" s="5" t="n"/>
      <c r="E1044" s="5" t="n"/>
      <c r="F1044" s="6">
        <f>IF(B1044&amp;""="","",IFERROR(INDEX('أوامر الشغل'!$I$6:$I$1005,MATCH(B1044&amp;"",'أوامر الشغل'!$A$6:$A$1005,0)),"أمر غير موجود"))</f>
        <v/>
      </c>
    </row>
    <row r="1045">
      <c r="A1045" s="16" t="n"/>
      <c r="B1045" s="5" t="n"/>
      <c r="C1045" s="17" t="n"/>
      <c r="D1045" s="5" t="n"/>
      <c r="E1045" s="5" t="n"/>
      <c r="F1045" s="6">
        <f>IF(B1045&amp;""="","",IFERROR(INDEX('أوامر الشغل'!$I$6:$I$1005,MATCH(B1045&amp;"",'أوامر الشغل'!$A$6:$A$1005,0)),"أمر غير موجود"))</f>
        <v/>
      </c>
    </row>
    <row r="1046">
      <c r="A1046" s="16" t="n"/>
      <c r="B1046" s="5" t="n"/>
      <c r="C1046" s="17" t="n"/>
      <c r="D1046" s="5" t="n"/>
      <c r="E1046" s="5" t="n"/>
      <c r="F1046" s="6">
        <f>IF(B1046&amp;""="","",IFERROR(INDEX('أوامر الشغل'!$I$6:$I$1005,MATCH(B1046&amp;"",'أوامر الشغل'!$A$6:$A$1005,0)),"أمر غير موجود"))</f>
        <v/>
      </c>
    </row>
    <row r="1047">
      <c r="A1047" s="16" t="n"/>
      <c r="B1047" s="5" t="n"/>
      <c r="C1047" s="17" t="n"/>
      <c r="D1047" s="5" t="n"/>
      <c r="E1047" s="5" t="n"/>
      <c r="F1047" s="6">
        <f>IF(B1047&amp;""="","",IFERROR(INDEX('أوامر الشغل'!$I$6:$I$1005,MATCH(B1047&amp;"",'أوامر الشغل'!$A$6:$A$1005,0)),"أمر غير موجود"))</f>
        <v/>
      </c>
    </row>
    <row r="1048">
      <c r="A1048" s="16" t="n"/>
      <c r="B1048" s="5" t="n"/>
      <c r="C1048" s="17" t="n"/>
      <c r="D1048" s="5" t="n"/>
      <c r="E1048" s="5" t="n"/>
      <c r="F1048" s="6">
        <f>IF(B1048&amp;""="","",IFERROR(INDEX('أوامر الشغل'!$I$6:$I$1005,MATCH(B1048&amp;"",'أوامر الشغل'!$A$6:$A$1005,0)),"أمر غير موجود"))</f>
        <v/>
      </c>
    </row>
    <row r="1049">
      <c r="A1049" s="16" t="n"/>
      <c r="B1049" s="5" t="n"/>
      <c r="C1049" s="17" t="n"/>
      <c r="D1049" s="5" t="n"/>
      <c r="E1049" s="5" t="n"/>
      <c r="F1049" s="6">
        <f>IF(B1049&amp;""="","",IFERROR(INDEX('أوامر الشغل'!$I$6:$I$1005,MATCH(B1049&amp;"",'أوامر الشغل'!$A$6:$A$1005,0)),"أمر غير موجود"))</f>
        <v/>
      </c>
    </row>
    <row r="1050">
      <c r="A1050" s="16" t="n"/>
      <c r="B1050" s="5" t="n"/>
      <c r="C1050" s="17" t="n"/>
      <c r="D1050" s="5" t="n"/>
      <c r="E1050" s="5" t="n"/>
      <c r="F1050" s="6">
        <f>IF(B1050&amp;""="","",IFERROR(INDEX('أوامر الشغل'!$I$6:$I$1005,MATCH(B1050&amp;"",'أوامر الشغل'!$A$6:$A$1005,0)),"أمر غير موجود"))</f>
        <v/>
      </c>
    </row>
    <row r="1051">
      <c r="A1051" s="16" t="n"/>
      <c r="B1051" s="5" t="n"/>
      <c r="C1051" s="17" t="n"/>
      <c r="D1051" s="5" t="n"/>
      <c r="E1051" s="5" t="n"/>
      <c r="F1051" s="6">
        <f>IF(B1051&amp;""="","",IFERROR(INDEX('أوامر الشغل'!$I$6:$I$1005,MATCH(B1051&amp;"",'أوامر الشغل'!$A$6:$A$1005,0)),"أمر غير موجود"))</f>
        <v/>
      </c>
    </row>
    <row r="1052">
      <c r="A1052" s="16" t="n"/>
      <c r="B1052" s="5" t="n"/>
      <c r="C1052" s="17" t="n"/>
      <c r="D1052" s="5" t="n"/>
      <c r="E1052" s="5" t="n"/>
      <c r="F1052" s="6">
        <f>IF(B1052&amp;""="","",IFERROR(INDEX('أوامر الشغل'!$I$6:$I$1005,MATCH(B1052&amp;"",'أوامر الشغل'!$A$6:$A$1005,0)),"أمر غير موجود"))</f>
        <v/>
      </c>
    </row>
    <row r="1053">
      <c r="A1053" s="16" t="n"/>
      <c r="B1053" s="5" t="n"/>
      <c r="C1053" s="17" t="n"/>
      <c r="D1053" s="5" t="n"/>
      <c r="E1053" s="5" t="n"/>
      <c r="F1053" s="6">
        <f>IF(B1053&amp;""="","",IFERROR(INDEX('أوامر الشغل'!$I$6:$I$1005,MATCH(B1053&amp;"",'أوامر الشغل'!$A$6:$A$1005,0)),"أمر غير موجود"))</f>
        <v/>
      </c>
    </row>
    <row r="1054">
      <c r="A1054" s="16" t="n"/>
      <c r="B1054" s="5" t="n"/>
      <c r="C1054" s="17" t="n"/>
      <c r="D1054" s="5" t="n"/>
      <c r="E1054" s="5" t="n"/>
      <c r="F1054" s="6">
        <f>IF(B1054&amp;""="","",IFERROR(INDEX('أوامر الشغل'!$I$6:$I$1005,MATCH(B1054&amp;"",'أوامر الشغل'!$A$6:$A$1005,0)),"أمر غير موجود"))</f>
        <v/>
      </c>
    </row>
    <row r="1055">
      <c r="A1055" s="16" t="n"/>
      <c r="B1055" s="5" t="n"/>
      <c r="C1055" s="17" t="n"/>
      <c r="D1055" s="5" t="n"/>
      <c r="E1055" s="5" t="n"/>
      <c r="F1055" s="6">
        <f>IF(B1055&amp;""="","",IFERROR(INDEX('أوامر الشغل'!$I$6:$I$1005,MATCH(B1055&amp;"",'أوامر الشغل'!$A$6:$A$1005,0)),"أمر غير موجود"))</f>
        <v/>
      </c>
    </row>
    <row r="1056">
      <c r="A1056" s="16" t="n"/>
      <c r="B1056" s="5" t="n"/>
      <c r="C1056" s="17" t="n"/>
      <c r="D1056" s="5" t="n"/>
      <c r="E1056" s="5" t="n"/>
      <c r="F1056" s="6">
        <f>IF(B1056&amp;""="","",IFERROR(INDEX('أوامر الشغل'!$I$6:$I$1005,MATCH(B1056&amp;"",'أوامر الشغل'!$A$6:$A$1005,0)),"أمر غير موجود"))</f>
        <v/>
      </c>
    </row>
    <row r="1057">
      <c r="A1057" s="16" t="n"/>
      <c r="B1057" s="5" t="n"/>
      <c r="C1057" s="17" t="n"/>
      <c r="D1057" s="5" t="n"/>
      <c r="E1057" s="5" t="n"/>
      <c r="F1057" s="6">
        <f>IF(B1057&amp;""="","",IFERROR(INDEX('أوامر الشغل'!$I$6:$I$1005,MATCH(B1057&amp;"",'أوامر الشغل'!$A$6:$A$1005,0)),"أمر غير موجود"))</f>
        <v/>
      </c>
    </row>
    <row r="1058">
      <c r="A1058" s="16" t="n"/>
      <c r="B1058" s="5" t="n"/>
      <c r="C1058" s="17" t="n"/>
      <c r="D1058" s="5" t="n"/>
      <c r="E1058" s="5" t="n"/>
      <c r="F1058" s="6">
        <f>IF(B1058&amp;""="","",IFERROR(INDEX('أوامر الشغل'!$I$6:$I$1005,MATCH(B1058&amp;"",'أوامر الشغل'!$A$6:$A$1005,0)),"أمر غير موجود"))</f>
        <v/>
      </c>
    </row>
    <row r="1059">
      <c r="A1059" s="16" t="n"/>
      <c r="B1059" s="5" t="n"/>
      <c r="C1059" s="17" t="n"/>
      <c r="D1059" s="5" t="n"/>
      <c r="E1059" s="5" t="n"/>
      <c r="F1059" s="6">
        <f>IF(B1059&amp;""="","",IFERROR(INDEX('أوامر الشغل'!$I$6:$I$1005,MATCH(B1059&amp;"",'أوامر الشغل'!$A$6:$A$1005,0)),"أمر غير موجود"))</f>
        <v/>
      </c>
    </row>
    <row r="1060">
      <c r="A1060" s="16" t="n"/>
      <c r="B1060" s="5" t="n"/>
      <c r="C1060" s="17" t="n"/>
      <c r="D1060" s="5" t="n"/>
      <c r="E1060" s="5" t="n"/>
      <c r="F1060" s="6">
        <f>IF(B1060&amp;""="","",IFERROR(INDEX('أوامر الشغل'!$I$6:$I$1005,MATCH(B1060&amp;"",'أوامر الشغل'!$A$6:$A$1005,0)),"أمر غير موجود"))</f>
        <v/>
      </c>
    </row>
    <row r="1061">
      <c r="A1061" s="16" t="n"/>
      <c r="B1061" s="5" t="n"/>
      <c r="C1061" s="17" t="n"/>
      <c r="D1061" s="5" t="n"/>
      <c r="E1061" s="5" t="n"/>
      <c r="F1061" s="6">
        <f>IF(B1061&amp;""="","",IFERROR(INDEX('أوامر الشغل'!$I$6:$I$1005,MATCH(B1061&amp;"",'أوامر الشغل'!$A$6:$A$1005,0)),"أمر غير موجود"))</f>
        <v/>
      </c>
    </row>
    <row r="1062">
      <c r="A1062" s="16" t="n"/>
      <c r="B1062" s="5" t="n"/>
      <c r="C1062" s="17" t="n"/>
      <c r="D1062" s="5" t="n"/>
      <c r="E1062" s="5" t="n"/>
      <c r="F1062" s="6">
        <f>IF(B1062&amp;""="","",IFERROR(INDEX('أوامر الشغل'!$I$6:$I$1005,MATCH(B1062&amp;"",'أوامر الشغل'!$A$6:$A$1005,0)),"أمر غير موجود"))</f>
        <v/>
      </c>
    </row>
    <row r="1063">
      <c r="A1063" s="16" t="n"/>
      <c r="B1063" s="5" t="n"/>
      <c r="C1063" s="17" t="n"/>
      <c r="D1063" s="5" t="n"/>
      <c r="E1063" s="5" t="n"/>
      <c r="F1063" s="6">
        <f>IF(B1063&amp;""="","",IFERROR(INDEX('أوامر الشغل'!$I$6:$I$1005,MATCH(B1063&amp;"",'أوامر الشغل'!$A$6:$A$1005,0)),"أمر غير موجود"))</f>
        <v/>
      </c>
    </row>
    <row r="1064">
      <c r="A1064" s="16" t="n"/>
      <c r="B1064" s="5" t="n"/>
      <c r="C1064" s="17" t="n"/>
      <c r="D1064" s="5" t="n"/>
      <c r="E1064" s="5" t="n"/>
      <c r="F1064" s="6">
        <f>IF(B1064&amp;""="","",IFERROR(INDEX('أوامر الشغل'!$I$6:$I$1005,MATCH(B1064&amp;"",'أوامر الشغل'!$A$6:$A$1005,0)),"أمر غير موجود"))</f>
        <v/>
      </c>
    </row>
    <row r="1065">
      <c r="A1065" s="16" t="n"/>
      <c r="B1065" s="5" t="n"/>
      <c r="C1065" s="17" t="n"/>
      <c r="D1065" s="5" t="n"/>
      <c r="E1065" s="5" t="n"/>
      <c r="F1065" s="6">
        <f>IF(B1065&amp;""="","",IFERROR(INDEX('أوامر الشغل'!$I$6:$I$1005,MATCH(B1065&amp;"",'أوامر الشغل'!$A$6:$A$1005,0)),"أمر غير موجود"))</f>
        <v/>
      </c>
    </row>
    <row r="1066">
      <c r="A1066" s="16" t="n"/>
      <c r="B1066" s="5" t="n"/>
      <c r="C1066" s="17" t="n"/>
      <c r="D1066" s="5" t="n"/>
      <c r="E1066" s="5" t="n"/>
      <c r="F1066" s="6">
        <f>IF(B1066&amp;""="","",IFERROR(INDEX('أوامر الشغل'!$I$6:$I$1005,MATCH(B1066&amp;"",'أوامر الشغل'!$A$6:$A$1005,0)),"أمر غير موجود"))</f>
        <v/>
      </c>
    </row>
    <row r="1067">
      <c r="A1067" s="16" t="n"/>
      <c r="B1067" s="5" t="n"/>
      <c r="C1067" s="17" t="n"/>
      <c r="D1067" s="5" t="n"/>
      <c r="E1067" s="5" t="n"/>
      <c r="F1067" s="6">
        <f>IF(B1067&amp;""="","",IFERROR(INDEX('أوامر الشغل'!$I$6:$I$1005,MATCH(B1067&amp;"",'أوامر الشغل'!$A$6:$A$1005,0)),"أمر غير موجود"))</f>
        <v/>
      </c>
    </row>
    <row r="1068">
      <c r="A1068" s="16" t="n"/>
      <c r="B1068" s="5" t="n"/>
      <c r="C1068" s="17" t="n"/>
      <c r="D1068" s="5" t="n"/>
      <c r="E1068" s="5" t="n"/>
      <c r="F1068" s="6">
        <f>IF(B1068&amp;""="","",IFERROR(INDEX('أوامر الشغل'!$I$6:$I$1005,MATCH(B1068&amp;"",'أوامر الشغل'!$A$6:$A$1005,0)),"أمر غير موجود"))</f>
        <v/>
      </c>
    </row>
    <row r="1069">
      <c r="A1069" s="16" t="n"/>
      <c r="B1069" s="5" t="n"/>
      <c r="C1069" s="17" t="n"/>
      <c r="D1069" s="5" t="n"/>
      <c r="E1069" s="5" t="n"/>
      <c r="F1069" s="6">
        <f>IF(B1069&amp;""="","",IFERROR(INDEX('أوامر الشغل'!$I$6:$I$1005,MATCH(B1069&amp;"",'أوامر الشغل'!$A$6:$A$1005,0)),"أمر غير موجود"))</f>
        <v/>
      </c>
    </row>
    <row r="1070">
      <c r="A1070" s="16" t="n"/>
      <c r="B1070" s="5" t="n"/>
      <c r="C1070" s="17" t="n"/>
      <c r="D1070" s="5" t="n"/>
      <c r="E1070" s="5" t="n"/>
      <c r="F1070" s="6">
        <f>IF(B1070&amp;""="","",IFERROR(INDEX('أوامر الشغل'!$I$6:$I$1005,MATCH(B1070&amp;"",'أوامر الشغل'!$A$6:$A$1005,0)),"أمر غير موجود"))</f>
        <v/>
      </c>
    </row>
    <row r="1071">
      <c r="A1071" s="16" t="n"/>
      <c r="B1071" s="5" t="n"/>
      <c r="C1071" s="17" t="n"/>
      <c r="D1071" s="5" t="n"/>
      <c r="E1071" s="5" t="n"/>
      <c r="F1071" s="6">
        <f>IF(B1071&amp;""="","",IFERROR(INDEX('أوامر الشغل'!$I$6:$I$1005,MATCH(B1071&amp;"",'أوامر الشغل'!$A$6:$A$1005,0)),"أمر غير موجود"))</f>
        <v/>
      </c>
    </row>
    <row r="1072">
      <c r="A1072" s="16" t="n"/>
      <c r="B1072" s="5" t="n"/>
      <c r="C1072" s="17" t="n"/>
      <c r="D1072" s="5" t="n"/>
      <c r="E1072" s="5" t="n"/>
      <c r="F1072" s="6">
        <f>IF(B1072&amp;""="","",IFERROR(INDEX('أوامر الشغل'!$I$6:$I$1005,MATCH(B1072&amp;"",'أوامر الشغل'!$A$6:$A$1005,0)),"أمر غير موجود"))</f>
        <v/>
      </c>
    </row>
    <row r="1073">
      <c r="A1073" s="16" t="n"/>
      <c r="B1073" s="5" t="n"/>
      <c r="C1073" s="17" t="n"/>
      <c r="D1073" s="5" t="n"/>
      <c r="E1073" s="5" t="n"/>
      <c r="F1073" s="6">
        <f>IF(B1073&amp;""="","",IFERROR(INDEX('أوامر الشغل'!$I$6:$I$1005,MATCH(B1073&amp;"",'أوامر الشغل'!$A$6:$A$1005,0)),"أمر غير موجود"))</f>
        <v/>
      </c>
    </row>
    <row r="1074">
      <c r="A1074" s="16" t="n"/>
      <c r="B1074" s="5" t="n"/>
      <c r="C1074" s="17" t="n"/>
      <c r="D1074" s="5" t="n"/>
      <c r="E1074" s="5" t="n"/>
      <c r="F1074" s="6">
        <f>IF(B1074&amp;""="","",IFERROR(INDEX('أوامر الشغل'!$I$6:$I$1005,MATCH(B1074&amp;"",'أوامر الشغل'!$A$6:$A$1005,0)),"أمر غير موجود"))</f>
        <v/>
      </c>
    </row>
    <row r="1075">
      <c r="A1075" s="16" t="n"/>
      <c r="B1075" s="5" t="n"/>
      <c r="C1075" s="17" t="n"/>
      <c r="D1075" s="5" t="n"/>
      <c r="E1075" s="5" t="n"/>
      <c r="F1075" s="6">
        <f>IF(B1075&amp;""="","",IFERROR(INDEX('أوامر الشغل'!$I$6:$I$1005,MATCH(B1075&amp;"",'أوامر الشغل'!$A$6:$A$1005,0)),"أمر غير موجود"))</f>
        <v/>
      </c>
    </row>
    <row r="1076">
      <c r="A1076" s="16" t="n"/>
      <c r="B1076" s="5" t="n"/>
      <c r="C1076" s="17" t="n"/>
      <c r="D1076" s="5" t="n"/>
      <c r="E1076" s="5" t="n"/>
      <c r="F1076" s="6">
        <f>IF(B1076&amp;""="","",IFERROR(INDEX('أوامر الشغل'!$I$6:$I$1005,MATCH(B1076&amp;"",'أوامر الشغل'!$A$6:$A$1005,0)),"أمر غير موجود"))</f>
        <v/>
      </c>
    </row>
    <row r="1077">
      <c r="A1077" s="16" t="n"/>
      <c r="B1077" s="5" t="n"/>
      <c r="C1077" s="17" t="n"/>
      <c r="D1077" s="5" t="n"/>
      <c r="E1077" s="5" t="n"/>
      <c r="F1077" s="6">
        <f>IF(B1077&amp;""="","",IFERROR(INDEX('أوامر الشغل'!$I$6:$I$1005,MATCH(B1077&amp;"",'أوامر الشغل'!$A$6:$A$1005,0)),"أمر غير موجود"))</f>
        <v/>
      </c>
    </row>
    <row r="1078">
      <c r="A1078" s="16" t="n"/>
      <c r="B1078" s="5" t="n"/>
      <c r="C1078" s="17" t="n"/>
      <c r="D1078" s="5" t="n"/>
      <c r="E1078" s="5" t="n"/>
      <c r="F1078" s="6">
        <f>IF(B1078&amp;""="","",IFERROR(INDEX('أوامر الشغل'!$I$6:$I$1005,MATCH(B1078&amp;"",'أوامر الشغل'!$A$6:$A$1005,0)),"أمر غير موجود"))</f>
        <v/>
      </c>
    </row>
    <row r="1079">
      <c r="A1079" s="16" t="n"/>
      <c r="B1079" s="5" t="n"/>
      <c r="C1079" s="17" t="n"/>
      <c r="D1079" s="5" t="n"/>
      <c r="E1079" s="5" t="n"/>
      <c r="F1079" s="6">
        <f>IF(B1079&amp;""="","",IFERROR(INDEX('أوامر الشغل'!$I$6:$I$1005,MATCH(B1079&amp;"",'أوامر الشغل'!$A$6:$A$1005,0)),"أمر غير موجود"))</f>
        <v/>
      </c>
    </row>
    <row r="1080">
      <c r="A1080" s="16" t="n"/>
      <c r="B1080" s="5" t="n"/>
      <c r="C1080" s="17" t="n"/>
      <c r="D1080" s="5" t="n"/>
      <c r="E1080" s="5" t="n"/>
      <c r="F1080" s="6">
        <f>IF(B1080&amp;""="","",IFERROR(INDEX('أوامر الشغل'!$I$6:$I$1005,MATCH(B1080&amp;"",'أوامر الشغل'!$A$6:$A$1005,0)),"أمر غير موجود"))</f>
        <v/>
      </c>
    </row>
    <row r="1081">
      <c r="A1081" s="16" t="n"/>
      <c r="B1081" s="5" t="n"/>
      <c r="C1081" s="17" t="n"/>
      <c r="D1081" s="5" t="n"/>
      <c r="E1081" s="5" t="n"/>
      <c r="F1081" s="6">
        <f>IF(B1081&amp;""="","",IFERROR(INDEX('أوامر الشغل'!$I$6:$I$1005,MATCH(B1081&amp;"",'أوامر الشغل'!$A$6:$A$1005,0)),"أمر غير موجود"))</f>
        <v/>
      </c>
    </row>
    <row r="1082">
      <c r="A1082" s="16" t="n"/>
      <c r="B1082" s="5" t="n"/>
      <c r="C1082" s="17" t="n"/>
      <c r="D1082" s="5" t="n"/>
      <c r="E1082" s="5" t="n"/>
      <c r="F1082" s="6">
        <f>IF(B1082&amp;""="","",IFERROR(INDEX('أوامر الشغل'!$I$6:$I$1005,MATCH(B1082&amp;"",'أوامر الشغل'!$A$6:$A$1005,0)),"أمر غير موجود"))</f>
        <v/>
      </c>
    </row>
    <row r="1083">
      <c r="A1083" s="16" t="n"/>
      <c r="B1083" s="5" t="n"/>
      <c r="C1083" s="17" t="n"/>
      <c r="D1083" s="5" t="n"/>
      <c r="E1083" s="5" t="n"/>
      <c r="F1083" s="6">
        <f>IF(B1083&amp;""="","",IFERROR(INDEX('أوامر الشغل'!$I$6:$I$1005,MATCH(B1083&amp;"",'أوامر الشغل'!$A$6:$A$1005,0)),"أمر غير موجود"))</f>
        <v/>
      </c>
    </row>
    <row r="1084">
      <c r="A1084" s="16" t="n"/>
      <c r="B1084" s="5" t="n"/>
      <c r="C1084" s="17" t="n"/>
      <c r="D1084" s="5" t="n"/>
      <c r="E1084" s="5" t="n"/>
      <c r="F1084" s="6">
        <f>IF(B1084&amp;""="","",IFERROR(INDEX('أوامر الشغل'!$I$6:$I$1005,MATCH(B1084&amp;"",'أوامر الشغل'!$A$6:$A$1005,0)),"أمر غير موجود"))</f>
        <v/>
      </c>
    </row>
    <row r="1085">
      <c r="A1085" s="16" t="n"/>
      <c r="B1085" s="5" t="n"/>
      <c r="C1085" s="17" t="n"/>
      <c r="D1085" s="5" t="n"/>
      <c r="E1085" s="5" t="n"/>
      <c r="F1085" s="6">
        <f>IF(B1085&amp;""="","",IFERROR(INDEX('أوامر الشغل'!$I$6:$I$1005,MATCH(B1085&amp;"",'أوامر الشغل'!$A$6:$A$1005,0)),"أمر غير موجود"))</f>
        <v/>
      </c>
    </row>
    <row r="1086">
      <c r="A1086" s="16" t="n"/>
      <c r="B1086" s="5" t="n"/>
      <c r="C1086" s="17" t="n"/>
      <c r="D1086" s="5" t="n"/>
      <c r="E1086" s="5" t="n"/>
      <c r="F1086" s="6">
        <f>IF(B1086&amp;""="","",IFERROR(INDEX('أوامر الشغل'!$I$6:$I$1005,MATCH(B1086&amp;"",'أوامر الشغل'!$A$6:$A$1005,0)),"أمر غير موجود"))</f>
        <v/>
      </c>
    </row>
    <row r="1087">
      <c r="A1087" s="16" t="n"/>
      <c r="B1087" s="5" t="n"/>
      <c r="C1087" s="17" t="n"/>
      <c r="D1087" s="5" t="n"/>
      <c r="E1087" s="5" t="n"/>
      <c r="F1087" s="6">
        <f>IF(B1087&amp;""="","",IFERROR(INDEX('أوامر الشغل'!$I$6:$I$1005,MATCH(B1087&amp;"",'أوامر الشغل'!$A$6:$A$1005,0)),"أمر غير موجود"))</f>
        <v/>
      </c>
    </row>
    <row r="1088">
      <c r="A1088" s="16" t="n"/>
      <c r="B1088" s="5" t="n"/>
      <c r="C1088" s="17" t="n"/>
      <c r="D1088" s="5" t="n"/>
      <c r="E1088" s="5" t="n"/>
      <c r="F1088" s="6">
        <f>IF(B1088&amp;""="","",IFERROR(INDEX('أوامر الشغل'!$I$6:$I$1005,MATCH(B1088&amp;"",'أوامر الشغل'!$A$6:$A$1005,0)),"أمر غير موجود"))</f>
        <v/>
      </c>
    </row>
    <row r="1089">
      <c r="A1089" s="16" t="n"/>
      <c r="B1089" s="5" t="n"/>
      <c r="C1089" s="17" t="n"/>
      <c r="D1089" s="5" t="n"/>
      <c r="E1089" s="5" t="n"/>
      <c r="F1089" s="6">
        <f>IF(B1089&amp;""="","",IFERROR(INDEX('أوامر الشغل'!$I$6:$I$1005,MATCH(B1089&amp;"",'أوامر الشغل'!$A$6:$A$1005,0)),"أمر غير موجود"))</f>
        <v/>
      </c>
    </row>
    <row r="1090">
      <c r="A1090" s="16" t="n"/>
      <c r="B1090" s="5" t="n"/>
      <c r="C1090" s="17" t="n"/>
      <c r="D1090" s="5" t="n"/>
      <c r="E1090" s="5" t="n"/>
      <c r="F1090" s="6">
        <f>IF(B1090&amp;""="","",IFERROR(INDEX('أوامر الشغل'!$I$6:$I$1005,MATCH(B1090&amp;"",'أوامر الشغل'!$A$6:$A$1005,0)),"أمر غير موجود"))</f>
        <v/>
      </c>
    </row>
    <row r="1091">
      <c r="A1091" s="16" t="n"/>
      <c r="B1091" s="5" t="n"/>
      <c r="C1091" s="17" t="n"/>
      <c r="D1091" s="5" t="n"/>
      <c r="E1091" s="5" t="n"/>
      <c r="F1091" s="6">
        <f>IF(B1091&amp;""="","",IFERROR(INDEX('أوامر الشغل'!$I$6:$I$1005,MATCH(B1091&amp;"",'أوامر الشغل'!$A$6:$A$1005,0)),"أمر غير موجود"))</f>
        <v/>
      </c>
    </row>
    <row r="1092">
      <c r="A1092" s="16" t="n"/>
      <c r="B1092" s="5" t="n"/>
      <c r="C1092" s="17" t="n"/>
      <c r="D1092" s="5" t="n"/>
      <c r="E1092" s="5" t="n"/>
      <c r="F1092" s="6">
        <f>IF(B1092&amp;""="","",IFERROR(INDEX('أوامر الشغل'!$I$6:$I$1005,MATCH(B1092&amp;"",'أوامر الشغل'!$A$6:$A$1005,0)),"أمر غير موجود"))</f>
        <v/>
      </c>
    </row>
    <row r="1093">
      <c r="A1093" s="16" t="n"/>
      <c r="B1093" s="5" t="n"/>
      <c r="C1093" s="17" t="n"/>
      <c r="D1093" s="5" t="n"/>
      <c r="E1093" s="5" t="n"/>
      <c r="F1093" s="6">
        <f>IF(B1093&amp;""="","",IFERROR(INDEX('أوامر الشغل'!$I$6:$I$1005,MATCH(B1093&amp;"",'أوامر الشغل'!$A$6:$A$1005,0)),"أمر غير موجود"))</f>
        <v/>
      </c>
    </row>
    <row r="1094">
      <c r="A1094" s="16" t="n"/>
      <c r="B1094" s="5" t="n"/>
      <c r="C1094" s="17" t="n"/>
      <c r="D1094" s="5" t="n"/>
      <c r="E1094" s="5" t="n"/>
      <c r="F1094" s="6">
        <f>IF(B1094&amp;""="","",IFERROR(INDEX('أوامر الشغل'!$I$6:$I$1005,MATCH(B1094&amp;"",'أوامر الشغل'!$A$6:$A$1005,0)),"أمر غير موجود"))</f>
        <v/>
      </c>
    </row>
    <row r="1095">
      <c r="A1095" s="16" t="n"/>
      <c r="B1095" s="5" t="n"/>
      <c r="C1095" s="17" t="n"/>
      <c r="D1095" s="5" t="n"/>
      <c r="E1095" s="5" t="n"/>
      <c r="F1095" s="6">
        <f>IF(B1095&amp;""="","",IFERROR(INDEX('أوامر الشغل'!$I$6:$I$1005,MATCH(B1095&amp;"",'أوامر الشغل'!$A$6:$A$1005,0)),"أمر غير موجود"))</f>
        <v/>
      </c>
    </row>
    <row r="1096">
      <c r="A1096" s="16" t="n"/>
      <c r="B1096" s="5" t="n"/>
      <c r="C1096" s="17" t="n"/>
      <c r="D1096" s="5" t="n"/>
      <c r="E1096" s="5" t="n"/>
      <c r="F1096" s="6">
        <f>IF(B1096&amp;""="","",IFERROR(INDEX('أوامر الشغل'!$I$6:$I$1005,MATCH(B1096&amp;"",'أوامر الشغل'!$A$6:$A$1005,0)),"أمر غير موجود"))</f>
        <v/>
      </c>
    </row>
    <row r="1097">
      <c r="A1097" s="16" t="n"/>
      <c r="B1097" s="5" t="n"/>
      <c r="C1097" s="17" t="n"/>
      <c r="D1097" s="5" t="n"/>
      <c r="E1097" s="5" t="n"/>
      <c r="F1097" s="6">
        <f>IF(B1097&amp;""="","",IFERROR(INDEX('أوامر الشغل'!$I$6:$I$1005,MATCH(B1097&amp;"",'أوامر الشغل'!$A$6:$A$1005,0)),"أمر غير موجود"))</f>
        <v/>
      </c>
    </row>
    <row r="1098">
      <c r="A1098" s="16" t="n"/>
      <c r="B1098" s="5" t="n"/>
      <c r="C1098" s="17" t="n"/>
      <c r="D1098" s="5" t="n"/>
      <c r="E1098" s="5" t="n"/>
      <c r="F1098" s="6">
        <f>IF(B1098&amp;""="","",IFERROR(INDEX('أوامر الشغل'!$I$6:$I$1005,MATCH(B1098&amp;"",'أوامر الشغل'!$A$6:$A$1005,0)),"أمر غير موجود"))</f>
        <v/>
      </c>
    </row>
    <row r="1099">
      <c r="A1099" s="16" t="n"/>
      <c r="B1099" s="5" t="n"/>
      <c r="C1099" s="17" t="n"/>
      <c r="D1099" s="5" t="n"/>
      <c r="E1099" s="5" t="n"/>
      <c r="F1099" s="6">
        <f>IF(B1099&amp;""="","",IFERROR(INDEX('أوامر الشغل'!$I$6:$I$1005,MATCH(B1099&amp;"",'أوامر الشغل'!$A$6:$A$1005,0)),"أمر غير موجود"))</f>
        <v/>
      </c>
    </row>
    <row r="1100">
      <c r="A1100" s="16" t="n"/>
      <c r="B1100" s="5" t="n"/>
      <c r="C1100" s="17" t="n"/>
      <c r="D1100" s="5" t="n"/>
      <c r="E1100" s="5" t="n"/>
      <c r="F1100" s="6">
        <f>IF(B1100&amp;""="","",IFERROR(INDEX('أوامر الشغل'!$I$6:$I$1005,MATCH(B1100&amp;"",'أوامر الشغل'!$A$6:$A$1005,0)),"أمر غير موجود"))</f>
        <v/>
      </c>
    </row>
    <row r="1101">
      <c r="A1101" s="16" t="n"/>
      <c r="B1101" s="5" t="n"/>
      <c r="C1101" s="17" t="n"/>
      <c r="D1101" s="5" t="n"/>
      <c r="E1101" s="5" t="n"/>
      <c r="F1101" s="6">
        <f>IF(B1101&amp;""="","",IFERROR(INDEX('أوامر الشغل'!$I$6:$I$1005,MATCH(B1101&amp;"",'أوامر الشغل'!$A$6:$A$1005,0)),"أمر غير موجود"))</f>
        <v/>
      </c>
    </row>
    <row r="1102">
      <c r="A1102" s="16" t="n"/>
      <c r="B1102" s="5" t="n"/>
      <c r="C1102" s="17" t="n"/>
      <c r="D1102" s="5" t="n"/>
      <c r="E1102" s="5" t="n"/>
      <c r="F1102" s="6">
        <f>IF(B1102&amp;""="","",IFERROR(INDEX('أوامر الشغل'!$I$6:$I$1005,MATCH(B1102&amp;"",'أوامر الشغل'!$A$6:$A$1005,0)),"أمر غير موجود"))</f>
        <v/>
      </c>
    </row>
    <row r="1103">
      <c r="A1103" s="16" t="n"/>
      <c r="B1103" s="5" t="n"/>
      <c r="C1103" s="17" t="n"/>
      <c r="D1103" s="5" t="n"/>
      <c r="E1103" s="5" t="n"/>
      <c r="F1103" s="6">
        <f>IF(B1103&amp;""="","",IFERROR(INDEX('أوامر الشغل'!$I$6:$I$1005,MATCH(B1103&amp;"",'أوامر الشغل'!$A$6:$A$1005,0)),"أمر غير موجود"))</f>
        <v/>
      </c>
    </row>
    <row r="1104">
      <c r="A1104" s="16" t="n"/>
      <c r="B1104" s="5" t="n"/>
      <c r="C1104" s="17" t="n"/>
      <c r="D1104" s="5" t="n"/>
      <c r="E1104" s="5" t="n"/>
      <c r="F1104" s="6">
        <f>IF(B1104&amp;""="","",IFERROR(INDEX('أوامر الشغل'!$I$6:$I$1005,MATCH(B1104&amp;"",'أوامر الشغل'!$A$6:$A$1005,0)),"أمر غير موجود"))</f>
        <v/>
      </c>
    </row>
    <row r="1105">
      <c r="A1105" s="16" t="n"/>
      <c r="B1105" s="5" t="n"/>
      <c r="C1105" s="17" t="n"/>
      <c r="D1105" s="5" t="n"/>
      <c r="E1105" s="5" t="n"/>
      <c r="F1105" s="6">
        <f>IF(B1105&amp;""="","",IFERROR(INDEX('أوامر الشغل'!$I$6:$I$1005,MATCH(B1105&amp;"",'أوامر الشغل'!$A$6:$A$1005,0)),"أمر غير موجود"))</f>
        <v/>
      </c>
    </row>
    <row r="1106">
      <c r="A1106" s="16" t="n"/>
      <c r="B1106" s="5" t="n"/>
      <c r="C1106" s="17" t="n"/>
      <c r="D1106" s="5" t="n"/>
      <c r="E1106" s="5" t="n"/>
      <c r="F1106" s="6">
        <f>IF(B1106&amp;""="","",IFERROR(INDEX('أوامر الشغل'!$I$6:$I$1005,MATCH(B1106&amp;"",'أوامر الشغل'!$A$6:$A$1005,0)),"أمر غير موجود"))</f>
        <v/>
      </c>
    </row>
    <row r="1107">
      <c r="A1107" s="16" t="n"/>
      <c r="B1107" s="5" t="n"/>
      <c r="C1107" s="17" t="n"/>
      <c r="D1107" s="5" t="n"/>
      <c r="E1107" s="5" t="n"/>
      <c r="F1107" s="6">
        <f>IF(B1107&amp;""="","",IFERROR(INDEX('أوامر الشغل'!$I$6:$I$1005,MATCH(B1107&amp;"",'أوامر الشغل'!$A$6:$A$1005,0)),"أمر غير موجود"))</f>
        <v/>
      </c>
    </row>
    <row r="1108">
      <c r="A1108" s="16" t="n"/>
      <c r="B1108" s="5" t="n"/>
      <c r="C1108" s="17" t="n"/>
      <c r="D1108" s="5" t="n"/>
      <c r="E1108" s="5" t="n"/>
      <c r="F1108" s="6">
        <f>IF(B1108&amp;""="","",IFERROR(INDEX('أوامر الشغل'!$I$6:$I$1005,MATCH(B1108&amp;"",'أوامر الشغل'!$A$6:$A$1005,0)),"أمر غير موجود"))</f>
        <v/>
      </c>
    </row>
    <row r="1109">
      <c r="A1109" s="16" t="n"/>
      <c r="B1109" s="5" t="n"/>
      <c r="C1109" s="17" t="n"/>
      <c r="D1109" s="5" t="n"/>
      <c r="E1109" s="5" t="n"/>
      <c r="F1109" s="6">
        <f>IF(B1109&amp;""="","",IFERROR(INDEX('أوامر الشغل'!$I$6:$I$1005,MATCH(B1109&amp;"",'أوامر الشغل'!$A$6:$A$1005,0)),"أمر غير موجود"))</f>
        <v/>
      </c>
    </row>
    <row r="1110">
      <c r="A1110" s="16" t="n"/>
      <c r="B1110" s="5" t="n"/>
      <c r="C1110" s="17" t="n"/>
      <c r="D1110" s="5" t="n"/>
      <c r="E1110" s="5" t="n"/>
      <c r="F1110" s="6">
        <f>IF(B1110&amp;""="","",IFERROR(INDEX('أوامر الشغل'!$I$6:$I$1005,MATCH(B1110&amp;"",'أوامر الشغل'!$A$6:$A$1005,0)),"أمر غير موجود"))</f>
        <v/>
      </c>
    </row>
    <row r="1111">
      <c r="A1111" s="16" t="n"/>
      <c r="B1111" s="5" t="n"/>
      <c r="C1111" s="17" t="n"/>
      <c r="D1111" s="5" t="n"/>
      <c r="E1111" s="5" t="n"/>
      <c r="F1111" s="6">
        <f>IF(B1111&amp;""="","",IFERROR(INDEX('أوامر الشغل'!$I$6:$I$1005,MATCH(B1111&amp;"",'أوامر الشغل'!$A$6:$A$1005,0)),"أمر غير موجود"))</f>
        <v/>
      </c>
    </row>
    <row r="1112">
      <c r="A1112" s="16" t="n"/>
      <c r="B1112" s="5" t="n"/>
      <c r="C1112" s="17" t="n"/>
      <c r="D1112" s="5" t="n"/>
      <c r="E1112" s="5" t="n"/>
      <c r="F1112" s="6">
        <f>IF(B1112&amp;""="","",IFERROR(INDEX('أوامر الشغل'!$I$6:$I$1005,MATCH(B1112&amp;"",'أوامر الشغل'!$A$6:$A$1005,0)),"أمر غير موجود"))</f>
        <v/>
      </c>
    </row>
    <row r="1113">
      <c r="A1113" s="16" t="n"/>
      <c r="B1113" s="5" t="n"/>
      <c r="C1113" s="17" t="n"/>
      <c r="D1113" s="5" t="n"/>
      <c r="E1113" s="5" t="n"/>
      <c r="F1113" s="6">
        <f>IF(B1113&amp;""="","",IFERROR(INDEX('أوامر الشغل'!$I$6:$I$1005,MATCH(B1113&amp;"",'أوامر الشغل'!$A$6:$A$1005,0)),"أمر غير موجود"))</f>
        <v/>
      </c>
    </row>
    <row r="1114">
      <c r="A1114" s="16" t="n"/>
      <c r="B1114" s="5" t="n"/>
      <c r="C1114" s="17" t="n"/>
      <c r="D1114" s="5" t="n"/>
      <c r="E1114" s="5" t="n"/>
      <c r="F1114" s="6">
        <f>IF(B1114&amp;""="","",IFERROR(INDEX('أوامر الشغل'!$I$6:$I$1005,MATCH(B1114&amp;"",'أوامر الشغل'!$A$6:$A$1005,0)),"أمر غير موجود"))</f>
        <v/>
      </c>
    </row>
    <row r="1115">
      <c r="A1115" s="16" t="n"/>
      <c r="B1115" s="5" t="n"/>
      <c r="C1115" s="17" t="n"/>
      <c r="D1115" s="5" t="n"/>
      <c r="E1115" s="5" t="n"/>
      <c r="F1115" s="6">
        <f>IF(B1115&amp;""="","",IFERROR(INDEX('أوامر الشغل'!$I$6:$I$1005,MATCH(B1115&amp;"",'أوامر الشغل'!$A$6:$A$1005,0)),"أمر غير موجود"))</f>
        <v/>
      </c>
    </row>
    <row r="1116">
      <c r="A1116" s="16" t="n"/>
      <c r="B1116" s="5" t="n"/>
      <c r="C1116" s="17" t="n"/>
      <c r="D1116" s="5" t="n"/>
      <c r="E1116" s="5" t="n"/>
      <c r="F1116" s="6">
        <f>IF(B1116&amp;""="","",IFERROR(INDEX('أوامر الشغل'!$I$6:$I$1005,MATCH(B1116&amp;"",'أوامر الشغل'!$A$6:$A$1005,0)),"أمر غير موجود"))</f>
        <v/>
      </c>
    </row>
    <row r="1117">
      <c r="A1117" s="16" t="n"/>
      <c r="B1117" s="5" t="n"/>
      <c r="C1117" s="17" t="n"/>
      <c r="D1117" s="5" t="n"/>
      <c r="E1117" s="5" t="n"/>
      <c r="F1117" s="6">
        <f>IF(B1117&amp;""="","",IFERROR(INDEX('أوامر الشغل'!$I$6:$I$1005,MATCH(B1117&amp;"",'أوامر الشغل'!$A$6:$A$1005,0)),"أمر غير موجود"))</f>
        <v/>
      </c>
    </row>
    <row r="1118">
      <c r="A1118" s="16" t="n"/>
      <c r="B1118" s="5" t="n"/>
      <c r="C1118" s="17" t="n"/>
      <c r="D1118" s="5" t="n"/>
      <c r="E1118" s="5" t="n"/>
      <c r="F1118" s="6">
        <f>IF(B1118&amp;""="","",IFERROR(INDEX('أوامر الشغل'!$I$6:$I$1005,MATCH(B1118&amp;"",'أوامر الشغل'!$A$6:$A$1005,0)),"أمر غير موجود"))</f>
        <v/>
      </c>
    </row>
    <row r="1119">
      <c r="A1119" s="16" t="n"/>
      <c r="B1119" s="5" t="n"/>
      <c r="C1119" s="17" t="n"/>
      <c r="D1119" s="5" t="n"/>
      <c r="E1119" s="5" t="n"/>
      <c r="F1119" s="6">
        <f>IF(B1119&amp;""="","",IFERROR(INDEX('أوامر الشغل'!$I$6:$I$1005,MATCH(B1119&amp;"",'أوامر الشغل'!$A$6:$A$1005,0)),"أمر غير موجود"))</f>
        <v/>
      </c>
    </row>
    <row r="1120">
      <c r="A1120" s="16" t="n"/>
      <c r="B1120" s="5" t="n"/>
      <c r="C1120" s="17" t="n"/>
      <c r="D1120" s="5" t="n"/>
      <c r="E1120" s="5" t="n"/>
      <c r="F1120" s="6">
        <f>IF(B1120&amp;""="","",IFERROR(INDEX('أوامر الشغل'!$I$6:$I$1005,MATCH(B1120&amp;"",'أوامر الشغل'!$A$6:$A$1005,0)),"أمر غير موجود"))</f>
        <v/>
      </c>
    </row>
    <row r="1121">
      <c r="A1121" s="16" t="n"/>
      <c r="B1121" s="5" t="n"/>
      <c r="C1121" s="17" t="n"/>
      <c r="D1121" s="5" t="n"/>
      <c r="E1121" s="5" t="n"/>
      <c r="F1121" s="6">
        <f>IF(B1121&amp;""="","",IFERROR(INDEX('أوامر الشغل'!$I$6:$I$1005,MATCH(B1121&amp;"",'أوامر الشغل'!$A$6:$A$1005,0)),"أمر غير موجود"))</f>
        <v/>
      </c>
    </row>
    <row r="1122">
      <c r="A1122" s="16" t="n"/>
      <c r="B1122" s="5" t="n"/>
      <c r="C1122" s="17" t="n"/>
      <c r="D1122" s="5" t="n"/>
      <c r="E1122" s="5" t="n"/>
      <c r="F1122" s="6">
        <f>IF(B1122&amp;""="","",IFERROR(INDEX('أوامر الشغل'!$I$6:$I$1005,MATCH(B1122&amp;"",'أوامر الشغل'!$A$6:$A$1005,0)),"أمر غير موجود"))</f>
        <v/>
      </c>
    </row>
    <row r="1123">
      <c r="A1123" s="16" t="n"/>
      <c r="B1123" s="5" t="n"/>
      <c r="C1123" s="17" t="n"/>
      <c r="D1123" s="5" t="n"/>
      <c r="E1123" s="5" t="n"/>
      <c r="F1123" s="6">
        <f>IF(B1123&amp;""="","",IFERROR(INDEX('أوامر الشغل'!$I$6:$I$1005,MATCH(B1123&amp;"",'أوامر الشغل'!$A$6:$A$1005,0)),"أمر غير موجود"))</f>
        <v/>
      </c>
    </row>
    <row r="1124">
      <c r="A1124" s="16" t="n"/>
      <c r="B1124" s="5" t="n"/>
      <c r="C1124" s="17" t="n"/>
      <c r="D1124" s="5" t="n"/>
      <c r="E1124" s="5" t="n"/>
      <c r="F1124" s="6">
        <f>IF(B1124&amp;""="","",IFERROR(INDEX('أوامر الشغل'!$I$6:$I$1005,MATCH(B1124&amp;"",'أوامر الشغل'!$A$6:$A$1005,0)),"أمر غير موجود"))</f>
        <v/>
      </c>
    </row>
    <row r="1125">
      <c r="A1125" s="16" t="n"/>
      <c r="B1125" s="5" t="n"/>
      <c r="C1125" s="17" t="n"/>
      <c r="D1125" s="5" t="n"/>
      <c r="E1125" s="5" t="n"/>
      <c r="F1125" s="6">
        <f>IF(B1125&amp;""="","",IFERROR(INDEX('أوامر الشغل'!$I$6:$I$1005,MATCH(B1125&amp;"",'أوامر الشغل'!$A$6:$A$1005,0)),"أمر غير موجود"))</f>
        <v/>
      </c>
    </row>
    <row r="1126">
      <c r="A1126" s="16" t="n"/>
      <c r="B1126" s="5" t="n"/>
      <c r="C1126" s="17" t="n"/>
      <c r="D1126" s="5" t="n"/>
      <c r="E1126" s="5" t="n"/>
      <c r="F1126" s="6">
        <f>IF(B1126&amp;""="","",IFERROR(INDEX('أوامر الشغل'!$I$6:$I$1005,MATCH(B1126&amp;"",'أوامر الشغل'!$A$6:$A$1005,0)),"أمر غير موجود"))</f>
        <v/>
      </c>
    </row>
    <row r="1127">
      <c r="A1127" s="16" t="n"/>
      <c r="B1127" s="5" t="n"/>
      <c r="C1127" s="17" t="n"/>
      <c r="D1127" s="5" t="n"/>
      <c r="E1127" s="5" t="n"/>
      <c r="F1127" s="6">
        <f>IF(B1127&amp;""="","",IFERROR(INDEX('أوامر الشغل'!$I$6:$I$1005,MATCH(B1127&amp;"",'أوامر الشغل'!$A$6:$A$1005,0)),"أمر غير موجود"))</f>
        <v/>
      </c>
    </row>
    <row r="1128">
      <c r="A1128" s="16" t="n"/>
      <c r="B1128" s="5" t="n"/>
      <c r="C1128" s="17" t="n"/>
      <c r="D1128" s="5" t="n"/>
      <c r="E1128" s="5" t="n"/>
      <c r="F1128" s="6">
        <f>IF(B1128&amp;""="","",IFERROR(INDEX('أوامر الشغل'!$I$6:$I$1005,MATCH(B1128&amp;"",'أوامر الشغل'!$A$6:$A$1005,0)),"أمر غير موجود"))</f>
        <v/>
      </c>
    </row>
    <row r="1129">
      <c r="A1129" s="16" t="n"/>
      <c r="B1129" s="5" t="n"/>
      <c r="C1129" s="17" t="n"/>
      <c r="D1129" s="5" t="n"/>
      <c r="E1129" s="5" t="n"/>
      <c r="F1129" s="6">
        <f>IF(B1129&amp;""="","",IFERROR(INDEX('أوامر الشغل'!$I$6:$I$1005,MATCH(B1129&amp;"",'أوامر الشغل'!$A$6:$A$1005,0)),"أمر غير موجود"))</f>
        <v/>
      </c>
    </row>
    <row r="1130">
      <c r="A1130" s="16" t="n"/>
      <c r="B1130" s="5" t="n"/>
      <c r="C1130" s="17" t="n"/>
      <c r="D1130" s="5" t="n"/>
      <c r="E1130" s="5" t="n"/>
      <c r="F1130" s="6">
        <f>IF(B1130&amp;""="","",IFERROR(INDEX('أوامر الشغل'!$I$6:$I$1005,MATCH(B1130&amp;"",'أوامر الشغل'!$A$6:$A$1005,0)),"أمر غير موجود"))</f>
        <v/>
      </c>
    </row>
    <row r="1131">
      <c r="A1131" s="16" t="n"/>
      <c r="B1131" s="5" t="n"/>
      <c r="C1131" s="17" t="n"/>
      <c r="D1131" s="5" t="n"/>
      <c r="E1131" s="5" t="n"/>
      <c r="F1131" s="6">
        <f>IF(B1131&amp;""="","",IFERROR(INDEX('أوامر الشغل'!$I$6:$I$1005,MATCH(B1131&amp;"",'أوامر الشغل'!$A$6:$A$1005,0)),"أمر غير موجود"))</f>
        <v/>
      </c>
    </row>
    <row r="1132">
      <c r="A1132" s="16" t="n"/>
      <c r="B1132" s="5" t="n"/>
      <c r="C1132" s="17" t="n"/>
      <c r="D1132" s="5" t="n"/>
      <c r="E1132" s="5" t="n"/>
      <c r="F1132" s="6">
        <f>IF(B1132&amp;""="","",IFERROR(INDEX('أوامر الشغل'!$I$6:$I$1005,MATCH(B1132&amp;"",'أوامر الشغل'!$A$6:$A$1005,0)),"أمر غير موجود"))</f>
        <v/>
      </c>
    </row>
    <row r="1133">
      <c r="A1133" s="16" t="n"/>
      <c r="B1133" s="5" t="n"/>
      <c r="C1133" s="17" t="n"/>
      <c r="D1133" s="5" t="n"/>
      <c r="E1133" s="5" t="n"/>
      <c r="F1133" s="6">
        <f>IF(B1133&amp;""="","",IFERROR(INDEX('أوامر الشغل'!$I$6:$I$1005,MATCH(B1133&amp;"",'أوامر الشغل'!$A$6:$A$1005,0)),"أمر غير موجود"))</f>
        <v/>
      </c>
    </row>
    <row r="1134">
      <c r="A1134" s="16" t="n"/>
      <c r="B1134" s="5" t="n"/>
      <c r="C1134" s="17" t="n"/>
      <c r="D1134" s="5" t="n"/>
      <c r="E1134" s="5" t="n"/>
      <c r="F1134" s="6">
        <f>IF(B1134&amp;""="","",IFERROR(INDEX('أوامر الشغل'!$I$6:$I$1005,MATCH(B1134&amp;"",'أوامر الشغل'!$A$6:$A$1005,0)),"أمر غير موجود"))</f>
        <v/>
      </c>
    </row>
    <row r="1135">
      <c r="A1135" s="16" t="n"/>
      <c r="B1135" s="5" t="n"/>
      <c r="C1135" s="17" t="n"/>
      <c r="D1135" s="5" t="n"/>
      <c r="E1135" s="5" t="n"/>
      <c r="F1135" s="6">
        <f>IF(B1135&amp;""="","",IFERROR(INDEX('أوامر الشغل'!$I$6:$I$1005,MATCH(B1135&amp;"",'أوامر الشغل'!$A$6:$A$1005,0)),"أمر غير موجود"))</f>
        <v/>
      </c>
    </row>
    <row r="1136">
      <c r="A1136" s="16" t="n"/>
      <c r="B1136" s="5" t="n"/>
      <c r="C1136" s="17" t="n"/>
      <c r="D1136" s="5" t="n"/>
      <c r="E1136" s="5" t="n"/>
      <c r="F1136" s="6">
        <f>IF(B1136&amp;""="","",IFERROR(INDEX('أوامر الشغل'!$I$6:$I$1005,MATCH(B1136&amp;"",'أوامر الشغل'!$A$6:$A$1005,0)),"أمر غير موجود"))</f>
        <v/>
      </c>
    </row>
    <row r="1137">
      <c r="A1137" s="16" t="n"/>
      <c r="B1137" s="5" t="n"/>
      <c r="C1137" s="17" t="n"/>
      <c r="D1137" s="5" t="n"/>
      <c r="E1137" s="5" t="n"/>
      <c r="F1137" s="6">
        <f>IF(B1137&amp;""="","",IFERROR(INDEX('أوامر الشغل'!$I$6:$I$1005,MATCH(B1137&amp;"",'أوامر الشغل'!$A$6:$A$1005,0)),"أمر غير موجود"))</f>
        <v/>
      </c>
    </row>
    <row r="1138">
      <c r="A1138" s="16" t="n"/>
      <c r="B1138" s="5" t="n"/>
      <c r="C1138" s="17" t="n"/>
      <c r="D1138" s="5" t="n"/>
      <c r="E1138" s="5" t="n"/>
      <c r="F1138" s="6">
        <f>IF(B1138&amp;""="","",IFERROR(INDEX('أوامر الشغل'!$I$6:$I$1005,MATCH(B1138&amp;"",'أوامر الشغل'!$A$6:$A$1005,0)),"أمر غير موجود"))</f>
        <v/>
      </c>
    </row>
    <row r="1139">
      <c r="A1139" s="16" t="n"/>
      <c r="B1139" s="5" t="n"/>
      <c r="C1139" s="17" t="n"/>
      <c r="D1139" s="5" t="n"/>
      <c r="E1139" s="5" t="n"/>
      <c r="F1139" s="6">
        <f>IF(B1139&amp;""="","",IFERROR(INDEX('أوامر الشغل'!$I$6:$I$1005,MATCH(B1139&amp;"",'أوامر الشغل'!$A$6:$A$1005,0)),"أمر غير موجود"))</f>
        <v/>
      </c>
    </row>
    <row r="1140">
      <c r="A1140" s="16" t="n"/>
      <c r="B1140" s="5" t="n"/>
      <c r="C1140" s="17" t="n"/>
      <c r="D1140" s="5" t="n"/>
      <c r="E1140" s="5" t="n"/>
      <c r="F1140" s="6">
        <f>IF(B1140&amp;""="","",IFERROR(INDEX('أوامر الشغل'!$I$6:$I$1005,MATCH(B1140&amp;"",'أوامر الشغل'!$A$6:$A$1005,0)),"أمر غير موجود"))</f>
        <v/>
      </c>
    </row>
    <row r="1141">
      <c r="A1141" s="16" t="n"/>
      <c r="B1141" s="5" t="n"/>
      <c r="C1141" s="17" t="n"/>
      <c r="D1141" s="5" t="n"/>
      <c r="E1141" s="5" t="n"/>
      <c r="F1141" s="6">
        <f>IF(B1141&amp;""="","",IFERROR(INDEX('أوامر الشغل'!$I$6:$I$1005,MATCH(B1141&amp;"",'أوامر الشغل'!$A$6:$A$1005,0)),"أمر غير موجود"))</f>
        <v/>
      </c>
    </row>
    <row r="1142">
      <c r="A1142" s="16" t="n"/>
      <c r="B1142" s="5" t="n"/>
      <c r="C1142" s="17" t="n"/>
      <c r="D1142" s="5" t="n"/>
      <c r="E1142" s="5" t="n"/>
      <c r="F1142" s="6">
        <f>IF(B1142&amp;""="","",IFERROR(INDEX('أوامر الشغل'!$I$6:$I$1005,MATCH(B1142&amp;"",'أوامر الشغل'!$A$6:$A$1005,0)),"أمر غير موجود"))</f>
        <v/>
      </c>
    </row>
    <row r="1143">
      <c r="A1143" s="16" t="n"/>
      <c r="B1143" s="5" t="n"/>
      <c r="C1143" s="17" t="n"/>
      <c r="D1143" s="5" t="n"/>
      <c r="E1143" s="5" t="n"/>
      <c r="F1143" s="6">
        <f>IF(B1143&amp;""="","",IFERROR(INDEX('أوامر الشغل'!$I$6:$I$1005,MATCH(B1143&amp;"",'أوامر الشغل'!$A$6:$A$1005,0)),"أمر غير موجود"))</f>
        <v/>
      </c>
    </row>
    <row r="1144">
      <c r="A1144" s="16" t="n"/>
      <c r="B1144" s="5" t="n"/>
      <c r="C1144" s="17" t="n"/>
      <c r="D1144" s="5" t="n"/>
      <c r="E1144" s="5" t="n"/>
      <c r="F1144" s="6">
        <f>IF(B1144&amp;""="","",IFERROR(INDEX('أوامر الشغل'!$I$6:$I$1005,MATCH(B1144&amp;"",'أوامر الشغل'!$A$6:$A$1005,0)),"أمر غير موجود"))</f>
        <v/>
      </c>
    </row>
    <row r="1145">
      <c r="A1145" s="16" t="n"/>
      <c r="B1145" s="5" t="n"/>
      <c r="C1145" s="17" t="n"/>
      <c r="D1145" s="5" t="n"/>
      <c r="E1145" s="5" t="n"/>
      <c r="F1145" s="6">
        <f>IF(B1145&amp;""="","",IFERROR(INDEX('أوامر الشغل'!$I$6:$I$1005,MATCH(B1145&amp;"",'أوامر الشغل'!$A$6:$A$1005,0)),"أمر غير موجود"))</f>
        <v/>
      </c>
    </row>
    <row r="1146">
      <c r="A1146" s="16" t="n"/>
      <c r="B1146" s="5" t="n"/>
      <c r="C1146" s="17" t="n"/>
      <c r="D1146" s="5" t="n"/>
      <c r="E1146" s="5" t="n"/>
      <c r="F1146" s="6">
        <f>IF(B1146&amp;""="","",IFERROR(INDEX('أوامر الشغل'!$I$6:$I$1005,MATCH(B1146&amp;"",'أوامر الشغل'!$A$6:$A$1005,0)),"أمر غير موجود"))</f>
        <v/>
      </c>
    </row>
    <row r="1147">
      <c r="A1147" s="16" t="n"/>
      <c r="B1147" s="5" t="n"/>
      <c r="C1147" s="17" t="n"/>
      <c r="D1147" s="5" t="n"/>
      <c r="E1147" s="5" t="n"/>
      <c r="F1147" s="6">
        <f>IF(B1147&amp;""="","",IFERROR(INDEX('أوامر الشغل'!$I$6:$I$1005,MATCH(B1147&amp;"",'أوامر الشغل'!$A$6:$A$1005,0)),"أمر غير موجود"))</f>
        <v/>
      </c>
    </row>
    <row r="1148">
      <c r="A1148" s="16" t="n"/>
      <c r="B1148" s="5" t="n"/>
      <c r="C1148" s="17" t="n"/>
      <c r="D1148" s="5" t="n"/>
      <c r="E1148" s="5" t="n"/>
      <c r="F1148" s="6">
        <f>IF(B1148&amp;""="","",IFERROR(INDEX('أوامر الشغل'!$I$6:$I$1005,MATCH(B1148&amp;"",'أوامر الشغل'!$A$6:$A$1005,0)),"أمر غير موجود"))</f>
        <v/>
      </c>
    </row>
    <row r="1149">
      <c r="A1149" s="16" t="n"/>
      <c r="B1149" s="5" t="n"/>
      <c r="C1149" s="17" t="n"/>
      <c r="D1149" s="5" t="n"/>
      <c r="E1149" s="5" t="n"/>
      <c r="F1149" s="6">
        <f>IF(B1149&amp;""="","",IFERROR(INDEX('أوامر الشغل'!$I$6:$I$1005,MATCH(B1149&amp;"",'أوامر الشغل'!$A$6:$A$1005,0)),"أمر غير موجود"))</f>
        <v/>
      </c>
    </row>
    <row r="1150">
      <c r="A1150" s="16" t="n"/>
      <c r="B1150" s="5" t="n"/>
      <c r="C1150" s="17" t="n"/>
      <c r="D1150" s="5" t="n"/>
      <c r="E1150" s="5" t="n"/>
      <c r="F1150" s="6">
        <f>IF(B1150&amp;""="","",IFERROR(INDEX('أوامر الشغل'!$I$6:$I$1005,MATCH(B1150&amp;"",'أوامر الشغل'!$A$6:$A$1005,0)),"أمر غير موجود"))</f>
        <v/>
      </c>
    </row>
    <row r="1151">
      <c r="A1151" s="16" t="n"/>
      <c r="B1151" s="5" t="n"/>
      <c r="C1151" s="17" t="n"/>
      <c r="D1151" s="5" t="n"/>
      <c r="E1151" s="5" t="n"/>
      <c r="F1151" s="6">
        <f>IF(B1151&amp;""="","",IFERROR(INDEX('أوامر الشغل'!$I$6:$I$1005,MATCH(B1151&amp;"",'أوامر الشغل'!$A$6:$A$1005,0)),"أمر غير موجود"))</f>
        <v/>
      </c>
    </row>
    <row r="1152">
      <c r="A1152" s="16" t="n"/>
      <c r="B1152" s="5" t="n"/>
      <c r="C1152" s="17" t="n"/>
      <c r="D1152" s="5" t="n"/>
      <c r="E1152" s="5" t="n"/>
      <c r="F1152" s="6">
        <f>IF(B1152&amp;""="","",IFERROR(INDEX('أوامر الشغل'!$I$6:$I$1005,MATCH(B1152&amp;"",'أوامر الشغل'!$A$6:$A$1005,0)),"أمر غير موجود"))</f>
        <v/>
      </c>
    </row>
    <row r="1153">
      <c r="A1153" s="16" t="n"/>
      <c r="B1153" s="5" t="n"/>
      <c r="C1153" s="17" t="n"/>
      <c r="D1153" s="5" t="n"/>
      <c r="E1153" s="5" t="n"/>
      <c r="F1153" s="6">
        <f>IF(B1153&amp;""="","",IFERROR(INDEX('أوامر الشغل'!$I$6:$I$1005,MATCH(B1153&amp;"",'أوامر الشغل'!$A$6:$A$1005,0)),"أمر غير موجود"))</f>
        <v/>
      </c>
    </row>
    <row r="1154">
      <c r="A1154" s="16" t="n"/>
      <c r="B1154" s="5" t="n"/>
      <c r="C1154" s="17" t="n"/>
      <c r="D1154" s="5" t="n"/>
      <c r="E1154" s="5" t="n"/>
      <c r="F1154" s="6">
        <f>IF(B1154&amp;""="","",IFERROR(INDEX('أوامر الشغل'!$I$6:$I$1005,MATCH(B1154&amp;"",'أوامر الشغل'!$A$6:$A$1005,0)),"أمر غير موجود"))</f>
        <v/>
      </c>
    </row>
    <row r="1155">
      <c r="A1155" s="16" t="n"/>
      <c r="B1155" s="5" t="n"/>
      <c r="C1155" s="17" t="n"/>
      <c r="D1155" s="5" t="n"/>
      <c r="E1155" s="5" t="n"/>
      <c r="F1155" s="6">
        <f>IF(B1155&amp;""="","",IFERROR(INDEX('أوامر الشغل'!$I$6:$I$1005,MATCH(B1155&amp;"",'أوامر الشغل'!$A$6:$A$1005,0)),"أمر غير موجود"))</f>
        <v/>
      </c>
    </row>
    <row r="1156">
      <c r="A1156" s="16" t="n"/>
      <c r="B1156" s="5" t="n"/>
      <c r="C1156" s="17" t="n"/>
      <c r="D1156" s="5" t="n"/>
      <c r="E1156" s="5" t="n"/>
      <c r="F1156" s="6">
        <f>IF(B1156&amp;""="","",IFERROR(INDEX('أوامر الشغل'!$I$6:$I$1005,MATCH(B1156&amp;"",'أوامر الشغل'!$A$6:$A$1005,0)),"أمر غير موجود"))</f>
        <v/>
      </c>
    </row>
    <row r="1157">
      <c r="A1157" s="16" t="n"/>
      <c r="B1157" s="5" t="n"/>
      <c r="C1157" s="17" t="n"/>
      <c r="D1157" s="5" t="n"/>
      <c r="E1157" s="5" t="n"/>
      <c r="F1157" s="6">
        <f>IF(B1157&amp;""="","",IFERROR(INDEX('أوامر الشغل'!$I$6:$I$1005,MATCH(B1157&amp;"",'أوامر الشغل'!$A$6:$A$1005,0)),"أمر غير موجود"))</f>
        <v/>
      </c>
    </row>
    <row r="1158">
      <c r="A1158" s="16" t="n"/>
      <c r="B1158" s="5" t="n"/>
      <c r="C1158" s="17" t="n"/>
      <c r="D1158" s="5" t="n"/>
      <c r="E1158" s="5" t="n"/>
      <c r="F1158" s="6">
        <f>IF(B1158&amp;""="","",IFERROR(INDEX('أوامر الشغل'!$I$6:$I$1005,MATCH(B1158&amp;"",'أوامر الشغل'!$A$6:$A$1005,0)),"أمر غير موجود"))</f>
        <v/>
      </c>
    </row>
    <row r="1159">
      <c r="A1159" s="16" t="n"/>
      <c r="B1159" s="5" t="n"/>
      <c r="C1159" s="17" t="n"/>
      <c r="D1159" s="5" t="n"/>
      <c r="E1159" s="5" t="n"/>
      <c r="F1159" s="6">
        <f>IF(B1159&amp;""="","",IFERROR(INDEX('أوامر الشغل'!$I$6:$I$1005,MATCH(B1159&amp;"",'أوامر الشغل'!$A$6:$A$1005,0)),"أمر غير موجود"))</f>
        <v/>
      </c>
    </row>
    <row r="1160">
      <c r="A1160" s="16" t="n"/>
      <c r="B1160" s="5" t="n"/>
      <c r="C1160" s="17" t="n"/>
      <c r="D1160" s="5" t="n"/>
      <c r="E1160" s="5" t="n"/>
      <c r="F1160" s="6">
        <f>IF(B1160&amp;""="","",IFERROR(INDEX('أوامر الشغل'!$I$6:$I$1005,MATCH(B1160&amp;"",'أوامر الشغل'!$A$6:$A$1005,0)),"أمر غير موجود"))</f>
        <v/>
      </c>
    </row>
    <row r="1161">
      <c r="A1161" s="16" t="n"/>
      <c r="B1161" s="5" t="n"/>
      <c r="C1161" s="17" t="n"/>
      <c r="D1161" s="5" t="n"/>
      <c r="E1161" s="5" t="n"/>
      <c r="F1161" s="6">
        <f>IF(B1161&amp;""="","",IFERROR(INDEX('أوامر الشغل'!$I$6:$I$1005,MATCH(B1161&amp;"",'أوامر الشغل'!$A$6:$A$1005,0)),"أمر غير موجود"))</f>
        <v/>
      </c>
    </row>
    <row r="1162">
      <c r="A1162" s="16" t="n"/>
      <c r="B1162" s="5" t="n"/>
      <c r="C1162" s="17" t="n"/>
      <c r="D1162" s="5" t="n"/>
      <c r="E1162" s="5" t="n"/>
      <c r="F1162" s="6">
        <f>IF(B1162&amp;""="","",IFERROR(INDEX('أوامر الشغل'!$I$6:$I$1005,MATCH(B1162&amp;"",'أوامر الشغل'!$A$6:$A$1005,0)),"أمر غير موجود"))</f>
        <v/>
      </c>
    </row>
    <row r="1163">
      <c r="A1163" s="16" t="n"/>
      <c r="B1163" s="5" t="n"/>
      <c r="C1163" s="17" t="n"/>
      <c r="D1163" s="5" t="n"/>
      <c r="E1163" s="5" t="n"/>
      <c r="F1163" s="6">
        <f>IF(B1163&amp;""="","",IFERROR(INDEX('أوامر الشغل'!$I$6:$I$1005,MATCH(B1163&amp;"",'أوامر الشغل'!$A$6:$A$1005,0)),"أمر غير موجود"))</f>
        <v/>
      </c>
    </row>
    <row r="1164">
      <c r="A1164" s="16" t="n"/>
      <c r="B1164" s="5" t="n"/>
      <c r="C1164" s="17" t="n"/>
      <c r="D1164" s="5" t="n"/>
      <c r="E1164" s="5" t="n"/>
      <c r="F1164" s="6">
        <f>IF(B1164&amp;""="","",IFERROR(INDEX('أوامر الشغل'!$I$6:$I$1005,MATCH(B1164&amp;"",'أوامر الشغل'!$A$6:$A$1005,0)),"أمر غير موجود"))</f>
        <v/>
      </c>
    </row>
    <row r="1165">
      <c r="A1165" s="16" t="n"/>
      <c r="B1165" s="5" t="n"/>
      <c r="C1165" s="17" t="n"/>
      <c r="D1165" s="5" t="n"/>
      <c r="E1165" s="5" t="n"/>
      <c r="F1165" s="6">
        <f>IF(B1165&amp;""="","",IFERROR(INDEX('أوامر الشغل'!$I$6:$I$1005,MATCH(B1165&amp;"",'أوامر الشغل'!$A$6:$A$1005,0)),"أمر غير موجود"))</f>
        <v/>
      </c>
    </row>
    <row r="1166">
      <c r="A1166" s="16" t="n"/>
      <c r="B1166" s="5" t="n"/>
      <c r="C1166" s="17" t="n"/>
      <c r="D1166" s="5" t="n"/>
      <c r="E1166" s="5" t="n"/>
      <c r="F1166" s="6">
        <f>IF(B1166&amp;""="","",IFERROR(INDEX('أوامر الشغل'!$I$6:$I$1005,MATCH(B1166&amp;"",'أوامر الشغل'!$A$6:$A$1005,0)),"أمر غير موجود"))</f>
        <v/>
      </c>
    </row>
    <row r="1167">
      <c r="A1167" s="16" t="n"/>
      <c r="B1167" s="5" t="n"/>
      <c r="C1167" s="17" t="n"/>
      <c r="D1167" s="5" t="n"/>
      <c r="E1167" s="5" t="n"/>
      <c r="F1167" s="6">
        <f>IF(B1167&amp;""="","",IFERROR(INDEX('أوامر الشغل'!$I$6:$I$1005,MATCH(B1167&amp;"",'أوامر الشغل'!$A$6:$A$1005,0)),"أمر غير موجود"))</f>
        <v/>
      </c>
    </row>
    <row r="1168">
      <c r="A1168" s="16" t="n"/>
      <c r="B1168" s="5" t="n"/>
      <c r="C1168" s="17" t="n"/>
      <c r="D1168" s="5" t="n"/>
      <c r="E1168" s="5" t="n"/>
      <c r="F1168" s="6">
        <f>IF(B1168&amp;""="","",IFERROR(INDEX('أوامر الشغل'!$I$6:$I$1005,MATCH(B1168&amp;"",'أوامر الشغل'!$A$6:$A$1005,0)),"أمر غير موجود"))</f>
        <v/>
      </c>
    </row>
    <row r="1169">
      <c r="A1169" s="16" t="n"/>
      <c r="B1169" s="5" t="n"/>
      <c r="C1169" s="17" t="n"/>
      <c r="D1169" s="5" t="n"/>
      <c r="E1169" s="5" t="n"/>
      <c r="F1169" s="6">
        <f>IF(B1169&amp;""="","",IFERROR(INDEX('أوامر الشغل'!$I$6:$I$1005,MATCH(B1169&amp;"",'أوامر الشغل'!$A$6:$A$1005,0)),"أمر غير موجود"))</f>
        <v/>
      </c>
    </row>
    <row r="1170">
      <c r="A1170" s="16" t="n"/>
      <c r="B1170" s="5" t="n"/>
      <c r="C1170" s="17" t="n"/>
      <c r="D1170" s="5" t="n"/>
      <c r="E1170" s="5" t="n"/>
      <c r="F1170" s="6">
        <f>IF(B1170&amp;""="","",IFERROR(INDEX('أوامر الشغل'!$I$6:$I$1005,MATCH(B1170&amp;"",'أوامر الشغل'!$A$6:$A$1005,0)),"أمر غير موجود"))</f>
        <v/>
      </c>
    </row>
    <row r="1171">
      <c r="A1171" s="16" t="n"/>
      <c r="B1171" s="5" t="n"/>
      <c r="C1171" s="17" t="n"/>
      <c r="D1171" s="5" t="n"/>
      <c r="E1171" s="5" t="n"/>
      <c r="F1171" s="6">
        <f>IF(B1171&amp;""="","",IFERROR(INDEX('أوامر الشغل'!$I$6:$I$1005,MATCH(B1171&amp;"",'أوامر الشغل'!$A$6:$A$1005,0)),"أمر غير موجود"))</f>
        <v/>
      </c>
    </row>
    <row r="1172">
      <c r="A1172" s="16" t="n"/>
      <c r="B1172" s="5" t="n"/>
      <c r="C1172" s="17" t="n"/>
      <c r="D1172" s="5" t="n"/>
      <c r="E1172" s="5" t="n"/>
      <c r="F1172" s="6">
        <f>IF(B1172&amp;""="","",IFERROR(INDEX('أوامر الشغل'!$I$6:$I$1005,MATCH(B1172&amp;"",'أوامر الشغل'!$A$6:$A$1005,0)),"أمر غير موجود"))</f>
        <v/>
      </c>
    </row>
    <row r="1173">
      <c r="A1173" s="16" t="n"/>
      <c r="B1173" s="5" t="n"/>
      <c r="C1173" s="17" t="n"/>
      <c r="D1173" s="5" t="n"/>
      <c r="E1173" s="5" t="n"/>
      <c r="F1173" s="6">
        <f>IF(B1173&amp;""="","",IFERROR(INDEX('أوامر الشغل'!$I$6:$I$1005,MATCH(B1173&amp;"",'أوامر الشغل'!$A$6:$A$1005,0)),"أمر غير موجود"))</f>
        <v/>
      </c>
    </row>
    <row r="1174">
      <c r="A1174" s="16" t="n"/>
      <c r="B1174" s="5" t="n"/>
      <c r="C1174" s="17" t="n"/>
      <c r="D1174" s="5" t="n"/>
      <c r="E1174" s="5" t="n"/>
      <c r="F1174" s="6">
        <f>IF(B1174&amp;""="","",IFERROR(INDEX('أوامر الشغل'!$I$6:$I$1005,MATCH(B1174&amp;"",'أوامر الشغل'!$A$6:$A$1005,0)),"أمر غير موجود"))</f>
        <v/>
      </c>
    </row>
    <row r="1175">
      <c r="A1175" s="16" t="n"/>
      <c r="B1175" s="5" t="n"/>
      <c r="C1175" s="17" t="n"/>
      <c r="D1175" s="5" t="n"/>
      <c r="E1175" s="5" t="n"/>
      <c r="F1175" s="6">
        <f>IF(B1175&amp;""="","",IFERROR(INDEX('أوامر الشغل'!$I$6:$I$1005,MATCH(B1175&amp;"",'أوامر الشغل'!$A$6:$A$1005,0)),"أمر غير موجود"))</f>
        <v/>
      </c>
    </row>
    <row r="1176">
      <c r="A1176" s="16" t="n"/>
      <c r="B1176" s="5" t="n"/>
      <c r="C1176" s="17" t="n"/>
      <c r="D1176" s="5" t="n"/>
      <c r="E1176" s="5" t="n"/>
      <c r="F1176" s="6">
        <f>IF(B1176&amp;""="","",IFERROR(INDEX('أوامر الشغل'!$I$6:$I$1005,MATCH(B1176&amp;"",'أوامر الشغل'!$A$6:$A$1005,0)),"أمر غير موجود"))</f>
        <v/>
      </c>
    </row>
    <row r="1177">
      <c r="A1177" s="16" t="n"/>
      <c r="B1177" s="5" t="n"/>
      <c r="C1177" s="17" t="n"/>
      <c r="D1177" s="5" t="n"/>
      <c r="E1177" s="5" t="n"/>
      <c r="F1177" s="6">
        <f>IF(B1177&amp;""="","",IFERROR(INDEX('أوامر الشغل'!$I$6:$I$1005,MATCH(B1177&amp;"",'أوامر الشغل'!$A$6:$A$1005,0)),"أمر غير موجود"))</f>
        <v/>
      </c>
    </row>
    <row r="1178">
      <c r="A1178" s="16" t="n"/>
      <c r="B1178" s="5" t="n"/>
      <c r="C1178" s="17" t="n"/>
      <c r="D1178" s="5" t="n"/>
      <c r="E1178" s="5" t="n"/>
      <c r="F1178" s="6">
        <f>IF(B1178&amp;""="","",IFERROR(INDEX('أوامر الشغل'!$I$6:$I$1005,MATCH(B1178&amp;"",'أوامر الشغل'!$A$6:$A$1005,0)),"أمر غير موجود"))</f>
        <v/>
      </c>
    </row>
    <row r="1179">
      <c r="A1179" s="16" t="n"/>
      <c r="B1179" s="5" t="n"/>
      <c r="C1179" s="17" t="n"/>
      <c r="D1179" s="5" t="n"/>
      <c r="E1179" s="5" t="n"/>
      <c r="F1179" s="6">
        <f>IF(B1179&amp;""="","",IFERROR(INDEX('أوامر الشغل'!$I$6:$I$1005,MATCH(B1179&amp;"",'أوامر الشغل'!$A$6:$A$1005,0)),"أمر غير موجود"))</f>
        <v/>
      </c>
    </row>
    <row r="1180">
      <c r="A1180" s="16" t="n"/>
      <c r="B1180" s="5" t="n"/>
      <c r="C1180" s="17" t="n"/>
      <c r="D1180" s="5" t="n"/>
      <c r="E1180" s="5" t="n"/>
      <c r="F1180" s="6">
        <f>IF(B1180&amp;""="","",IFERROR(INDEX('أوامر الشغل'!$I$6:$I$1005,MATCH(B1180&amp;"",'أوامر الشغل'!$A$6:$A$1005,0)),"أمر غير موجود"))</f>
        <v/>
      </c>
    </row>
    <row r="1181">
      <c r="A1181" s="16" t="n"/>
      <c r="B1181" s="5" t="n"/>
      <c r="C1181" s="17" t="n"/>
      <c r="D1181" s="5" t="n"/>
      <c r="E1181" s="5" t="n"/>
      <c r="F1181" s="6">
        <f>IF(B1181&amp;""="","",IFERROR(INDEX('أوامر الشغل'!$I$6:$I$1005,MATCH(B1181&amp;"",'أوامر الشغل'!$A$6:$A$1005,0)),"أمر غير موجود"))</f>
        <v/>
      </c>
    </row>
    <row r="1182">
      <c r="A1182" s="16" t="n"/>
      <c r="B1182" s="5" t="n"/>
      <c r="C1182" s="17" t="n"/>
      <c r="D1182" s="5" t="n"/>
      <c r="E1182" s="5" t="n"/>
      <c r="F1182" s="6">
        <f>IF(B1182&amp;""="","",IFERROR(INDEX('أوامر الشغل'!$I$6:$I$1005,MATCH(B1182&amp;"",'أوامر الشغل'!$A$6:$A$1005,0)),"أمر غير موجود"))</f>
        <v/>
      </c>
    </row>
    <row r="1183">
      <c r="A1183" s="16" t="n"/>
      <c r="B1183" s="5" t="n"/>
      <c r="C1183" s="17" t="n"/>
      <c r="D1183" s="5" t="n"/>
      <c r="E1183" s="5" t="n"/>
      <c r="F1183" s="6">
        <f>IF(B1183&amp;""="","",IFERROR(INDEX('أوامر الشغل'!$I$6:$I$1005,MATCH(B1183&amp;"",'أوامر الشغل'!$A$6:$A$1005,0)),"أمر غير موجود"))</f>
        <v/>
      </c>
    </row>
    <row r="1184">
      <c r="A1184" s="16" t="n"/>
      <c r="B1184" s="5" t="n"/>
      <c r="C1184" s="17" t="n"/>
      <c r="D1184" s="5" t="n"/>
      <c r="E1184" s="5" t="n"/>
      <c r="F1184" s="6">
        <f>IF(B1184&amp;""="","",IFERROR(INDEX('أوامر الشغل'!$I$6:$I$1005,MATCH(B1184&amp;"",'أوامر الشغل'!$A$6:$A$1005,0)),"أمر غير موجود"))</f>
        <v/>
      </c>
    </row>
    <row r="1185">
      <c r="A1185" s="16" t="n"/>
      <c r="B1185" s="5" t="n"/>
      <c r="C1185" s="17" t="n"/>
      <c r="D1185" s="5" t="n"/>
      <c r="E1185" s="5" t="n"/>
      <c r="F1185" s="6">
        <f>IF(B1185&amp;""="","",IFERROR(INDEX('أوامر الشغل'!$I$6:$I$1005,MATCH(B1185&amp;"",'أوامر الشغل'!$A$6:$A$1005,0)),"أمر غير موجود"))</f>
        <v/>
      </c>
    </row>
    <row r="1186">
      <c r="A1186" s="16" t="n"/>
      <c r="B1186" s="5" t="n"/>
      <c r="C1186" s="17" t="n"/>
      <c r="D1186" s="5" t="n"/>
      <c r="E1186" s="5" t="n"/>
      <c r="F1186" s="6">
        <f>IF(B1186&amp;""="","",IFERROR(INDEX('أوامر الشغل'!$I$6:$I$1005,MATCH(B1186&amp;"",'أوامر الشغل'!$A$6:$A$1005,0)),"أمر غير موجود"))</f>
        <v/>
      </c>
    </row>
    <row r="1187">
      <c r="A1187" s="16" t="n"/>
      <c r="B1187" s="5" t="n"/>
      <c r="C1187" s="17" t="n"/>
      <c r="D1187" s="5" t="n"/>
      <c r="E1187" s="5" t="n"/>
      <c r="F1187" s="6">
        <f>IF(B1187&amp;""="","",IFERROR(INDEX('أوامر الشغل'!$I$6:$I$1005,MATCH(B1187&amp;"",'أوامر الشغل'!$A$6:$A$1005,0)),"أمر غير موجود"))</f>
        <v/>
      </c>
    </row>
    <row r="1188">
      <c r="A1188" s="16" t="n"/>
      <c r="B1188" s="5" t="n"/>
      <c r="C1188" s="17" t="n"/>
      <c r="D1188" s="5" t="n"/>
      <c r="E1188" s="5" t="n"/>
      <c r="F1188" s="6">
        <f>IF(B1188&amp;""="","",IFERROR(INDEX('أوامر الشغل'!$I$6:$I$1005,MATCH(B1188&amp;"",'أوامر الشغل'!$A$6:$A$1005,0)),"أمر غير موجود"))</f>
        <v/>
      </c>
    </row>
    <row r="1189">
      <c r="A1189" s="16" t="n"/>
      <c r="B1189" s="5" t="n"/>
      <c r="C1189" s="17" t="n"/>
      <c r="D1189" s="5" t="n"/>
      <c r="E1189" s="5" t="n"/>
      <c r="F1189" s="6">
        <f>IF(B1189&amp;""="","",IFERROR(INDEX('أوامر الشغل'!$I$6:$I$1005,MATCH(B1189&amp;"",'أوامر الشغل'!$A$6:$A$1005,0)),"أمر غير موجود"))</f>
        <v/>
      </c>
    </row>
    <row r="1190">
      <c r="A1190" s="16" t="n"/>
      <c r="B1190" s="5" t="n"/>
      <c r="C1190" s="17" t="n"/>
      <c r="D1190" s="5" t="n"/>
      <c r="E1190" s="5" t="n"/>
      <c r="F1190" s="6">
        <f>IF(B1190&amp;""="","",IFERROR(INDEX('أوامر الشغل'!$I$6:$I$1005,MATCH(B1190&amp;"",'أوامر الشغل'!$A$6:$A$1005,0)),"أمر غير موجود"))</f>
        <v/>
      </c>
    </row>
    <row r="1191">
      <c r="A1191" s="16" t="n"/>
      <c r="B1191" s="5" t="n"/>
      <c r="C1191" s="17" t="n"/>
      <c r="D1191" s="5" t="n"/>
      <c r="E1191" s="5" t="n"/>
      <c r="F1191" s="6">
        <f>IF(B1191&amp;""="","",IFERROR(INDEX('أوامر الشغل'!$I$6:$I$1005,MATCH(B1191&amp;"",'أوامر الشغل'!$A$6:$A$1005,0)),"أمر غير موجود"))</f>
        <v/>
      </c>
    </row>
    <row r="1192">
      <c r="A1192" s="16" t="n"/>
      <c r="B1192" s="5" t="n"/>
      <c r="C1192" s="17" t="n"/>
      <c r="D1192" s="5" t="n"/>
      <c r="E1192" s="5" t="n"/>
      <c r="F1192" s="6">
        <f>IF(B1192&amp;""="","",IFERROR(INDEX('أوامر الشغل'!$I$6:$I$1005,MATCH(B1192&amp;"",'أوامر الشغل'!$A$6:$A$1005,0)),"أمر غير موجود"))</f>
        <v/>
      </c>
    </row>
    <row r="1193">
      <c r="A1193" s="16" t="n"/>
      <c r="B1193" s="5" t="n"/>
      <c r="C1193" s="17" t="n"/>
      <c r="D1193" s="5" t="n"/>
      <c r="E1193" s="5" t="n"/>
      <c r="F1193" s="6">
        <f>IF(B1193&amp;""="","",IFERROR(INDEX('أوامر الشغل'!$I$6:$I$1005,MATCH(B1193&amp;"",'أوامر الشغل'!$A$6:$A$1005,0)),"أمر غير موجود"))</f>
        <v/>
      </c>
    </row>
    <row r="1194">
      <c r="A1194" s="16" t="n"/>
      <c r="B1194" s="5" t="n"/>
      <c r="C1194" s="17" t="n"/>
      <c r="D1194" s="5" t="n"/>
      <c r="E1194" s="5" t="n"/>
      <c r="F1194" s="6">
        <f>IF(B1194&amp;""="","",IFERROR(INDEX('أوامر الشغل'!$I$6:$I$1005,MATCH(B1194&amp;"",'أوامر الشغل'!$A$6:$A$1005,0)),"أمر غير موجود"))</f>
        <v/>
      </c>
    </row>
    <row r="1195">
      <c r="A1195" s="16" t="n"/>
      <c r="B1195" s="5" t="n"/>
      <c r="C1195" s="17" t="n"/>
      <c r="D1195" s="5" t="n"/>
      <c r="E1195" s="5" t="n"/>
      <c r="F1195" s="6">
        <f>IF(B1195&amp;""="","",IFERROR(INDEX('أوامر الشغل'!$I$6:$I$1005,MATCH(B1195&amp;"",'أوامر الشغل'!$A$6:$A$1005,0)),"أمر غير موجود"))</f>
        <v/>
      </c>
    </row>
    <row r="1196">
      <c r="A1196" s="16" t="n"/>
      <c r="B1196" s="5" t="n"/>
      <c r="C1196" s="17" t="n"/>
      <c r="D1196" s="5" t="n"/>
      <c r="E1196" s="5" t="n"/>
      <c r="F1196" s="6">
        <f>IF(B1196&amp;""="","",IFERROR(INDEX('أوامر الشغل'!$I$6:$I$1005,MATCH(B1196&amp;"",'أوامر الشغل'!$A$6:$A$1005,0)),"أمر غير موجود"))</f>
        <v/>
      </c>
    </row>
    <row r="1197">
      <c r="A1197" s="16" t="n"/>
      <c r="B1197" s="5" t="n"/>
      <c r="C1197" s="17" t="n"/>
      <c r="D1197" s="5" t="n"/>
      <c r="E1197" s="5" t="n"/>
      <c r="F1197" s="6">
        <f>IF(B1197&amp;""="","",IFERROR(INDEX('أوامر الشغل'!$I$6:$I$1005,MATCH(B1197&amp;"",'أوامر الشغل'!$A$6:$A$1005,0)),"أمر غير موجود"))</f>
        <v/>
      </c>
    </row>
    <row r="1198">
      <c r="A1198" s="16" t="n"/>
      <c r="B1198" s="5" t="n"/>
      <c r="C1198" s="17" t="n"/>
      <c r="D1198" s="5" t="n"/>
      <c r="E1198" s="5" t="n"/>
      <c r="F1198" s="6">
        <f>IF(B1198&amp;""="","",IFERROR(INDEX('أوامر الشغل'!$I$6:$I$1005,MATCH(B1198&amp;"",'أوامر الشغل'!$A$6:$A$1005,0)),"أمر غير موجود"))</f>
        <v/>
      </c>
    </row>
    <row r="1199">
      <c r="A1199" s="16" t="n"/>
      <c r="B1199" s="5" t="n"/>
      <c r="C1199" s="17" t="n"/>
      <c r="D1199" s="5" t="n"/>
      <c r="E1199" s="5" t="n"/>
      <c r="F1199" s="6">
        <f>IF(B1199&amp;""="","",IFERROR(INDEX('أوامر الشغل'!$I$6:$I$1005,MATCH(B1199&amp;"",'أوامر الشغل'!$A$6:$A$1005,0)),"أمر غير موجود"))</f>
        <v/>
      </c>
    </row>
    <row r="1200">
      <c r="A1200" s="16" t="n"/>
      <c r="B1200" s="5" t="n"/>
      <c r="C1200" s="17" t="n"/>
      <c r="D1200" s="5" t="n"/>
      <c r="E1200" s="5" t="n"/>
      <c r="F1200" s="6">
        <f>IF(B1200&amp;""="","",IFERROR(INDEX('أوامر الشغل'!$I$6:$I$1005,MATCH(B1200&amp;"",'أوامر الشغل'!$A$6:$A$1005,0)),"أمر غير موجود"))</f>
        <v/>
      </c>
    </row>
    <row r="1201">
      <c r="A1201" s="16" t="n"/>
      <c r="B1201" s="5" t="n"/>
      <c r="C1201" s="17" t="n"/>
      <c r="D1201" s="5" t="n"/>
      <c r="E1201" s="5" t="n"/>
      <c r="F1201" s="6">
        <f>IF(B1201&amp;""="","",IFERROR(INDEX('أوامر الشغل'!$I$6:$I$1005,MATCH(B1201&amp;"",'أوامر الشغل'!$A$6:$A$1005,0)),"أمر غير موجود"))</f>
        <v/>
      </c>
    </row>
    <row r="1202">
      <c r="A1202" s="16" t="n"/>
      <c r="B1202" s="5" t="n"/>
      <c r="C1202" s="17" t="n"/>
      <c r="D1202" s="5" t="n"/>
      <c r="E1202" s="5" t="n"/>
      <c r="F1202" s="6">
        <f>IF(B1202&amp;""="","",IFERROR(INDEX('أوامر الشغل'!$I$6:$I$1005,MATCH(B1202&amp;"",'أوامر الشغل'!$A$6:$A$1005,0)),"أمر غير موجود"))</f>
        <v/>
      </c>
    </row>
    <row r="1203">
      <c r="A1203" s="16" t="n"/>
      <c r="B1203" s="5" t="n"/>
      <c r="C1203" s="17" t="n"/>
      <c r="D1203" s="5" t="n"/>
      <c r="E1203" s="5" t="n"/>
      <c r="F1203" s="6">
        <f>IF(B1203&amp;""="","",IFERROR(INDEX('أوامر الشغل'!$I$6:$I$1005,MATCH(B1203&amp;"",'أوامر الشغل'!$A$6:$A$1005,0)),"أمر غير موجود"))</f>
        <v/>
      </c>
    </row>
    <row r="1204">
      <c r="A1204" s="16" t="n"/>
      <c r="B1204" s="5" t="n"/>
      <c r="C1204" s="17" t="n"/>
      <c r="D1204" s="5" t="n"/>
      <c r="E1204" s="5" t="n"/>
      <c r="F1204" s="6">
        <f>IF(B1204&amp;""="","",IFERROR(INDEX('أوامر الشغل'!$I$6:$I$1005,MATCH(B1204&amp;"",'أوامر الشغل'!$A$6:$A$1005,0)),"أمر غير موجود"))</f>
        <v/>
      </c>
    </row>
    <row r="1205">
      <c r="A1205" s="16" t="n"/>
      <c r="B1205" s="5" t="n"/>
      <c r="C1205" s="17" t="n"/>
      <c r="D1205" s="5" t="n"/>
      <c r="E1205" s="5" t="n"/>
      <c r="F1205" s="6">
        <f>IF(B1205&amp;""="","",IFERROR(INDEX('أوامر الشغل'!$I$6:$I$1005,MATCH(B1205&amp;"",'أوامر الشغل'!$A$6:$A$1005,0)),"أمر غير موجود"))</f>
        <v/>
      </c>
    </row>
    <row r="1206">
      <c r="A1206" s="16" t="n"/>
      <c r="B1206" s="5" t="n"/>
      <c r="C1206" s="17" t="n"/>
      <c r="D1206" s="5" t="n"/>
      <c r="E1206" s="5" t="n"/>
      <c r="F1206" s="6">
        <f>IF(B1206&amp;""="","",IFERROR(INDEX('أوامر الشغل'!$I$6:$I$1005,MATCH(B1206&amp;"",'أوامر الشغل'!$A$6:$A$1005,0)),"أمر غير موجود"))</f>
        <v/>
      </c>
    </row>
    <row r="1207">
      <c r="A1207" s="16" t="n"/>
      <c r="B1207" s="5" t="n"/>
      <c r="C1207" s="17" t="n"/>
      <c r="D1207" s="5" t="n"/>
      <c r="E1207" s="5" t="n"/>
      <c r="F1207" s="6">
        <f>IF(B1207&amp;""="","",IFERROR(INDEX('أوامر الشغل'!$I$6:$I$1005,MATCH(B1207&amp;"",'أوامر الشغل'!$A$6:$A$1005,0)),"أمر غير موجود"))</f>
        <v/>
      </c>
    </row>
    <row r="1208">
      <c r="A1208" s="16" t="n"/>
      <c r="B1208" s="5" t="n"/>
      <c r="C1208" s="17" t="n"/>
      <c r="D1208" s="5" t="n"/>
      <c r="E1208" s="5" t="n"/>
      <c r="F1208" s="6">
        <f>IF(B1208&amp;""="","",IFERROR(INDEX('أوامر الشغل'!$I$6:$I$1005,MATCH(B1208&amp;"",'أوامر الشغل'!$A$6:$A$1005,0)),"أمر غير موجود"))</f>
        <v/>
      </c>
    </row>
    <row r="1209">
      <c r="A1209" s="16" t="n"/>
      <c r="B1209" s="5" t="n"/>
      <c r="C1209" s="17" t="n"/>
      <c r="D1209" s="5" t="n"/>
      <c r="E1209" s="5" t="n"/>
      <c r="F1209" s="6">
        <f>IF(B1209&amp;""="","",IFERROR(INDEX('أوامر الشغل'!$I$6:$I$1005,MATCH(B1209&amp;"",'أوامر الشغل'!$A$6:$A$1005,0)),"أمر غير موجود"))</f>
        <v/>
      </c>
    </row>
    <row r="1210">
      <c r="A1210" s="16" t="n"/>
      <c r="B1210" s="5" t="n"/>
      <c r="C1210" s="17" t="n"/>
      <c r="D1210" s="5" t="n"/>
      <c r="E1210" s="5" t="n"/>
      <c r="F1210" s="6">
        <f>IF(B1210&amp;""="","",IFERROR(INDEX('أوامر الشغل'!$I$6:$I$1005,MATCH(B1210&amp;"",'أوامر الشغل'!$A$6:$A$1005,0)),"أمر غير موجود"))</f>
        <v/>
      </c>
    </row>
    <row r="1211">
      <c r="A1211" s="16" t="n"/>
      <c r="B1211" s="5" t="n"/>
      <c r="C1211" s="17" t="n"/>
      <c r="D1211" s="5" t="n"/>
      <c r="E1211" s="5" t="n"/>
      <c r="F1211" s="6">
        <f>IF(B1211&amp;""="","",IFERROR(INDEX('أوامر الشغل'!$I$6:$I$1005,MATCH(B1211&amp;"",'أوامر الشغل'!$A$6:$A$1005,0)),"أمر غير موجود"))</f>
        <v/>
      </c>
    </row>
    <row r="1212">
      <c r="A1212" s="16" t="n"/>
      <c r="B1212" s="5" t="n"/>
      <c r="C1212" s="17" t="n"/>
      <c r="D1212" s="5" t="n"/>
      <c r="E1212" s="5" t="n"/>
      <c r="F1212" s="6">
        <f>IF(B1212&amp;""="","",IFERROR(INDEX('أوامر الشغل'!$I$6:$I$1005,MATCH(B1212&amp;"",'أوامر الشغل'!$A$6:$A$1005,0)),"أمر غير موجود"))</f>
        <v/>
      </c>
    </row>
    <row r="1213">
      <c r="A1213" s="16" t="n"/>
      <c r="B1213" s="5" t="n"/>
      <c r="C1213" s="17" t="n"/>
      <c r="D1213" s="5" t="n"/>
      <c r="E1213" s="5" t="n"/>
      <c r="F1213" s="6">
        <f>IF(B1213&amp;""="","",IFERROR(INDEX('أوامر الشغل'!$I$6:$I$1005,MATCH(B1213&amp;"",'أوامر الشغل'!$A$6:$A$1005,0)),"أمر غير موجود"))</f>
        <v/>
      </c>
    </row>
    <row r="1214">
      <c r="A1214" s="16" t="n"/>
      <c r="B1214" s="5" t="n"/>
      <c r="C1214" s="17" t="n"/>
      <c r="D1214" s="5" t="n"/>
      <c r="E1214" s="5" t="n"/>
      <c r="F1214" s="6">
        <f>IF(B1214&amp;""="","",IFERROR(INDEX('أوامر الشغل'!$I$6:$I$1005,MATCH(B1214&amp;"",'أوامر الشغل'!$A$6:$A$1005,0)),"أمر غير موجود"))</f>
        <v/>
      </c>
    </row>
    <row r="1215">
      <c r="A1215" s="16" t="n"/>
      <c r="B1215" s="5" t="n"/>
      <c r="C1215" s="17" t="n"/>
      <c r="D1215" s="5" t="n"/>
      <c r="E1215" s="5" t="n"/>
      <c r="F1215" s="6">
        <f>IF(B1215&amp;""="","",IFERROR(INDEX('أوامر الشغل'!$I$6:$I$1005,MATCH(B1215&amp;"",'أوامر الشغل'!$A$6:$A$1005,0)),"أمر غير موجود"))</f>
        <v/>
      </c>
    </row>
    <row r="1216">
      <c r="A1216" s="16" t="n"/>
      <c r="B1216" s="5" t="n"/>
      <c r="C1216" s="17" t="n"/>
      <c r="D1216" s="5" t="n"/>
      <c r="E1216" s="5" t="n"/>
      <c r="F1216" s="6">
        <f>IF(B1216&amp;""="","",IFERROR(INDEX('أوامر الشغل'!$I$6:$I$1005,MATCH(B1216&amp;"",'أوامر الشغل'!$A$6:$A$1005,0)),"أمر غير موجود"))</f>
        <v/>
      </c>
    </row>
    <row r="1217">
      <c r="A1217" s="16" t="n"/>
      <c r="B1217" s="5" t="n"/>
      <c r="C1217" s="17" t="n"/>
      <c r="D1217" s="5" t="n"/>
      <c r="E1217" s="5" t="n"/>
      <c r="F1217" s="6">
        <f>IF(B1217&amp;""="","",IFERROR(INDEX('أوامر الشغل'!$I$6:$I$1005,MATCH(B1217&amp;"",'أوامر الشغل'!$A$6:$A$1005,0)),"أمر غير موجود"))</f>
        <v/>
      </c>
    </row>
    <row r="1218">
      <c r="A1218" s="16" t="n"/>
      <c r="B1218" s="5" t="n"/>
      <c r="C1218" s="17" t="n"/>
      <c r="D1218" s="5" t="n"/>
      <c r="E1218" s="5" t="n"/>
      <c r="F1218" s="6">
        <f>IF(B1218&amp;""="","",IFERROR(INDEX('أوامر الشغل'!$I$6:$I$1005,MATCH(B1218&amp;"",'أوامر الشغل'!$A$6:$A$1005,0)),"أمر غير موجود"))</f>
        <v/>
      </c>
    </row>
    <row r="1219">
      <c r="A1219" s="16" t="n"/>
      <c r="B1219" s="5" t="n"/>
      <c r="C1219" s="17" t="n"/>
      <c r="D1219" s="5" t="n"/>
      <c r="E1219" s="5" t="n"/>
      <c r="F1219" s="6">
        <f>IF(B1219&amp;""="","",IFERROR(INDEX('أوامر الشغل'!$I$6:$I$1005,MATCH(B1219&amp;"",'أوامر الشغل'!$A$6:$A$1005,0)),"أمر غير موجود"))</f>
        <v/>
      </c>
    </row>
    <row r="1220">
      <c r="A1220" s="16" t="n"/>
      <c r="B1220" s="5" t="n"/>
      <c r="C1220" s="17" t="n"/>
      <c r="D1220" s="5" t="n"/>
      <c r="E1220" s="5" t="n"/>
      <c r="F1220" s="6">
        <f>IF(B1220&amp;""="","",IFERROR(INDEX('أوامر الشغل'!$I$6:$I$1005,MATCH(B1220&amp;"",'أوامر الشغل'!$A$6:$A$1005,0)),"أمر غير موجود"))</f>
        <v/>
      </c>
    </row>
    <row r="1221">
      <c r="A1221" s="16" t="n"/>
      <c r="B1221" s="5" t="n"/>
      <c r="C1221" s="17" t="n"/>
      <c r="D1221" s="5" t="n"/>
      <c r="E1221" s="5" t="n"/>
      <c r="F1221" s="6">
        <f>IF(B1221&amp;""="","",IFERROR(INDEX('أوامر الشغل'!$I$6:$I$1005,MATCH(B1221&amp;"",'أوامر الشغل'!$A$6:$A$1005,0)),"أمر غير موجود"))</f>
        <v/>
      </c>
    </row>
    <row r="1222">
      <c r="A1222" s="16" t="n"/>
      <c r="B1222" s="5" t="n"/>
      <c r="C1222" s="17" t="n"/>
      <c r="D1222" s="5" t="n"/>
      <c r="E1222" s="5" t="n"/>
      <c r="F1222" s="6">
        <f>IF(B1222&amp;""="","",IFERROR(INDEX('أوامر الشغل'!$I$6:$I$1005,MATCH(B1222&amp;"",'أوامر الشغل'!$A$6:$A$1005,0)),"أمر غير موجود"))</f>
        <v/>
      </c>
    </row>
    <row r="1223">
      <c r="A1223" s="16" t="n"/>
      <c r="B1223" s="5" t="n"/>
      <c r="C1223" s="17" t="n"/>
      <c r="D1223" s="5" t="n"/>
      <c r="E1223" s="5" t="n"/>
      <c r="F1223" s="6">
        <f>IF(B1223&amp;""="","",IFERROR(INDEX('أوامر الشغل'!$I$6:$I$1005,MATCH(B1223&amp;"",'أوامر الشغل'!$A$6:$A$1005,0)),"أمر غير موجود"))</f>
        <v/>
      </c>
    </row>
    <row r="1224">
      <c r="A1224" s="16" t="n"/>
      <c r="B1224" s="5" t="n"/>
      <c r="C1224" s="17" t="n"/>
      <c r="D1224" s="5" t="n"/>
      <c r="E1224" s="5" t="n"/>
      <c r="F1224" s="6">
        <f>IF(B1224&amp;""="","",IFERROR(INDEX('أوامر الشغل'!$I$6:$I$1005,MATCH(B1224&amp;"",'أوامر الشغل'!$A$6:$A$1005,0)),"أمر غير موجود"))</f>
        <v/>
      </c>
    </row>
    <row r="1225">
      <c r="A1225" s="16" t="n"/>
      <c r="B1225" s="5" t="n"/>
      <c r="C1225" s="17" t="n"/>
      <c r="D1225" s="5" t="n"/>
      <c r="E1225" s="5" t="n"/>
      <c r="F1225" s="6">
        <f>IF(B1225&amp;""="","",IFERROR(INDEX('أوامر الشغل'!$I$6:$I$1005,MATCH(B1225&amp;"",'أوامر الشغل'!$A$6:$A$1005,0)),"أمر غير موجود"))</f>
        <v/>
      </c>
    </row>
    <row r="1226">
      <c r="A1226" s="16" t="n"/>
      <c r="B1226" s="5" t="n"/>
      <c r="C1226" s="17" t="n"/>
      <c r="D1226" s="5" t="n"/>
      <c r="E1226" s="5" t="n"/>
      <c r="F1226" s="6">
        <f>IF(B1226&amp;""="","",IFERROR(INDEX('أوامر الشغل'!$I$6:$I$1005,MATCH(B1226&amp;"",'أوامر الشغل'!$A$6:$A$1005,0)),"أمر غير موجود"))</f>
        <v/>
      </c>
    </row>
    <row r="1227">
      <c r="A1227" s="16" t="n"/>
      <c r="B1227" s="5" t="n"/>
      <c r="C1227" s="17" t="n"/>
      <c r="D1227" s="5" t="n"/>
      <c r="E1227" s="5" t="n"/>
      <c r="F1227" s="6">
        <f>IF(B1227&amp;""="","",IFERROR(INDEX('أوامر الشغل'!$I$6:$I$1005,MATCH(B1227&amp;"",'أوامر الشغل'!$A$6:$A$1005,0)),"أمر غير موجود"))</f>
        <v/>
      </c>
    </row>
    <row r="1228">
      <c r="A1228" s="16" t="n"/>
      <c r="B1228" s="5" t="n"/>
      <c r="C1228" s="17" t="n"/>
      <c r="D1228" s="5" t="n"/>
      <c r="E1228" s="5" t="n"/>
      <c r="F1228" s="6">
        <f>IF(B1228&amp;""="","",IFERROR(INDEX('أوامر الشغل'!$I$6:$I$1005,MATCH(B1228&amp;"",'أوامر الشغل'!$A$6:$A$1005,0)),"أمر غير موجود"))</f>
        <v/>
      </c>
    </row>
    <row r="1229">
      <c r="A1229" s="16" t="n"/>
      <c r="B1229" s="5" t="n"/>
      <c r="C1229" s="17" t="n"/>
      <c r="D1229" s="5" t="n"/>
      <c r="E1229" s="5" t="n"/>
      <c r="F1229" s="6">
        <f>IF(B1229&amp;""="","",IFERROR(INDEX('أوامر الشغل'!$I$6:$I$1005,MATCH(B1229&amp;"",'أوامر الشغل'!$A$6:$A$1005,0)),"أمر غير موجود"))</f>
        <v/>
      </c>
    </row>
    <row r="1230">
      <c r="A1230" s="16" t="n"/>
      <c r="B1230" s="5" t="n"/>
      <c r="C1230" s="17" t="n"/>
      <c r="D1230" s="5" t="n"/>
      <c r="E1230" s="5" t="n"/>
      <c r="F1230" s="6">
        <f>IF(B1230&amp;""="","",IFERROR(INDEX('أوامر الشغل'!$I$6:$I$1005,MATCH(B1230&amp;"",'أوامر الشغل'!$A$6:$A$1005,0)),"أمر غير موجود"))</f>
        <v/>
      </c>
    </row>
    <row r="1231">
      <c r="A1231" s="16" t="n"/>
      <c r="B1231" s="5" t="n"/>
      <c r="C1231" s="17" t="n"/>
      <c r="D1231" s="5" t="n"/>
      <c r="E1231" s="5" t="n"/>
      <c r="F1231" s="6">
        <f>IF(B1231&amp;""="","",IFERROR(INDEX('أوامر الشغل'!$I$6:$I$1005,MATCH(B1231&amp;"",'أوامر الشغل'!$A$6:$A$1005,0)),"أمر غير موجود"))</f>
        <v/>
      </c>
    </row>
    <row r="1232">
      <c r="A1232" s="16" t="n"/>
      <c r="B1232" s="5" t="n"/>
      <c r="C1232" s="17" t="n"/>
      <c r="D1232" s="5" t="n"/>
      <c r="E1232" s="5" t="n"/>
      <c r="F1232" s="6">
        <f>IF(B1232&amp;""="","",IFERROR(INDEX('أوامر الشغل'!$I$6:$I$1005,MATCH(B1232&amp;"",'أوامر الشغل'!$A$6:$A$1005,0)),"أمر غير موجود"))</f>
        <v/>
      </c>
    </row>
    <row r="1233">
      <c r="A1233" s="16" t="n"/>
      <c r="B1233" s="5" t="n"/>
      <c r="C1233" s="17" t="n"/>
      <c r="D1233" s="5" t="n"/>
      <c r="E1233" s="5" t="n"/>
      <c r="F1233" s="6">
        <f>IF(B1233&amp;""="","",IFERROR(INDEX('أوامر الشغل'!$I$6:$I$1005,MATCH(B1233&amp;"",'أوامر الشغل'!$A$6:$A$1005,0)),"أمر غير موجود"))</f>
        <v/>
      </c>
    </row>
    <row r="1234">
      <c r="A1234" s="16" t="n"/>
      <c r="B1234" s="5" t="n"/>
      <c r="C1234" s="17" t="n"/>
      <c r="D1234" s="5" t="n"/>
      <c r="E1234" s="5" t="n"/>
      <c r="F1234" s="6">
        <f>IF(B1234&amp;""="","",IFERROR(INDEX('أوامر الشغل'!$I$6:$I$1005,MATCH(B1234&amp;"",'أوامر الشغل'!$A$6:$A$1005,0)),"أمر غير موجود"))</f>
        <v/>
      </c>
    </row>
    <row r="1235">
      <c r="A1235" s="16" t="n"/>
      <c r="B1235" s="5" t="n"/>
      <c r="C1235" s="17" t="n"/>
      <c r="D1235" s="5" t="n"/>
      <c r="E1235" s="5" t="n"/>
      <c r="F1235" s="6">
        <f>IF(B1235&amp;""="","",IFERROR(INDEX('أوامر الشغل'!$I$6:$I$1005,MATCH(B1235&amp;"",'أوامر الشغل'!$A$6:$A$1005,0)),"أمر غير موجود"))</f>
        <v/>
      </c>
    </row>
    <row r="1236">
      <c r="A1236" s="16" t="n"/>
      <c r="B1236" s="5" t="n"/>
      <c r="C1236" s="17" t="n"/>
      <c r="D1236" s="5" t="n"/>
      <c r="E1236" s="5" t="n"/>
      <c r="F1236" s="6">
        <f>IF(B1236&amp;""="","",IFERROR(INDEX('أوامر الشغل'!$I$6:$I$1005,MATCH(B1236&amp;"",'أوامر الشغل'!$A$6:$A$1005,0)),"أمر غير موجود"))</f>
        <v/>
      </c>
    </row>
    <row r="1237">
      <c r="A1237" s="16" t="n"/>
      <c r="B1237" s="5" t="n"/>
      <c r="C1237" s="17" t="n"/>
      <c r="D1237" s="5" t="n"/>
      <c r="E1237" s="5" t="n"/>
      <c r="F1237" s="6">
        <f>IF(B1237&amp;""="","",IFERROR(INDEX('أوامر الشغل'!$I$6:$I$1005,MATCH(B1237&amp;"",'أوامر الشغل'!$A$6:$A$1005,0)),"أمر غير موجود"))</f>
        <v/>
      </c>
    </row>
    <row r="1238">
      <c r="A1238" s="16" t="n"/>
      <c r="B1238" s="5" t="n"/>
      <c r="C1238" s="17" t="n"/>
      <c r="D1238" s="5" t="n"/>
      <c r="E1238" s="5" t="n"/>
      <c r="F1238" s="6">
        <f>IF(B1238&amp;""="","",IFERROR(INDEX('أوامر الشغل'!$I$6:$I$1005,MATCH(B1238&amp;"",'أوامر الشغل'!$A$6:$A$1005,0)),"أمر غير موجود"))</f>
        <v/>
      </c>
    </row>
    <row r="1239">
      <c r="A1239" s="16" t="n"/>
      <c r="B1239" s="5" t="n"/>
      <c r="C1239" s="17" t="n"/>
      <c r="D1239" s="5" t="n"/>
      <c r="E1239" s="5" t="n"/>
      <c r="F1239" s="6">
        <f>IF(B1239&amp;""="","",IFERROR(INDEX('أوامر الشغل'!$I$6:$I$1005,MATCH(B1239&amp;"",'أوامر الشغل'!$A$6:$A$1005,0)),"أمر غير موجود"))</f>
        <v/>
      </c>
    </row>
    <row r="1240">
      <c r="A1240" s="16" t="n"/>
      <c r="B1240" s="5" t="n"/>
      <c r="C1240" s="17" t="n"/>
      <c r="D1240" s="5" t="n"/>
      <c r="E1240" s="5" t="n"/>
      <c r="F1240" s="6">
        <f>IF(B1240&amp;""="","",IFERROR(INDEX('أوامر الشغل'!$I$6:$I$1005,MATCH(B1240&amp;"",'أوامر الشغل'!$A$6:$A$1005,0)),"أمر غير موجود"))</f>
        <v/>
      </c>
    </row>
    <row r="1241">
      <c r="A1241" s="16" t="n"/>
      <c r="B1241" s="5" t="n"/>
      <c r="C1241" s="17" t="n"/>
      <c r="D1241" s="5" t="n"/>
      <c r="E1241" s="5" t="n"/>
      <c r="F1241" s="6">
        <f>IF(B1241&amp;""="","",IFERROR(INDEX('أوامر الشغل'!$I$6:$I$1005,MATCH(B1241&amp;"",'أوامر الشغل'!$A$6:$A$1005,0)),"أمر غير موجود"))</f>
        <v/>
      </c>
    </row>
    <row r="1242">
      <c r="A1242" s="16" t="n"/>
      <c r="B1242" s="5" t="n"/>
      <c r="C1242" s="17" t="n"/>
      <c r="D1242" s="5" t="n"/>
      <c r="E1242" s="5" t="n"/>
      <c r="F1242" s="6">
        <f>IF(B1242&amp;""="","",IFERROR(INDEX('أوامر الشغل'!$I$6:$I$1005,MATCH(B1242&amp;"",'أوامر الشغل'!$A$6:$A$1005,0)),"أمر غير موجود"))</f>
        <v/>
      </c>
    </row>
    <row r="1243">
      <c r="A1243" s="16" t="n"/>
      <c r="B1243" s="5" t="n"/>
      <c r="C1243" s="17" t="n"/>
      <c r="D1243" s="5" t="n"/>
      <c r="E1243" s="5" t="n"/>
      <c r="F1243" s="6">
        <f>IF(B1243&amp;""="","",IFERROR(INDEX('أوامر الشغل'!$I$6:$I$1005,MATCH(B1243&amp;"",'أوامر الشغل'!$A$6:$A$1005,0)),"أمر غير موجود"))</f>
        <v/>
      </c>
    </row>
    <row r="1244">
      <c r="A1244" s="16" t="n"/>
      <c r="B1244" s="5" t="n"/>
      <c r="C1244" s="17" t="n"/>
      <c r="D1244" s="5" t="n"/>
      <c r="E1244" s="5" t="n"/>
      <c r="F1244" s="6">
        <f>IF(B1244&amp;""="","",IFERROR(INDEX('أوامر الشغل'!$I$6:$I$1005,MATCH(B1244&amp;"",'أوامر الشغل'!$A$6:$A$1005,0)),"أمر غير موجود"))</f>
        <v/>
      </c>
    </row>
    <row r="1245">
      <c r="A1245" s="16" t="n"/>
      <c r="B1245" s="5" t="n"/>
      <c r="C1245" s="17" t="n"/>
      <c r="D1245" s="5" t="n"/>
      <c r="E1245" s="5" t="n"/>
      <c r="F1245" s="6">
        <f>IF(B1245&amp;""="","",IFERROR(INDEX('أوامر الشغل'!$I$6:$I$1005,MATCH(B1245&amp;"",'أوامر الشغل'!$A$6:$A$1005,0)),"أمر غير موجود"))</f>
        <v/>
      </c>
    </row>
    <row r="1246">
      <c r="A1246" s="16" t="n"/>
      <c r="B1246" s="5" t="n"/>
      <c r="C1246" s="17" t="n"/>
      <c r="D1246" s="5" t="n"/>
      <c r="E1246" s="5" t="n"/>
      <c r="F1246" s="6">
        <f>IF(B1246&amp;""="","",IFERROR(INDEX('أوامر الشغل'!$I$6:$I$1005,MATCH(B1246&amp;"",'أوامر الشغل'!$A$6:$A$1005,0)),"أمر غير موجود"))</f>
        <v/>
      </c>
    </row>
    <row r="1247">
      <c r="A1247" s="16" t="n"/>
      <c r="B1247" s="5" t="n"/>
      <c r="C1247" s="17" t="n"/>
      <c r="D1247" s="5" t="n"/>
      <c r="E1247" s="5" t="n"/>
      <c r="F1247" s="6">
        <f>IF(B1247&amp;""="","",IFERROR(INDEX('أوامر الشغل'!$I$6:$I$1005,MATCH(B1247&amp;"",'أوامر الشغل'!$A$6:$A$1005,0)),"أمر غير موجود"))</f>
        <v/>
      </c>
    </row>
    <row r="1248">
      <c r="A1248" s="16" t="n"/>
      <c r="B1248" s="5" t="n"/>
      <c r="C1248" s="17" t="n"/>
      <c r="D1248" s="5" t="n"/>
      <c r="E1248" s="5" t="n"/>
      <c r="F1248" s="6">
        <f>IF(B1248&amp;""="","",IFERROR(INDEX('أوامر الشغل'!$I$6:$I$1005,MATCH(B1248&amp;"",'أوامر الشغل'!$A$6:$A$1005,0)),"أمر غير موجود"))</f>
        <v/>
      </c>
    </row>
    <row r="1249">
      <c r="A1249" s="16" t="n"/>
      <c r="B1249" s="5" t="n"/>
      <c r="C1249" s="17" t="n"/>
      <c r="D1249" s="5" t="n"/>
      <c r="E1249" s="5" t="n"/>
      <c r="F1249" s="6">
        <f>IF(B1249&amp;""="","",IFERROR(INDEX('أوامر الشغل'!$I$6:$I$1005,MATCH(B1249&amp;"",'أوامر الشغل'!$A$6:$A$1005,0)),"أمر غير موجود"))</f>
        <v/>
      </c>
    </row>
    <row r="1250">
      <c r="A1250" s="16" t="n"/>
      <c r="B1250" s="5" t="n"/>
      <c r="C1250" s="17" t="n"/>
      <c r="D1250" s="5" t="n"/>
      <c r="E1250" s="5" t="n"/>
      <c r="F1250" s="6">
        <f>IF(B1250&amp;""="","",IFERROR(INDEX('أوامر الشغل'!$I$6:$I$1005,MATCH(B1250&amp;"",'أوامر الشغل'!$A$6:$A$1005,0)),"أمر غير موجود"))</f>
        <v/>
      </c>
    </row>
    <row r="1251">
      <c r="A1251" s="16" t="n"/>
      <c r="B1251" s="5" t="n"/>
      <c r="C1251" s="17" t="n"/>
      <c r="D1251" s="5" t="n"/>
      <c r="E1251" s="5" t="n"/>
      <c r="F1251" s="6">
        <f>IF(B1251&amp;""="","",IFERROR(INDEX('أوامر الشغل'!$I$6:$I$1005,MATCH(B1251&amp;"",'أوامر الشغل'!$A$6:$A$1005,0)),"أمر غير موجود"))</f>
        <v/>
      </c>
    </row>
    <row r="1252">
      <c r="A1252" s="16" t="n"/>
      <c r="B1252" s="5" t="n"/>
      <c r="C1252" s="17" t="n"/>
      <c r="D1252" s="5" t="n"/>
      <c r="E1252" s="5" t="n"/>
      <c r="F1252" s="6">
        <f>IF(B1252&amp;""="","",IFERROR(INDEX('أوامر الشغل'!$I$6:$I$1005,MATCH(B1252&amp;"",'أوامر الشغل'!$A$6:$A$1005,0)),"أمر غير موجود"))</f>
        <v/>
      </c>
    </row>
    <row r="1253">
      <c r="A1253" s="16" t="n"/>
      <c r="B1253" s="5" t="n"/>
      <c r="C1253" s="17" t="n"/>
      <c r="D1253" s="5" t="n"/>
      <c r="E1253" s="5" t="n"/>
      <c r="F1253" s="6">
        <f>IF(B1253&amp;""="","",IFERROR(INDEX('أوامر الشغل'!$I$6:$I$1005,MATCH(B1253&amp;"",'أوامر الشغل'!$A$6:$A$1005,0)),"أمر غير موجود"))</f>
        <v/>
      </c>
    </row>
    <row r="1254">
      <c r="A1254" s="16" t="n"/>
      <c r="B1254" s="5" t="n"/>
      <c r="C1254" s="17" t="n"/>
      <c r="D1254" s="5" t="n"/>
      <c r="E1254" s="5" t="n"/>
      <c r="F1254" s="6">
        <f>IF(B1254&amp;""="","",IFERROR(INDEX('أوامر الشغل'!$I$6:$I$1005,MATCH(B1254&amp;"",'أوامر الشغل'!$A$6:$A$1005,0)),"أمر غير موجود"))</f>
        <v/>
      </c>
    </row>
    <row r="1255">
      <c r="A1255" s="16" t="n"/>
      <c r="B1255" s="5" t="n"/>
      <c r="C1255" s="17" t="n"/>
      <c r="D1255" s="5" t="n"/>
      <c r="E1255" s="5" t="n"/>
      <c r="F1255" s="6">
        <f>IF(B1255&amp;""="","",IFERROR(INDEX('أوامر الشغل'!$I$6:$I$1005,MATCH(B1255&amp;"",'أوامر الشغل'!$A$6:$A$1005,0)),"أمر غير موجود"))</f>
        <v/>
      </c>
    </row>
    <row r="1256">
      <c r="A1256" s="16" t="n"/>
      <c r="B1256" s="5" t="n"/>
      <c r="C1256" s="17" t="n"/>
      <c r="D1256" s="5" t="n"/>
      <c r="E1256" s="5" t="n"/>
      <c r="F1256" s="6">
        <f>IF(B1256&amp;""="","",IFERROR(INDEX('أوامر الشغل'!$I$6:$I$1005,MATCH(B1256&amp;"",'أوامر الشغل'!$A$6:$A$1005,0)),"أمر غير موجود"))</f>
        <v/>
      </c>
    </row>
    <row r="1257">
      <c r="A1257" s="16" t="n"/>
      <c r="B1257" s="5" t="n"/>
      <c r="C1257" s="17" t="n"/>
      <c r="D1257" s="5" t="n"/>
      <c r="E1257" s="5" t="n"/>
      <c r="F1257" s="6">
        <f>IF(B1257&amp;""="","",IFERROR(INDEX('أوامر الشغل'!$I$6:$I$1005,MATCH(B1257&amp;"",'أوامر الشغل'!$A$6:$A$1005,0)),"أمر غير موجود"))</f>
        <v/>
      </c>
    </row>
    <row r="1258">
      <c r="A1258" s="16" t="n"/>
      <c r="B1258" s="5" t="n"/>
      <c r="C1258" s="17" t="n"/>
      <c r="D1258" s="5" t="n"/>
      <c r="E1258" s="5" t="n"/>
      <c r="F1258" s="6">
        <f>IF(B1258&amp;""="","",IFERROR(INDEX('أوامر الشغل'!$I$6:$I$1005,MATCH(B1258&amp;"",'أوامر الشغل'!$A$6:$A$1005,0)),"أمر غير موجود"))</f>
        <v/>
      </c>
    </row>
    <row r="1259">
      <c r="A1259" s="16" t="n"/>
      <c r="B1259" s="5" t="n"/>
      <c r="C1259" s="17" t="n"/>
      <c r="D1259" s="5" t="n"/>
      <c r="E1259" s="5" t="n"/>
      <c r="F1259" s="6">
        <f>IF(B1259&amp;""="","",IFERROR(INDEX('أوامر الشغل'!$I$6:$I$1005,MATCH(B1259&amp;"",'أوامر الشغل'!$A$6:$A$1005,0)),"أمر غير موجود"))</f>
        <v/>
      </c>
    </row>
    <row r="1260">
      <c r="A1260" s="16" t="n"/>
      <c r="B1260" s="5" t="n"/>
      <c r="C1260" s="17" t="n"/>
      <c r="D1260" s="5" t="n"/>
      <c r="E1260" s="5" t="n"/>
      <c r="F1260" s="6">
        <f>IF(B1260&amp;""="","",IFERROR(INDEX('أوامر الشغل'!$I$6:$I$1005,MATCH(B1260&amp;"",'أوامر الشغل'!$A$6:$A$1005,0)),"أمر غير موجود"))</f>
        <v/>
      </c>
    </row>
    <row r="1261">
      <c r="A1261" s="16" t="n"/>
      <c r="B1261" s="5" t="n"/>
      <c r="C1261" s="17" t="n"/>
      <c r="D1261" s="5" t="n"/>
      <c r="E1261" s="5" t="n"/>
      <c r="F1261" s="6">
        <f>IF(B1261&amp;""="","",IFERROR(INDEX('أوامر الشغل'!$I$6:$I$1005,MATCH(B1261&amp;"",'أوامر الشغل'!$A$6:$A$1005,0)),"أمر غير موجود"))</f>
        <v/>
      </c>
    </row>
    <row r="1262">
      <c r="A1262" s="16" t="n"/>
      <c r="B1262" s="5" t="n"/>
      <c r="C1262" s="17" t="n"/>
      <c r="D1262" s="5" t="n"/>
      <c r="E1262" s="5" t="n"/>
      <c r="F1262" s="6">
        <f>IF(B1262&amp;""="","",IFERROR(INDEX('أوامر الشغل'!$I$6:$I$1005,MATCH(B1262&amp;"",'أوامر الشغل'!$A$6:$A$1005,0)),"أمر غير موجود"))</f>
        <v/>
      </c>
    </row>
    <row r="1263">
      <c r="A1263" s="16" t="n"/>
      <c r="B1263" s="5" t="n"/>
      <c r="C1263" s="17" t="n"/>
      <c r="D1263" s="5" t="n"/>
      <c r="E1263" s="5" t="n"/>
      <c r="F1263" s="6">
        <f>IF(B1263&amp;""="","",IFERROR(INDEX('أوامر الشغل'!$I$6:$I$1005,MATCH(B1263&amp;"",'أوامر الشغل'!$A$6:$A$1005,0)),"أمر غير موجود"))</f>
        <v/>
      </c>
    </row>
    <row r="1264">
      <c r="A1264" s="16" t="n"/>
      <c r="B1264" s="5" t="n"/>
      <c r="C1264" s="17" t="n"/>
      <c r="D1264" s="5" t="n"/>
      <c r="E1264" s="5" t="n"/>
      <c r="F1264" s="6">
        <f>IF(B1264&amp;""="","",IFERROR(INDEX('أوامر الشغل'!$I$6:$I$1005,MATCH(B1264&amp;"",'أوامر الشغل'!$A$6:$A$1005,0)),"أمر غير موجود"))</f>
        <v/>
      </c>
    </row>
    <row r="1265">
      <c r="A1265" s="16" t="n"/>
      <c r="B1265" s="5" t="n"/>
      <c r="C1265" s="17" t="n"/>
      <c r="D1265" s="5" t="n"/>
      <c r="E1265" s="5" t="n"/>
      <c r="F1265" s="6">
        <f>IF(B1265&amp;""="","",IFERROR(INDEX('أوامر الشغل'!$I$6:$I$1005,MATCH(B1265&amp;"",'أوامر الشغل'!$A$6:$A$1005,0)),"أمر غير موجود"))</f>
        <v/>
      </c>
    </row>
    <row r="1266">
      <c r="A1266" s="16" t="n"/>
      <c r="B1266" s="5" t="n"/>
      <c r="C1266" s="17" t="n"/>
      <c r="D1266" s="5" t="n"/>
      <c r="E1266" s="5" t="n"/>
      <c r="F1266" s="6">
        <f>IF(B1266&amp;""="","",IFERROR(INDEX('أوامر الشغل'!$I$6:$I$1005,MATCH(B1266&amp;"",'أوامر الشغل'!$A$6:$A$1005,0)),"أمر غير موجود"))</f>
        <v/>
      </c>
    </row>
    <row r="1267">
      <c r="A1267" s="16" t="n"/>
      <c r="B1267" s="5" t="n"/>
      <c r="C1267" s="17" t="n"/>
      <c r="D1267" s="5" t="n"/>
      <c r="E1267" s="5" t="n"/>
      <c r="F1267" s="6">
        <f>IF(B1267&amp;""="","",IFERROR(INDEX('أوامر الشغل'!$I$6:$I$1005,MATCH(B1267&amp;"",'أوامر الشغل'!$A$6:$A$1005,0)),"أمر غير موجود"))</f>
        <v/>
      </c>
    </row>
    <row r="1268">
      <c r="A1268" s="16" t="n"/>
      <c r="B1268" s="5" t="n"/>
      <c r="C1268" s="17" t="n"/>
      <c r="D1268" s="5" t="n"/>
      <c r="E1268" s="5" t="n"/>
      <c r="F1268" s="6">
        <f>IF(B1268&amp;""="","",IFERROR(INDEX('أوامر الشغل'!$I$6:$I$1005,MATCH(B1268&amp;"",'أوامر الشغل'!$A$6:$A$1005,0)),"أمر غير موجود"))</f>
        <v/>
      </c>
    </row>
    <row r="1269">
      <c r="A1269" s="16" t="n"/>
      <c r="B1269" s="5" t="n"/>
      <c r="C1269" s="17" t="n"/>
      <c r="D1269" s="5" t="n"/>
      <c r="E1269" s="5" t="n"/>
      <c r="F1269" s="6">
        <f>IF(B1269&amp;""="","",IFERROR(INDEX('أوامر الشغل'!$I$6:$I$1005,MATCH(B1269&amp;"",'أوامر الشغل'!$A$6:$A$1005,0)),"أمر غير موجود"))</f>
        <v/>
      </c>
    </row>
    <row r="1270">
      <c r="A1270" s="16" t="n"/>
      <c r="B1270" s="5" t="n"/>
      <c r="C1270" s="17" t="n"/>
      <c r="D1270" s="5" t="n"/>
      <c r="E1270" s="5" t="n"/>
      <c r="F1270" s="6">
        <f>IF(B1270&amp;""="","",IFERROR(INDEX('أوامر الشغل'!$I$6:$I$1005,MATCH(B1270&amp;"",'أوامر الشغل'!$A$6:$A$1005,0)),"أمر غير موجود"))</f>
        <v/>
      </c>
    </row>
    <row r="1271">
      <c r="A1271" s="16" t="n"/>
      <c r="B1271" s="5" t="n"/>
      <c r="C1271" s="17" t="n"/>
      <c r="D1271" s="5" t="n"/>
      <c r="E1271" s="5" t="n"/>
      <c r="F1271" s="6">
        <f>IF(B1271&amp;""="","",IFERROR(INDEX('أوامر الشغل'!$I$6:$I$1005,MATCH(B1271&amp;"",'أوامر الشغل'!$A$6:$A$1005,0)),"أمر غير موجود"))</f>
        <v/>
      </c>
    </row>
    <row r="1272">
      <c r="A1272" s="16" t="n"/>
      <c r="B1272" s="5" t="n"/>
      <c r="C1272" s="17" t="n"/>
      <c r="D1272" s="5" t="n"/>
      <c r="E1272" s="5" t="n"/>
      <c r="F1272" s="6">
        <f>IF(B1272&amp;""="","",IFERROR(INDEX('أوامر الشغل'!$I$6:$I$1005,MATCH(B1272&amp;"",'أوامر الشغل'!$A$6:$A$1005,0)),"أمر غير موجود"))</f>
        <v/>
      </c>
    </row>
    <row r="1273">
      <c r="A1273" s="16" t="n"/>
      <c r="B1273" s="5" t="n"/>
      <c r="C1273" s="17" t="n"/>
      <c r="D1273" s="5" t="n"/>
      <c r="E1273" s="5" t="n"/>
      <c r="F1273" s="6">
        <f>IF(B1273&amp;""="","",IFERROR(INDEX('أوامر الشغل'!$I$6:$I$1005,MATCH(B1273&amp;"",'أوامر الشغل'!$A$6:$A$1005,0)),"أمر غير موجود"))</f>
        <v/>
      </c>
    </row>
    <row r="1274">
      <c r="A1274" s="16" t="n"/>
      <c r="B1274" s="5" t="n"/>
      <c r="C1274" s="17" t="n"/>
      <c r="D1274" s="5" t="n"/>
      <c r="E1274" s="5" t="n"/>
      <c r="F1274" s="6">
        <f>IF(B1274&amp;""="","",IFERROR(INDEX('أوامر الشغل'!$I$6:$I$1005,MATCH(B1274&amp;"",'أوامر الشغل'!$A$6:$A$1005,0)),"أمر غير موجود"))</f>
        <v/>
      </c>
    </row>
    <row r="1275">
      <c r="A1275" s="16" t="n"/>
      <c r="B1275" s="5" t="n"/>
      <c r="C1275" s="17" t="n"/>
      <c r="D1275" s="5" t="n"/>
      <c r="E1275" s="5" t="n"/>
      <c r="F1275" s="6">
        <f>IF(B1275&amp;""="","",IFERROR(INDEX('أوامر الشغل'!$I$6:$I$1005,MATCH(B1275&amp;"",'أوامر الشغل'!$A$6:$A$1005,0)),"أمر غير موجود"))</f>
        <v/>
      </c>
    </row>
    <row r="1276">
      <c r="A1276" s="16" t="n"/>
      <c r="B1276" s="5" t="n"/>
      <c r="C1276" s="17" t="n"/>
      <c r="D1276" s="5" t="n"/>
      <c r="E1276" s="5" t="n"/>
      <c r="F1276" s="6">
        <f>IF(B1276&amp;""="","",IFERROR(INDEX('أوامر الشغل'!$I$6:$I$1005,MATCH(B1276&amp;"",'أوامر الشغل'!$A$6:$A$1005,0)),"أمر غير موجود"))</f>
        <v/>
      </c>
    </row>
    <row r="1277">
      <c r="A1277" s="16" t="n"/>
      <c r="B1277" s="5" t="n"/>
      <c r="C1277" s="17" t="n"/>
      <c r="D1277" s="5" t="n"/>
      <c r="E1277" s="5" t="n"/>
      <c r="F1277" s="6">
        <f>IF(B1277&amp;""="","",IFERROR(INDEX('أوامر الشغل'!$I$6:$I$1005,MATCH(B1277&amp;"",'أوامر الشغل'!$A$6:$A$1005,0)),"أمر غير موجود"))</f>
        <v/>
      </c>
    </row>
    <row r="1278">
      <c r="A1278" s="16" t="n"/>
      <c r="B1278" s="5" t="n"/>
      <c r="C1278" s="17" t="n"/>
      <c r="D1278" s="5" t="n"/>
      <c r="E1278" s="5" t="n"/>
      <c r="F1278" s="6">
        <f>IF(B1278&amp;""="","",IFERROR(INDEX('أوامر الشغل'!$I$6:$I$1005,MATCH(B1278&amp;"",'أوامر الشغل'!$A$6:$A$1005,0)),"أمر غير موجود"))</f>
        <v/>
      </c>
    </row>
    <row r="1279">
      <c r="A1279" s="16" t="n"/>
      <c r="B1279" s="5" t="n"/>
      <c r="C1279" s="17" t="n"/>
      <c r="D1279" s="5" t="n"/>
      <c r="E1279" s="5" t="n"/>
      <c r="F1279" s="6">
        <f>IF(B1279&amp;""="","",IFERROR(INDEX('أوامر الشغل'!$I$6:$I$1005,MATCH(B1279&amp;"",'أوامر الشغل'!$A$6:$A$1005,0)),"أمر غير موجود"))</f>
        <v/>
      </c>
    </row>
    <row r="1280">
      <c r="A1280" s="16" t="n"/>
      <c r="B1280" s="5" t="n"/>
      <c r="C1280" s="17" t="n"/>
      <c r="D1280" s="5" t="n"/>
      <c r="E1280" s="5" t="n"/>
      <c r="F1280" s="6">
        <f>IF(B1280&amp;""="","",IFERROR(INDEX('أوامر الشغل'!$I$6:$I$1005,MATCH(B1280&amp;"",'أوامر الشغل'!$A$6:$A$1005,0)),"أمر غير موجود"))</f>
        <v/>
      </c>
    </row>
    <row r="1281">
      <c r="A1281" s="16" t="n"/>
      <c r="B1281" s="5" t="n"/>
      <c r="C1281" s="17" t="n"/>
      <c r="D1281" s="5" t="n"/>
      <c r="E1281" s="5" t="n"/>
      <c r="F1281" s="6">
        <f>IF(B1281&amp;""="","",IFERROR(INDEX('أوامر الشغل'!$I$6:$I$1005,MATCH(B1281&amp;"",'أوامر الشغل'!$A$6:$A$1005,0)),"أمر غير موجود"))</f>
        <v/>
      </c>
    </row>
    <row r="1282">
      <c r="A1282" s="16" t="n"/>
      <c r="B1282" s="5" t="n"/>
      <c r="C1282" s="17" t="n"/>
      <c r="D1282" s="5" t="n"/>
      <c r="E1282" s="5" t="n"/>
      <c r="F1282" s="6">
        <f>IF(B1282&amp;""="","",IFERROR(INDEX('أوامر الشغل'!$I$6:$I$1005,MATCH(B1282&amp;"",'أوامر الشغل'!$A$6:$A$1005,0)),"أمر غير موجود"))</f>
        <v/>
      </c>
    </row>
    <row r="1283">
      <c r="A1283" s="16" t="n"/>
      <c r="B1283" s="5" t="n"/>
      <c r="C1283" s="17" t="n"/>
      <c r="D1283" s="5" t="n"/>
      <c r="E1283" s="5" t="n"/>
      <c r="F1283" s="6">
        <f>IF(B1283&amp;""="","",IFERROR(INDEX('أوامر الشغل'!$I$6:$I$1005,MATCH(B1283&amp;"",'أوامر الشغل'!$A$6:$A$1005,0)),"أمر غير موجود"))</f>
        <v/>
      </c>
    </row>
    <row r="1284">
      <c r="A1284" s="16" t="n"/>
      <c r="B1284" s="5" t="n"/>
      <c r="C1284" s="17" t="n"/>
      <c r="D1284" s="5" t="n"/>
      <c r="E1284" s="5" t="n"/>
      <c r="F1284" s="6">
        <f>IF(B1284&amp;""="","",IFERROR(INDEX('أوامر الشغل'!$I$6:$I$1005,MATCH(B1284&amp;"",'أوامر الشغل'!$A$6:$A$1005,0)),"أمر غير موجود"))</f>
        <v/>
      </c>
    </row>
    <row r="1285">
      <c r="A1285" s="16" t="n"/>
      <c r="B1285" s="5" t="n"/>
      <c r="C1285" s="17" t="n"/>
      <c r="D1285" s="5" t="n"/>
      <c r="E1285" s="5" t="n"/>
      <c r="F1285" s="6">
        <f>IF(B1285&amp;""="","",IFERROR(INDEX('أوامر الشغل'!$I$6:$I$1005,MATCH(B1285&amp;"",'أوامر الشغل'!$A$6:$A$1005,0)),"أمر غير موجود"))</f>
        <v/>
      </c>
    </row>
    <row r="1286">
      <c r="A1286" s="16" t="n"/>
      <c r="B1286" s="5" t="n"/>
      <c r="C1286" s="17" t="n"/>
      <c r="D1286" s="5" t="n"/>
      <c r="E1286" s="5" t="n"/>
      <c r="F1286" s="6">
        <f>IF(B1286&amp;""="","",IFERROR(INDEX('أوامر الشغل'!$I$6:$I$1005,MATCH(B1286&amp;"",'أوامر الشغل'!$A$6:$A$1005,0)),"أمر غير موجود"))</f>
        <v/>
      </c>
    </row>
    <row r="1287">
      <c r="A1287" s="16" t="n"/>
      <c r="B1287" s="5" t="n"/>
      <c r="C1287" s="17" t="n"/>
      <c r="D1287" s="5" t="n"/>
      <c r="E1287" s="5" t="n"/>
      <c r="F1287" s="6">
        <f>IF(B1287&amp;""="","",IFERROR(INDEX('أوامر الشغل'!$I$6:$I$1005,MATCH(B1287&amp;"",'أوامر الشغل'!$A$6:$A$1005,0)),"أمر غير موجود"))</f>
        <v/>
      </c>
    </row>
    <row r="1288">
      <c r="A1288" s="16" t="n"/>
      <c r="B1288" s="5" t="n"/>
      <c r="C1288" s="17" t="n"/>
      <c r="D1288" s="5" t="n"/>
      <c r="E1288" s="5" t="n"/>
      <c r="F1288" s="6">
        <f>IF(B1288&amp;""="","",IFERROR(INDEX('أوامر الشغل'!$I$6:$I$1005,MATCH(B1288&amp;"",'أوامر الشغل'!$A$6:$A$1005,0)),"أمر غير موجود"))</f>
        <v/>
      </c>
    </row>
    <row r="1289">
      <c r="A1289" s="16" t="n"/>
      <c r="B1289" s="5" t="n"/>
      <c r="C1289" s="17" t="n"/>
      <c r="D1289" s="5" t="n"/>
      <c r="E1289" s="5" t="n"/>
      <c r="F1289" s="6">
        <f>IF(B1289&amp;""="","",IFERROR(INDEX('أوامر الشغل'!$I$6:$I$1005,MATCH(B1289&amp;"",'أوامر الشغل'!$A$6:$A$1005,0)),"أمر غير موجود"))</f>
        <v/>
      </c>
    </row>
    <row r="1290">
      <c r="A1290" s="16" t="n"/>
      <c r="B1290" s="5" t="n"/>
      <c r="C1290" s="17" t="n"/>
      <c r="D1290" s="5" t="n"/>
      <c r="E1290" s="5" t="n"/>
      <c r="F1290" s="6">
        <f>IF(B1290&amp;""="","",IFERROR(INDEX('أوامر الشغل'!$I$6:$I$1005,MATCH(B1290&amp;"",'أوامر الشغل'!$A$6:$A$1005,0)),"أمر غير موجود"))</f>
        <v/>
      </c>
    </row>
    <row r="1291">
      <c r="A1291" s="16" t="n"/>
      <c r="B1291" s="5" t="n"/>
      <c r="C1291" s="17" t="n"/>
      <c r="D1291" s="5" t="n"/>
      <c r="E1291" s="5" t="n"/>
      <c r="F1291" s="6">
        <f>IF(B1291&amp;""="","",IFERROR(INDEX('أوامر الشغل'!$I$6:$I$1005,MATCH(B1291&amp;"",'أوامر الشغل'!$A$6:$A$1005,0)),"أمر غير موجود"))</f>
        <v/>
      </c>
    </row>
    <row r="1292">
      <c r="A1292" s="16" t="n"/>
      <c r="B1292" s="5" t="n"/>
      <c r="C1292" s="17" t="n"/>
      <c r="D1292" s="5" t="n"/>
      <c r="E1292" s="5" t="n"/>
      <c r="F1292" s="6">
        <f>IF(B1292&amp;""="","",IFERROR(INDEX('أوامر الشغل'!$I$6:$I$1005,MATCH(B1292&amp;"",'أوامر الشغل'!$A$6:$A$1005,0)),"أمر غير موجود"))</f>
        <v/>
      </c>
    </row>
    <row r="1293">
      <c r="A1293" s="16" t="n"/>
      <c r="B1293" s="5" t="n"/>
      <c r="C1293" s="17" t="n"/>
      <c r="D1293" s="5" t="n"/>
      <c r="E1293" s="5" t="n"/>
      <c r="F1293" s="6">
        <f>IF(B1293&amp;""="","",IFERROR(INDEX('أوامر الشغل'!$I$6:$I$1005,MATCH(B1293&amp;"",'أوامر الشغل'!$A$6:$A$1005,0)),"أمر غير موجود"))</f>
        <v/>
      </c>
    </row>
    <row r="1294">
      <c r="A1294" s="16" t="n"/>
      <c r="B1294" s="5" t="n"/>
      <c r="C1294" s="17" t="n"/>
      <c r="D1294" s="5" t="n"/>
      <c r="E1294" s="5" t="n"/>
      <c r="F1294" s="6">
        <f>IF(B1294&amp;""="","",IFERROR(INDEX('أوامر الشغل'!$I$6:$I$1005,MATCH(B1294&amp;"",'أوامر الشغل'!$A$6:$A$1005,0)),"أمر غير موجود"))</f>
        <v/>
      </c>
    </row>
    <row r="1295">
      <c r="A1295" s="16" t="n"/>
      <c r="B1295" s="5" t="n"/>
      <c r="C1295" s="17" t="n"/>
      <c r="D1295" s="5" t="n"/>
      <c r="E1295" s="5" t="n"/>
      <c r="F1295" s="6">
        <f>IF(B1295&amp;""="","",IFERROR(INDEX('أوامر الشغل'!$I$6:$I$1005,MATCH(B1295&amp;"",'أوامر الشغل'!$A$6:$A$1005,0)),"أمر غير موجود"))</f>
        <v/>
      </c>
    </row>
    <row r="1296">
      <c r="A1296" s="16" t="n"/>
      <c r="B1296" s="5" t="n"/>
      <c r="C1296" s="17" t="n"/>
      <c r="D1296" s="5" t="n"/>
      <c r="E1296" s="5" t="n"/>
      <c r="F1296" s="6">
        <f>IF(B1296&amp;""="","",IFERROR(INDEX('أوامر الشغل'!$I$6:$I$1005,MATCH(B1296&amp;"",'أوامر الشغل'!$A$6:$A$1005,0)),"أمر غير موجود"))</f>
        <v/>
      </c>
    </row>
    <row r="1297">
      <c r="A1297" s="16" t="n"/>
      <c r="B1297" s="5" t="n"/>
      <c r="C1297" s="17" t="n"/>
      <c r="D1297" s="5" t="n"/>
      <c r="E1297" s="5" t="n"/>
      <c r="F1297" s="6">
        <f>IF(B1297&amp;""="","",IFERROR(INDEX('أوامر الشغل'!$I$6:$I$1005,MATCH(B1297&amp;"",'أوامر الشغل'!$A$6:$A$1005,0)),"أمر غير موجود"))</f>
        <v/>
      </c>
    </row>
    <row r="1298">
      <c r="A1298" s="16" t="n"/>
      <c r="B1298" s="5" t="n"/>
      <c r="C1298" s="17" t="n"/>
      <c r="D1298" s="5" t="n"/>
      <c r="E1298" s="5" t="n"/>
      <c r="F1298" s="6">
        <f>IF(B1298&amp;""="","",IFERROR(INDEX('أوامر الشغل'!$I$6:$I$1005,MATCH(B1298&amp;"",'أوامر الشغل'!$A$6:$A$1005,0)),"أمر غير موجود"))</f>
        <v/>
      </c>
    </row>
    <row r="1299">
      <c r="A1299" s="16" t="n"/>
      <c r="B1299" s="5" t="n"/>
      <c r="C1299" s="17" t="n"/>
      <c r="D1299" s="5" t="n"/>
      <c r="E1299" s="5" t="n"/>
      <c r="F1299" s="6">
        <f>IF(B1299&amp;""="","",IFERROR(INDEX('أوامر الشغل'!$I$6:$I$1005,MATCH(B1299&amp;"",'أوامر الشغل'!$A$6:$A$1005,0)),"أمر غير موجود"))</f>
        <v/>
      </c>
    </row>
    <row r="1300">
      <c r="A1300" s="16" t="n"/>
      <c r="B1300" s="5" t="n"/>
      <c r="C1300" s="17" t="n"/>
      <c r="D1300" s="5" t="n"/>
      <c r="E1300" s="5" t="n"/>
      <c r="F1300" s="6">
        <f>IF(B1300&amp;""="","",IFERROR(INDEX('أوامر الشغل'!$I$6:$I$1005,MATCH(B1300&amp;"",'أوامر الشغل'!$A$6:$A$1005,0)),"أمر غير موجود"))</f>
        <v/>
      </c>
    </row>
    <row r="1301">
      <c r="A1301" s="16" t="n"/>
      <c r="B1301" s="5" t="n"/>
      <c r="C1301" s="17" t="n"/>
      <c r="D1301" s="5" t="n"/>
      <c r="E1301" s="5" t="n"/>
      <c r="F1301" s="6">
        <f>IF(B1301&amp;""="","",IFERROR(INDEX('أوامر الشغل'!$I$6:$I$1005,MATCH(B1301&amp;"",'أوامر الشغل'!$A$6:$A$1005,0)),"أمر غير موجود"))</f>
        <v/>
      </c>
    </row>
    <row r="1302">
      <c r="A1302" s="16" t="n"/>
      <c r="B1302" s="5" t="n"/>
      <c r="C1302" s="17" t="n"/>
      <c r="D1302" s="5" t="n"/>
      <c r="E1302" s="5" t="n"/>
      <c r="F1302" s="6">
        <f>IF(B1302&amp;""="","",IFERROR(INDEX('أوامر الشغل'!$I$6:$I$1005,MATCH(B1302&amp;"",'أوامر الشغل'!$A$6:$A$1005,0)),"أمر غير موجود"))</f>
        <v/>
      </c>
    </row>
    <row r="1303">
      <c r="A1303" s="16" t="n"/>
      <c r="B1303" s="5" t="n"/>
      <c r="C1303" s="17" t="n"/>
      <c r="D1303" s="5" t="n"/>
      <c r="E1303" s="5" t="n"/>
      <c r="F1303" s="6">
        <f>IF(B1303&amp;""="","",IFERROR(INDEX('أوامر الشغل'!$I$6:$I$1005,MATCH(B1303&amp;"",'أوامر الشغل'!$A$6:$A$1005,0)),"أمر غير موجود"))</f>
        <v/>
      </c>
    </row>
    <row r="1304">
      <c r="A1304" s="16" t="n"/>
      <c r="B1304" s="5" t="n"/>
      <c r="C1304" s="17" t="n"/>
      <c r="D1304" s="5" t="n"/>
      <c r="E1304" s="5" t="n"/>
      <c r="F1304" s="6">
        <f>IF(B1304&amp;""="","",IFERROR(INDEX('أوامر الشغل'!$I$6:$I$1005,MATCH(B1304&amp;"",'أوامر الشغل'!$A$6:$A$1005,0)),"أمر غير موجود"))</f>
        <v/>
      </c>
    </row>
    <row r="1305">
      <c r="A1305" s="16" t="n"/>
      <c r="B1305" s="5" t="n"/>
      <c r="C1305" s="17" t="n"/>
      <c r="D1305" s="5" t="n"/>
      <c r="E1305" s="5" t="n"/>
      <c r="F1305" s="6">
        <f>IF(B1305&amp;""="","",IFERROR(INDEX('أوامر الشغل'!$I$6:$I$1005,MATCH(B1305&amp;"",'أوامر الشغل'!$A$6:$A$1005,0)),"أمر غير موجود"))</f>
        <v/>
      </c>
    </row>
    <row r="1306">
      <c r="A1306" s="16" t="n"/>
      <c r="B1306" s="5" t="n"/>
      <c r="C1306" s="17" t="n"/>
      <c r="D1306" s="5" t="n"/>
      <c r="E1306" s="5" t="n"/>
      <c r="F1306" s="6">
        <f>IF(B1306&amp;""="","",IFERROR(INDEX('أوامر الشغل'!$I$6:$I$1005,MATCH(B1306&amp;"",'أوامر الشغل'!$A$6:$A$1005,0)),"أمر غير موجود"))</f>
        <v/>
      </c>
    </row>
    <row r="1307">
      <c r="A1307" s="16" t="n"/>
      <c r="B1307" s="5" t="n"/>
      <c r="C1307" s="17" t="n"/>
      <c r="D1307" s="5" t="n"/>
      <c r="E1307" s="5" t="n"/>
      <c r="F1307" s="6">
        <f>IF(B1307&amp;""="","",IFERROR(INDEX('أوامر الشغل'!$I$6:$I$1005,MATCH(B1307&amp;"",'أوامر الشغل'!$A$6:$A$1005,0)),"أمر غير موجود"))</f>
        <v/>
      </c>
    </row>
    <row r="1308">
      <c r="A1308" s="16" t="n"/>
      <c r="B1308" s="5" t="n"/>
      <c r="C1308" s="17" t="n"/>
      <c r="D1308" s="5" t="n"/>
      <c r="E1308" s="5" t="n"/>
      <c r="F1308" s="6">
        <f>IF(B1308&amp;""="","",IFERROR(INDEX('أوامر الشغل'!$I$6:$I$1005,MATCH(B1308&amp;"",'أوامر الشغل'!$A$6:$A$1005,0)),"أمر غير موجود"))</f>
        <v/>
      </c>
    </row>
    <row r="1309">
      <c r="A1309" s="16" t="n"/>
      <c r="B1309" s="5" t="n"/>
      <c r="C1309" s="17" t="n"/>
      <c r="D1309" s="5" t="n"/>
      <c r="E1309" s="5" t="n"/>
      <c r="F1309" s="6">
        <f>IF(B1309&amp;""="","",IFERROR(INDEX('أوامر الشغل'!$I$6:$I$1005,MATCH(B1309&amp;"",'أوامر الشغل'!$A$6:$A$1005,0)),"أمر غير موجود"))</f>
        <v/>
      </c>
    </row>
    <row r="1310">
      <c r="A1310" s="16" t="n"/>
      <c r="B1310" s="5" t="n"/>
      <c r="C1310" s="17" t="n"/>
      <c r="D1310" s="5" t="n"/>
      <c r="E1310" s="5" t="n"/>
      <c r="F1310" s="6">
        <f>IF(B1310&amp;""="","",IFERROR(INDEX('أوامر الشغل'!$I$6:$I$1005,MATCH(B1310&amp;"",'أوامر الشغل'!$A$6:$A$1005,0)),"أمر غير موجود"))</f>
        <v/>
      </c>
    </row>
    <row r="1311">
      <c r="A1311" s="16" t="n"/>
      <c r="B1311" s="5" t="n"/>
      <c r="C1311" s="17" t="n"/>
      <c r="D1311" s="5" t="n"/>
      <c r="E1311" s="5" t="n"/>
      <c r="F1311" s="6">
        <f>IF(B1311&amp;""="","",IFERROR(INDEX('أوامر الشغل'!$I$6:$I$1005,MATCH(B1311&amp;"",'أوامر الشغل'!$A$6:$A$1005,0)),"أمر غير موجود"))</f>
        <v/>
      </c>
    </row>
    <row r="1312">
      <c r="A1312" s="16" t="n"/>
      <c r="B1312" s="5" t="n"/>
      <c r="C1312" s="17" t="n"/>
      <c r="D1312" s="5" t="n"/>
      <c r="E1312" s="5" t="n"/>
      <c r="F1312" s="6">
        <f>IF(B1312&amp;""="","",IFERROR(INDEX('أوامر الشغل'!$I$6:$I$1005,MATCH(B1312&amp;"",'أوامر الشغل'!$A$6:$A$1005,0)),"أمر غير موجود"))</f>
        <v/>
      </c>
    </row>
    <row r="1313">
      <c r="A1313" s="16" t="n"/>
      <c r="B1313" s="5" t="n"/>
      <c r="C1313" s="17" t="n"/>
      <c r="D1313" s="5" t="n"/>
      <c r="E1313" s="5" t="n"/>
      <c r="F1313" s="6">
        <f>IF(B1313&amp;""="","",IFERROR(INDEX('أوامر الشغل'!$I$6:$I$1005,MATCH(B1313&amp;"",'أوامر الشغل'!$A$6:$A$1005,0)),"أمر غير موجود"))</f>
        <v/>
      </c>
    </row>
    <row r="1314">
      <c r="A1314" s="16" t="n"/>
      <c r="B1314" s="5" t="n"/>
      <c r="C1314" s="17" t="n"/>
      <c r="D1314" s="5" t="n"/>
      <c r="E1314" s="5" t="n"/>
      <c r="F1314" s="6">
        <f>IF(B1314&amp;""="","",IFERROR(INDEX('أوامر الشغل'!$I$6:$I$1005,MATCH(B1314&amp;"",'أوامر الشغل'!$A$6:$A$1005,0)),"أمر غير موجود"))</f>
        <v/>
      </c>
    </row>
    <row r="1315">
      <c r="A1315" s="16" t="n"/>
      <c r="B1315" s="5" t="n"/>
      <c r="C1315" s="17" t="n"/>
      <c r="D1315" s="5" t="n"/>
      <c r="E1315" s="5" t="n"/>
      <c r="F1315" s="6">
        <f>IF(B1315&amp;""="","",IFERROR(INDEX('أوامر الشغل'!$I$6:$I$1005,MATCH(B1315&amp;"",'أوامر الشغل'!$A$6:$A$1005,0)),"أمر غير موجود"))</f>
        <v/>
      </c>
    </row>
    <row r="1316">
      <c r="A1316" s="16" t="n"/>
      <c r="B1316" s="5" t="n"/>
      <c r="C1316" s="17" t="n"/>
      <c r="D1316" s="5" t="n"/>
      <c r="E1316" s="5" t="n"/>
      <c r="F1316" s="6">
        <f>IF(B1316&amp;""="","",IFERROR(INDEX('أوامر الشغل'!$I$6:$I$1005,MATCH(B1316&amp;"",'أوامر الشغل'!$A$6:$A$1005,0)),"أمر غير موجود"))</f>
        <v/>
      </c>
    </row>
    <row r="1317">
      <c r="A1317" s="16" t="n"/>
      <c r="B1317" s="5" t="n"/>
      <c r="C1317" s="17" t="n"/>
      <c r="D1317" s="5" t="n"/>
      <c r="E1317" s="5" t="n"/>
      <c r="F1317" s="6">
        <f>IF(B1317&amp;""="","",IFERROR(INDEX('أوامر الشغل'!$I$6:$I$1005,MATCH(B1317&amp;"",'أوامر الشغل'!$A$6:$A$1005,0)),"أمر غير موجود"))</f>
        <v/>
      </c>
    </row>
    <row r="1318">
      <c r="A1318" s="16" t="n"/>
      <c r="B1318" s="5" t="n"/>
      <c r="C1318" s="17" t="n"/>
      <c r="D1318" s="5" t="n"/>
      <c r="E1318" s="5" t="n"/>
      <c r="F1318" s="6">
        <f>IF(B1318&amp;""="","",IFERROR(INDEX('أوامر الشغل'!$I$6:$I$1005,MATCH(B1318&amp;"",'أوامر الشغل'!$A$6:$A$1005,0)),"أمر غير موجود"))</f>
        <v/>
      </c>
    </row>
    <row r="1319">
      <c r="A1319" s="16" t="n"/>
      <c r="B1319" s="5" t="n"/>
      <c r="C1319" s="17" t="n"/>
      <c r="D1319" s="5" t="n"/>
      <c r="E1319" s="5" t="n"/>
      <c r="F1319" s="6">
        <f>IF(B1319&amp;""="","",IFERROR(INDEX('أوامر الشغل'!$I$6:$I$1005,MATCH(B1319&amp;"",'أوامر الشغل'!$A$6:$A$1005,0)),"أمر غير موجود"))</f>
        <v/>
      </c>
    </row>
    <row r="1320">
      <c r="A1320" s="16" t="n"/>
      <c r="B1320" s="5" t="n"/>
      <c r="C1320" s="17" t="n"/>
      <c r="D1320" s="5" t="n"/>
      <c r="E1320" s="5" t="n"/>
      <c r="F1320" s="6">
        <f>IF(B1320&amp;""="","",IFERROR(INDEX('أوامر الشغل'!$I$6:$I$1005,MATCH(B1320&amp;"",'أوامر الشغل'!$A$6:$A$1005,0)),"أمر غير موجود"))</f>
        <v/>
      </c>
    </row>
    <row r="1321">
      <c r="A1321" s="16" t="n"/>
      <c r="B1321" s="5" t="n"/>
      <c r="C1321" s="17" t="n"/>
      <c r="D1321" s="5" t="n"/>
      <c r="E1321" s="5" t="n"/>
      <c r="F1321" s="6">
        <f>IF(B1321&amp;""="","",IFERROR(INDEX('أوامر الشغل'!$I$6:$I$1005,MATCH(B1321&amp;"",'أوامر الشغل'!$A$6:$A$1005,0)),"أمر غير موجود"))</f>
        <v/>
      </c>
    </row>
    <row r="1322">
      <c r="A1322" s="16" t="n"/>
      <c r="B1322" s="5" t="n"/>
      <c r="C1322" s="17" t="n"/>
      <c r="D1322" s="5" t="n"/>
      <c r="E1322" s="5" t="n"/>
      <c r="F1322" s="6">
        <f>IF(B1322&amp;""="","",IFERROR(INDEX('أوامر الشغل'!$I$6:$I$1005,MATCH(B1322&amp;"",'أوامر الشغل'!$A$6:$A$1005,0)),"أمر غير موجود"))</f>
        <v/>
      </c>
    </row>
    <row r="1323">
      <c r="A1323" s="16" t="n"/>
      <c r="B1323" s="5" t="n"/>
      <c r="C1323" s="17" t="n"/>
      <c r="D1323" s="5" t="n"/>
      <c r="E1323" s="5" t="n"/>
      <c r="F1323" s="6">
        <f>IF(B1323&amp;""="","",IFERROR(INDEX('أوامر الشغل'!$I$6:$I$1005,MATCH(B1323&amp;"",'أوامر الشغل'!$A$6:$A$1005,0)),"أمر غير موجود"))</f>
        <v/>
      </c>
    </row>
    <row r="1324">
      <c r="A1324" s="16" t="n"/>
      <c r="B1324" s="5" t="n"/>
      <c r="C1324" s="17" t="n"/>
      <c r="D1324" s="5" t="n"/>
      <c r="E1324" s="5" t="n"/>
      <c r="F1324" s="6">
        <f>IF(B1324&amp;""="","",IFERROR(INDEX('أوامر الشغل'!$I$6:$I$1005,MATCH(B1324&amp;"",'أوامر الشغل'!$A$6:$A$1005,0)),"أمر غير موجود"))</f>
        <v/>
      </c>
    </row>
    <row r="1325">
      <c r="A1325" s="16" t="n"/>
      <c r="B1325" s="5" t="n"/>
      <c r="C1325" s="17" t="n"/>
      <c r="D1325" s="5" t="n"/>
      <c r="E1325" s="5" t="n"/>
      <c r="F1325" s="6">
        <f>IF(B1325&amp;""="","",IFERROR(INDEX('أوامر الشغل'!$I$6:$I$1005,MATCH(B1325&amp;"",'أوامر الشغل'!$A$6:$A$1005,0)),"أمر غير موجود"))</f>
        <v/>
      </c>
    </row>
    <row r="1326">
      <c r="A1326" s="16" t="n"/>
      <c r="B1326" s="5" t="n"/>
      <c r="C1326" s="17" t="n"/>
      <c r="D1326" s="5" t="n"/>
      <c r="E1326" s="5" t="n"/>
      <c r="F1326" s="6">
        <f>IF(B1326&amp;""="","",IFERROR(INDEX('أوامر الشغل'!$I$6:$I$1005,MATCH(B1326&amp;"",'أوامر الشغل'!$A$6:$A$1005,0)),"أمر غير موجود"))</f>
        <v/>
      </c>
    </row>
    <row r="1327">
      <c r="A1327" s="16" t="n"/>
      <c r="B1327" s="5" t="n"/>
      <c r="C1327" s="17" t="n"/>
      <c r="D1327" s="5" t="n"/>
      <c r="E1327" s="5" t="n"/>
      <c r="F1327" s="6">
        <f>IF(B1327&amp;""="","",IFERROR(INDEX('أوامر الشغل'!$I$6:$I$1005,MATCH(B1327&amp;"",'أوامر الشغل'!$A$6:$A$1005,0)),"أمر غير موجود"))</f>
        <v/>
      </c>
    </row>
    <row r="1328">
      <c r="A1328" s="16" t="n"/>
      <c r="B1328" s="5" t="n"/>
      <c r="C1328" s="17" t="n"/>
      <c r="D1328" s="5" t="n"/>
      <c r="E1328" s="5" t="n"/>
      <c r="F1328" s="6">
        <f>IF(B1328&amp;""="","",IFERROR(INDEX('أوامر الشغل'!$I$6:$I$1005,MATCH(B1328&amp;"",'أوامر الشغل'!$A$6:$A$1005,0)),"أمر غير موجود"))</f>
        <v/>
      </c>
    </row>
    <row r="1329">
      <c r="A1329" s="16" t="n"/>
      <c r="B1329" s="5" t="n"/>
      <c r="C1329" s="17" t="n"/>
      <c r="D1329" s="5" t="n"/>
      <c r="E1329" s="5" t="n"/>
      <c r="F1329" s="6">
        <f>IF(B1329&amp;""="","",IFERROR(INDEX('أوامر الشغل'!$I$6:$I$1005,MATCH(B1329&amp;"",'أوامر الشغل'!$A$6:$A$1005,0)),"أمر غير موجود"))</f>
        <v/>
      </c>
    </row>
    <row r="1330">
      <c r="A1330" s="16" t="n"/>
      <c r="B1330" s="5" t="n"/>
      <c r="C1330" s="17" t="n"/>
      <c r="D1330" s="5" t="n"/>
      <c r="E1330" s="5" t="n"/>
      <c r="F1330" s="6">
        <f>IF(B1330&amp;""="","",IFERROR(INDEX('أوامر الشغل'!$I$6:$I$1005,MATCH(B1330&amp;"",'أوامر الشغل'!$A$6:$A$1005,0)),"أمر غير موجود"))</f>
        <v/>
      </c>
    </row>
    <row r="1331">
      <c r="A1331" s="16" t="n"/>
      <c r="B1331" s="5" t="n"/>
      <c r="C1331" s="17" t="n"/>
      <c r="D1331" s="5" t="n"/>
      <c r="E1331" s="5" t="n"/>
      <c r="F1331" s="6">
        <f>IF(B1331&amp;""="","",IFERROR(INDEX('أوامر الشغل'!$I$6:$I$1005,MATCH(B1331&amp;"",'أوامر الشغل'!$A$6:$A$1005,0)),"أمر غير موجود"))</f>
        <v/>
      </c>
    </row>
    <row r="1332">
      <c r="A1332" s="16" t="n"/>
      <c r="B1332" s="5" t="n"/>
      <c r="C1332" s="17" t="n"/>
      <c r="D1332" s="5" t="n"/>
      <c r="E1332" s="5" t="n"/>
      <c r="F1332" s="6">
        <f>IF(B1332&amp;""="","",IFERROR(INDEX('أوامر الشغل'!$I$6:$I$1005,MATCH(B1332&amp;"",'أوامر الشغل'!$A$6:$A$1005,0)),"أمر غير موجود"))</f>
        <v/>
      </c>
    </row>
    <row r="1333">
      <c r="A1333" s="16" t="n"/>
      <c r="B1333" s="5" t="n"/>
      <c r="C1333" s="17" t="n"/>
      <c r="D1333" s="5" t="n"/>
      <c r="E1333" s="5" t="n"/>
      <c r="F1333" s="6">
        <f>IF(B1333&amp;""="","",IFERROR(INDEX('أوامر الشغل'!$I$6:$I$1005,MATCH(B1333&amp;"",'أوامر الشغل'!$A$6:$A$1005,0)),"أمر غير موجود"))</f>
        <v/>
      </c>
    </row>
    <row r="1334">
      <c r="A1334" s="16" t="n"/>
      <c r="B1334" s="5" t="n"/>
      <c r="C1334" s="17" t="n"/>
      <c r="D1334" s="5" t="n"/>
      <c r="E1334" s="5" t="n"/>
      <c r="F1334" s="6">
        <f>IF(B1334&amp;""="","",IFERROR(INDEX('أوامر الشغل'!$I$6:$I$1005,MATCH(B1334&amp;"",'أوامر الشغل'!$A$6:$A$1005,0)),"أمر غير موجود"))</f>
        <v/>
      </c>
    </row>
    <row r="1335">
      <c r="A1335" s="16" t="n"/>
      <c r="B1335" s="5" t="n"/>
      <c r="C1335" s="17" t="n"/>
      <c r="D1335" s="5" t="n"/>
      <c r="E1335" s="5" t="n"/>
      <c r="F1335" s="6">
        <f>IF(B1335&amp;""="","",IFERROR(INDEX('أوامر الشغل'!$I$6:$I$1005,MATCH(B1335&amp;"",'أوامر الشغل'!$A$6:$A$1005,0)),"أمر غير موجود"))</f>
        <v/>
      </c>
    </row>
    <row r="1336">
      <c r="A1336" s="16" t="n"/>
      <c r="B1336" s="5" t="n"/>
      <c r="C1336" s="17" t="n"/>
      <c r="D1336" s="5" t="n"/>
      <c r="E1336" s="5" t="n"/>
      <c r="F1336" s="6">
        <f>IF(B1336&amp;""="","",IFERROR(INDEX('أوامر الشغل'!$I$6:$I$1005,MATCH(B1336&amp;"",'أوامر الشغل'!$A$6:$A$1005,0)),"أمر غير موجود"))</f>
        <v/>
      </c>
    </row>
    <row r="1337">
      <c r="A1337" s="16" t="n"/>
      <c r="B1337" s="5" t="n"/>
      <c r="C1337" s="17" t="n"/>
      <c r="D1337" s="5" t="n"/>
      <c r="E1337" s="5" t="n"/>
      <c r="F1337" s="6">
        <f>IF(B1337&amp;""="","",IFERROR(INDEX('أوامر الشغل'!$I$6:$I$1005,MATCH(B1337&amp;"",'أوامر الشغل'!$A$6:$A$1005,0)),"أمر غير موجود"))</f>
        <v/>
      </c>
    </row>
    <row r="1338">
      <c r="A1338" s="16" t="n"/>
      <c r="B1338" s="5" t="n"/>
      <c r="C1338" s="17" t="n"/>
      <c r="D1338" s="5" t="n"/>
      <c r="E1338" s="5" t="n"/>
      <c r="F1338" s="6">
        <f>IF(B1338&amp;""="","",IFERROR(INDEX('أوامر الشغل'!$I$6:$I$1005,MATCH(B1338&amp;"",'أوامر الشغل'!$A$6:$A$1005,0)),"أمر غير موجود"))</f>
        <v/>
      </c>
    </row>
    <row r="1339">
      <c r="A1339" s="16" t="n"/>
      <c r="B1339" s="5" t="n"/>
      <c r="C1339" s="17" t="n"/>
      <c r="D1339" s="5" t="n"/>
      <c r="E1339" s="5" t="n"/>
      <c r="F1339" s="6">
        <f>IF(B1339&amp;""="","",IFERROR(INDEX('أوامر الشغل'!$I$6:$I$1005,MATCH(B1339&amp;"",'أوامر الشغل'!$A$6:$A$1005,0)),"أمر غير موجود"))</f>
        <v/>
      </c>
    </row>
    <row r="1340">
      <c r="A1340" s="16" t="n"/>
      <c r="B1340" s="5" t="n"/>
      <c r="C1340" s="17" t="n"/>
      <c r="D1340" s="5" t="n"/>
      <c r="E1340" s="5" t="n"/>
      <c r="F1340" s="6">
        <f>IF(B1340&amp;""="","",IFERROR(INDEX('أوامر الشغل'!$I$6:$I$1005,MATCH(B1340&amp;"",'أوامر الشغل'!$A$6:$A$1005,0)),"أمر غير موجود"))</f>
        <v/>
      </c>
    </row>
    <row r="1341">
      <c r="A1341" s="16" t="n"/>
      <c r="B1341" s="5" t="n"/>
      <c r="C1341" s="17" t="n"/>
      <c r="D1341" s="5" t="n"/>
      <c r="E1341" s="5" t="n"/>
      <c r="F1341" s="6">
        <f>IF(B1341&amp;""="","",IFERROR(INDEX('أوامر الشغل'!$I$6:$I$1005,MATCH(B1341&amp;"",'أوامر الشغل'!$A$6:$A$1005,0)),"أمر غير موجود"))</f>
        <v/>
      </c>
    </row>
    <row r="1342">
      <c r="A1342" s="16" t="n"/>
      <c r="B1342" s="5" t="n"/>
      <c r="C1342" s="17" t="n"/>
      <c r="D1342" s="5" t="n"/>
      <c r="E1342" s="5" t="n"/>
      <c r="F1342" s="6">
        <f>IF(B1342&amp;""="","",IFERROR(INDEX('أوامر الشغل'!$I$6:$I$1005,MATCH(B1342&amp;"",'أوامر الشغل'!$A$6:$A$1005,0)),"أمر غير موجود"))</f>
        <v/>
      </c>
    </row>
    <row r="1343">
      <c r="A1343" s="16" t="n"/>
      <c r="B1343" s="5" t="n"/>
      <c r="C1343" s="17" t="n"/>
      <c r="D1343" s="5" t="n"/>
      <c r="E1343" s="5" t="n"/>
      <c r="F1343" s="6">
        <f>IF(B1343&amp;""="","",IFERROR(INDEX('أوامر الشغل'!$I$6:$I$1005,MATCH(B1343&amp;"",'أوامر الشغل'!$A$6:$A$1005,0)),"أمر غير موجود"))</f>
        <v/>
      </c>
    </row>
    <row r="1344">
      <c r="A1344" s="16" t="n"/>
      <c r="B1344" s="5" t="n"/>
      <c r="C1344" s="17" t="n"/>
      <c r="D1344" s="5" t="n"/>
      <c r="E1344" s="5" t="n"/>
      <c r="F1344" s="6">
        <f>IF(B1344&amp;""="","",IFERROR(INDEX('أوامر الشغل'!$I$6:$I$1005,MATCH(B1344&amp;"",'أوامر الشغل'!$A$6:$A$1005,0)),"أمر غير موجود"))</f>
        <v/>
      </c>
    </row>
    <row r="1345">
      <c r="A1345" s="16" t="n"/>
      <c r="B1345" s="5" t="n"/>
      <c r="C1345" s="17" t="n"/>
      <c r="D1345" s="5" t="n"/>
      <c r="E1345" s="5" t="n"/>
      <c r="F1345" s="6">
        <f>IF(B1345&amp;""="","",IFERROR(INDEX('أوامر الشغل'!$I$6:$I$1005,MATCH(B1345&amp;"",'أوامر الشغل'!$A$6:$A$1005,0)),"أمر غير موجود"))</f>
        <v/>
      </c>
    </row>
    <row r="1346">
      <c r="A1346" s="16" t="n"/>
      <c r="B1346" s="5" t="n"/>
      <c r="C1346" s="17" t="n"/>
      <c r="D1346" s="5" t="n"/>
      <c r="E1346" s="5" t="n"/>
      <c r="F1346" s="6">
        <f>IF(B1346&amp;""="","",IFERROR(INDEX('أوامر الشغل'!$I$6:$I$1005,MATCH(B1346&amp;"",'أوامر الشغل'!$A$6:$A$1005,0)),"أمر غير موجود"))</f>
        <v/>
      </c>
    </row>
    <row r="1347">
      <c r="A1347" s="16" t="n"/>
      <c r="B1347" s="5" t="n"/>
      <c r="C1347" s="17" t="n"/>
      <c r="D1347" s="5" t="n"/>
      <c r="E1347" s="5" t="n"/>
      <c r="F1347" s="6">
        <f>IF(B1347&amp;""="","",IFERROR(INDEX('أوامر الشغل'!$I$6:$I$1005,MATCH(B1347&amp;"",'أوامر الشغل'!$A$6:$A$1005,0)),"أمر غير موجود"))</f>
        <v/>
      </c>
    </row>
    <row r="1348">
      <c r="A1348" s="16" t="n"/>
      <c r="B1348" s="5" t="n"/>
      <c r="C1348" s="17" t="n"/>
      <c r="D1348" s="5" t="n"/>
      <c r="E1348" s="5" t="n"/>
      <c r="F1348" s="6">
        <f>IF(B1348&amp;""="","",IFERROR(INDEX('أوامر الشغل'!$I$6:$I$1005,MATCH(B1348&amp;"",'أوامر الشغل'!$A$6:$A$1005,0)),"أمر غير موجود"))</f>
        <v/>
      </c>
    </row>
    <row r="1349">
      <c r="A1349" s="16" t="n"/>
      <c r="B1349" s="5" t="n"/>
      <c r="C1349" s="17" t="n"/>
      <c r="D1349" s="5" t="n"/>
      <c r="E1349" s="5" t="n"/>
      <c r="F1349" s="6">
        <f>IF(B1349&amp;""="","",IFERROR(INDEX('أوامر الشغل'!$I$6:$I$1005,MATCH(B1349&amp;"",'أوامر الشغل'!$A$6:$A$1005,0)),"أمر غير موجود"))</f>
        <v/>
      </c>
    </row>
    <row r="1350">
      <c r="A1350" s="16" t="n"/>
      <c r="B1350" s="5" t="n"/>
      <c r="C1350" s="17" t="n"/>
      <c r="D1350" s="5" t="n"/>
      <c r="E1350" s="5" t="n"/>
      <c r="F1350" s="6">
        <f>IF(B1350&amp;""="","",IFERROR(INDEX('أوامر الشغل'!$I$6:$I$1005,MATCH(B1350&amp;"",'أوامر الشغل'!$A$6:$A$1005,0)),"أمر غير موجود"))</f>
        <v/>
      </c>
    </row>
    <row r="1351">
      <c r="A1351" s="16" t="n"/>
      <c r="B1351" s="5" t="n"/>
      <c r="C1351" s="17" t="n"/>
      <c r="D1351" s="5" t="n"/>
      <c r="E1351" s="5" t="n"/>
      <c r="F1351" s="6">
        <f>IF(B1351&amp;""="","",IFERROR(INDEX('أوامر الشغل'!$I$6:$I$1005,MATCH(B1351&amp;"",'أوامر الشغل'!$A$6:$A$1005,0)),"أمر غير موجود"))</f>
        <v/>
      </c>
    </row>
    <row r="1352">
      <c r="A1352" s="16" t="n"/>
      <c r="B1352" s="5" t="n"/>
      <c r="C1352" s="17" t="n"/>
      <c r="D1352" s="5" t="n"/>
      <c r="E1352" s="5" t="n"/>
      <c r="F1352" s="6">
        <f>IF(B1352&amp;""="","",IFERROR(INDEX('أوامر الشغل'!$I$6:$I$1005,MATCH(B1352&amp;"",'أوامر الشغل'!$A$6:$A$1005,0)),"أمر غير موجود"))</f>
        <v/>
      </c>
    </row>
    <row r="1353">
      <c r="A1353" s="16" t="n"/>
      <c r="B1353" s="5" t="n"/>
      <c r="C1353" s="17" t="n"/>
      <c r="D1353" s="5" t="n"/>
      <c r="E1353" s="5" t="n"/>
      <c r="F1353" s="6">
        <f>IF(B1353&amp;""="","",IFERROR(INDEX('أوامر الشغل'!$I$6:$I$1005,MATCH(B1353&amp;"",'أوامر الشغل'!$A$6:$A$1005,0)),"أمر غير موجود"))</f>
        <v/>
      </c>
    </row>
    <row r="1354">
      <c r="A1354" s="16" t="n"/>
      <c r="B1354" s="5" t="n"/>
      <c r="C1354" s="17" t="n"/>
      <c r="D1354" s="5" t="n"/>
      <c r="E1354" s="5" t="n"/>
      <c r="F1354" s="6">
        <f>IF(B1354&amp;""="","",IFERROR(INDEX('أوامر الشغل'!$I$6:$I$1005,MATCH(B1354&amp;"",'أوامر الشغل'!$A$6:$A$1005,0)),"أمر غير موجود"))</f>
        <v/>
      </c>
    </row>
    <row r="1355">
      <c r="A1355" s="16" t="n"/>
      <c r="B1355" s="5" t="n"/>
      <c r="C1355" s="17" t="n"/>
      <c r="D1355" s="5" t="n"/>
      <c r="E1355" s="5" t="n"/>
      <c r="F1355" s="6">
        <f>IF(B1355&amp;""="","",IFERROR(INDEX('أوامر الشغل'!$I$6:$I$1005,MATCH(B1355&amp;"",'أوامر الشغل'!$A$6:$A$1005,0)),"أمر غير موجود"))</f>
        <v/>
      </c>
    </row>
    <row r="1356">
      <c r="A1356" s="16" t="n"/>
      <c r="B1356" s="5" t="n"/>
      <c r="C1356" s="17" t="n"/>
      <c r="D1356" s="5" t="n"/>
      <c r="E1356" s="5" t="n"/>
      <c r="F1356" s="6">
        <f>IF(B1356&amp;""="","",IFERROR(INDEX('أوامر الشغل'!$I$6:$I$1005,MATCH(B1356&amp;"",'أوامر الشغل'!$A$6:$A$1005,0)),"أمر غير موجود"))</f>
        <v/>
      </c>
    </row>
    <row r="1357">
      <c r="A1357" s="16" t="n"/>
      <c r="B1357" s="5" t="n"/>
      <c r="C1357" s="17" t="n"/>
      <c r="D1357" s="5" t="n"/>
      <c r="E1357" s="5" t="n"/>
      <c r="F1357" s="6">
        <f>IF(B1357&amp;""="","",IFERROR(INDEX('أوامر الشغل'!$I$6:$I$1005,MATCH(B1357&amp;"",'أوامر الشغل'!$A$6:$A$1005,0)),"أمر غير موجود"))</f>
        <v/>
      </c>
    </row>
    <row r="1358">
      <c r="A1358" s="16" t="n"/>
      <c r="B1358" s="5" t="n"/>
      <c r="C1358" s="17" t="n"/>
      <c r="D1358" s="5" t="n"/>
      <c r="E1358" s="5" t="n"/>
      <c r="F1358" s="6">
        <f>IF(B1358&amp;""="","",IFERROR(INDEX('أوامر الشغل'!$I$6:$I$1005,MATCH(B1358&amp;"",'أوامر الشغل'!$A$6:$A$1005,0)),"أمر غير موجود"))</f>
        <v/>
      </c>
    </row>
    <row r="1359">
      <c r="A1359" s="16" t="n"/>
      <c r="B1359" s="5" t="n"/>
      <c r="C1359" s="17" t="n"/>
      <c r="D1359" s="5" t="n"/>
      <c r="E1359" s="5" t="n"/>
      <c r="F1359" s="6">
        <f>IF(B1359&amp;""="","",IFERROR(INDEX('أوامر الشغل'!$I$6:$I$1005,MATCH(B1359&amp;"",'أوامر الشغل'!$A$6:$A$1005,0)),"أمر غير موجود"))</f>
        <v/>
      </c>
    </row>
    <row r="1360">
      <c r="A1360" s="16" t="n"/>
      <c r="B1360" s="5" t="n"/>
      <c r="C1360" s="17" t="n"/>
      <c r="D1360" s="5" t="n"/>
      <c r="E1360" s="5" t="n"/>
      <c r="F1360" s="6">
        <f>IF(B1360&amp;""="","",IFERROR(INDEX('أوامر الشغل'!$I$6:$I$1005,MATCH(B1360&amp;"",'أوامر الشغل'!$A$6:$A$1005,0)),"أمر غير موجود"))</f>
        <v/>
      </c>
    </row>
    <row r="1361">
      <c r="A1361" s="16" t="n"/>
      <c r="B1361" s="5" t="n"/>
      <c r="C1361" s="17" t="n"/>
      <c r="D1361" s="5" t="n"/>
      <c r="E1361" s="5" t="n"/>
      <c r="F1361" s="6">
        <f>IF(B1361&amp;""="","",IFERROR(INDEX('أوامر الشغل'!$I$6:$I$1005,MATCH(B1361&amp;"",'أوامر الشغل'!$A$6:$A$1005,0)),"أمر غير موجود"))</f>
        <v/>
      </c>
    </row>
    <row r="1362">
      <c r="A1362" s="16" t="n"/>
      <c r="B1362" s="5" t="n"/>
      <c r="C1362" s="17" t="n"/>
      <c r="D1362" s="5" t="n"/>
      <c r="E1362" s="5" t="n"/>
      <c r="F1362" s="6">
        <f>IF(B1362&amp;""="","",IFERROR(INDEX('أوامر الشغل'!$I$6:$I$1005,MATCH(B1362&amp;"",'أوامر الشغل'!$A$6:$A$1005,0)),"أمر غير موجود"))</f>
        <v/>
      </c>
    </row>
    <row r="1363">
      <c r="A1363" s="16" t="n"/>
      <c r="B1363" s="5" t="n"/>
      <c r="C1363" s="17" t="n"/>
      <c r="D1363" s="5" t="n"/>
      <c r="E1363" s="5" t="n"/>
      <c r="F1363" s="6">
        <f>IF(B1363&amp;""="","",IFERROR(INDEX('أوامر الشغل'!$I$6:$I$1005,MATCH(B1363&amp;"",'أوامر الشغل'!$A$6:$A$1005,0)),"أمر غير موجود"))</f>
        <v/>
      </c>
    </row>
    <row r="1364">
      <c r="A1364" s="16" t="n"/>
      <c r="B1364" s="5" t="n"/>
      <c r="C1364" s="17" t="n"/>
      <c r="D1364" s="5" t="n"/>
      <c r="E1364" s="5" t="n"/>
      <c r="F1364" s="6">
        <f>IF(B1364&amp;""="","",IFERROR(INDEX('أوامر الشغل'!$I$6:$I$1005,MATCH(B1364&amp;"",'أوامر الشغل'!$A$6:$A$1005,0)),"أمر غير موجود"))</f>
        <v/>
      </c>
    </row>
    <row r="1365">
      <c r="A1365" s="16" t="n"/>
      <c r="B1365" s="5" t="n"/>
      <c r="C1365" s="17" t="n"/>
      <c r="D1365" s="5" t="n"/>
      <c r="E1365" s="5" t="n"/>
      <c r="F1365" s="6">
        <f>IF(B1365&amp;""="","",IFERROR(INDEX('أوامر الشغل'!$I$6:$I$1005,MATCH(B1365&amp;"",'أوامر الشغل'!$A$6:$A$1005,0)),"أمر غير موجود"))</f>
        <v/>
      </c>
    </row>
    <row r="1366">
      <c r="A1366" s="16" t="n"/>
      <c r="B1366" s="5" t="n"/>
      <c r="C1366" s="17" t="n"/>
      <c r="D1366" s="5" t="n"/>
      <c r="E1366" s="5" t="n"/>
      <c r="F1366" s="6">
        <f>IF(B1366&amp;""="","",IFERROR(INDEX('أوامر الشغل'!$I$6:$I$1005,MATCH(B1366&amp;"",'أوامر الشغل'!$A$6:$A$1005,0)),"أمر غير موجود"))</f>
        <v/>
      </c>
    </row>
    <row r="1367">
      <c r="A1367" s="16" t="n"/>
      <c r="B1367" s="5" t="n"/>
      <c r="C1367" s="17" t="n"/>
      <c r="D1367" s="5" t="n"/>
      <c r="E1367" s="5" t="n"/>
      <c r="F1367" s="6">
        <f>IF(B1367&amp;""="","",IFERROR(INDEX('أوامر الشغل'!$I$6:$I$1005,MATCH(B1367&amp;"",'أوامر الشغل'!$A$6:$A$1005,0)),"أمر غير موجود"))</f>
        <v/>
      </c>
    </row>
    <row r="1368">
      <c r="A1368" s="16" t="n"/>
      <c r="B1368" s="5" t="n"/>
      <c r="C1368" s="17" t="n"/>
      <c r="D1368" s="5" t="n"/>
      <c r="E1368" s="5" t="n"/>
      <c r="F1368" s="6">
        <f>IF(B1368&amp;""="","",IFERROR(INDEX('أوامر الشغل'!$I$6:$I$1005,MATCH(B1368&amp;"",'أوامر الشغل'!$A$6:$A$1005,0)),"أمر غير موجود"))</f>
        <v/>
      </c>
    </row>
    <row r="1369">
      <c r="A1369" s="16" t="n"/>
      <c r="B1369" s="5" t="n"/>
      <c r="C1369" s="17" t="n"/>
      <c r="D1369" s="5" t="n"/>
      <c r="E1369" s="5" t="n"/>
      <c r="F1369" s="6">
        <f>IF(B1369&amp;""="","",IFERROR(INDEX('أوامر الشغل'!$I$6:$I$1005,MATCH(B1369&amp;"",'أوامر الشغل'!$A$6:$A$1005,0)),"أمر غير موجود"))</f>
        <v/>
      </c>
    </row>
    <row r="1370">
      <c r="A1370" s="16" t="n"/>
      <c r="B1370" s="5" t="n"/>
      <c r="C1370" s="17" t="n"/>
      <c r="D1370" s="5" t="n"/>
      <c r="E1370" s="5" t="n"/>
      <c r="F1370" s="6">
        <f>IF(B1370&amp;""="","",IFERROR(INDEX('أوامر الشغل'!$I$6:$I$1005,MATCH(B1370&amp;"",'أوامر الشغل'!$A$6:$A$1005,0)),"أمر غير موجود"))</f>
        <v/>
      </c>
    </row>
    <row r="1371">
      <c r="A1371" s="16" t="n"/>
      <c r="B1371" s="5" t="n"/>
      <c r="C1371" s="17" t="n"/>
      <c r="D1371" s="5" t="n"/>
      <c r="E1371" s="5" t="n"/>
      <c r="F1371" s="6">
        <f>IF(B1371&amp;""="","",IFERROR(INDEX('أوامر الشغل'!$I$6:$I$1005,MATCH(B1371&amp;"",'أوامر الشغل'!$A$6:$A$1005,0)),"أمر غير موجود"))</f>
        <v/>
      </c>
    </row>
    <row r="1372">
      <c r="A1372" s="16" t="n"/>
      <c r="B1372" s="5" t="n"/>
      <c r="C1372" s="17" t="n"/>
      <c r="D1372" s="5" t="n"/>
      <c r="E1372" s="5" t="n"/>
      <c r="F1372" s="6">
        <f>IF(B1372&amp;""="","",IFERROR(INDEX('أوامر الشغل'!$I$6:$I$1005,MATCH(B1372&amp;"",'أوامر الشغل'!$A$6:$A$1005,0)),"أمر غير موجود"))</f>
        <v/>
      </c>
    </row>
    <row r="1373">
      <c r="A1373" s="16" t="n"/>
      <c r="B1373" s="5" t="n"/>
      <c r="C1373" s="17" t="n"/>
      <c r="D1373" s="5" t="n"/>
      <c r="E1373" s="5" t="n"/>
      <c r="F1373" s="6">
        <f>IF(B1373&amp;""="","",IFERROR(INDEX('أوامر الشغل'!$I$6:$I$1005,MATCH(B1373&amp;"",'أوامر الشغل'!$A$6:$A$1005,0)),"أمر غير موجود"))</f>
        <v/>
      </c>
    </row>
    <row r="1374">
      <c r="A1374" s="16" t="n"/>
      <c r="B1374" s="5" t="n"/>
      <c r="C1374" s="17" t="n"/>
      <c r="D1374" s="5" t="n"/>
      <c r="E1374" s="5" t="n"/>
      <c r="F1374" s="6">
        <f>IF(B1374&amp;""="","",IFERROR(INDEX('أوامر الشغل'!$I$6:$I$1005,MATCH(B1374&amp;"",'أوامر الشغل'!$A$6:$A$1005,0)),"أمر غير موجود"))</f>
        <v/>
      </c>
    </row>
    <row r="1375">
      <c r="A1375" s="16" t="n"/>
      <c r="B1375" s="5" t="n"/>
      <c r="C1375" s="17" t="n"/>
      <c r="D1375" s="5" t="n"/>
      <c r="E1375" s="5" t="n"/>
      <c r="F1375" s="6">
        <f>IF(B1375&amp;""="","",IFERROR(INDEX('أوامر الشغل'!$I$6:$I$1005,MATCH(B1375&amp;"",'أوامر الشغل'!$A$6:$A$1005,0)),"أمر غير موجود"))</f>
        <v/>
      </c>
    </row>
    <row r="1376">
      <c r="A1376" s="16" t="n"/>
      <c r="B1376" s="5" t="n"/>
      <c r="C1376" s="17" t="n"/>
      <c r="D1376" s="5" t="n"/>
      <c r="E1376" s="5" t="n"/>
      <c r="F1376" s="6">
        <f>IF(B1376&amp;""="","",IFERROR(INDEX('أوامر الشغل'!$I$6:$I$1005,MATCH(B1376&amp;"",'أوامر الشغل'!$A$6:$A$1005,0)),"أمر غير موجود"))</f>
        <v/>
      </c>
    </row>
    <row r="1377">
      <c r="A1377" s="16" t="n"/>
      <c r="B1377" s="5" t="n"/>
      <c r="C1377" s="17" t="n"/>
      <c r="D1377" s="5" t="n"/>
      <c r="E1377" s="5" t="n"/>
      <c r="F1377" s="6">
        <f>IF(B1377&amp;""="","",IFERROR(INDEX('أوامر الشغل'!$I$6:$I$1005,MATCH(B1377&amp;"",'أوامر الشغل'!$A$6:$A$1005,0)),"أمر غير موجود"))</f>
        <v/>
      </c>
    </row>
    <row r="1378">
      <c r="A1378" s="16" t="n"/>
      <c r="B1378" s="5" t="n"/>
      <c r="C1378" s="17" t="n"/>
      <c r="D1378" s="5" t="n"/>
      <c r="E1378" s="5" t="n"/>
      <c r="F1378" s="6">
        <f>IF(B1378&amp;""="","",IFERROR(INDEX('أوامر الشغل'!$I$6:$I$1005,MATCH(B1378&amp;"",'أوامر الشغل'!$A$6:$A$1005,0)),"أمر غير موجود"))</f>
        <v/>
      </c>
    </row>
    <row r="1379">
      <c r="A1379" s="16" t="n"/>
      <c r="B1379" s="5" t="n"/>
      <c r="C1379" s="17" t="n"/>
      <c r="D1379" s="5" t="n"/>
      <c r="E1379" s="5" t="n"/>
      <c r="F1379" s="6">
        <f>IF(B1379&amp;""="","",IFERROR(INDEX('أوامر الشغل'!$I$6:$I$1005,MATCH(B1379&amp;"",'أوامر الشغل'!$A$6:$A$1005,0)),"أمر غير موجود"))</f>
        <v/>
      </c>
    </row>
    <row r="1380">
      <c r="A1380" s="16" t="n"/>
      <c r="B1380" s="5" t="n"/>
      <c r="C1380" s="17" t="n"/>
      <c r="D1380" s="5" t="n"/>
      <c r="E1380" s="5" t="n"/>
      <c r="F1380" s="6">
        <f>IF(B1380&amp;""="","",IFERROR(INDEX('أوامر الشغل'!$I$6:$I$1005,MATCH(B1380&amp;"",'أوامر الشغل'!$A$6:$A$1005,0)),"أمر غير موجود"))</f>
        <v/>
      </c>
    </row>
    <row r="1381">
      <c r="A1381" s="16" t="n"/>
      <c r="B1381" s="5" t="n"/>
      <c r="C1381" s="17" t="n"/>
      <c r="D1381" s="5" t="n"/>
      <c r="E1381" s="5" t="n"/>
      <c r="F1381" s="6">
        <f>IF(B1381&amp;""="","",IFERROR(INDEX('أوامر الشغل'!$I$6:$I$1005,MATCH(B1381&amp;"",'أوامر الشغل'!$A$6:$A$1005,0)),"أمر غير موجود"))</f>
        <v/>
      </c>
    </row>
    <row r="1382">
      <c r="A1382" s="16" t="n"/>
      <c r="B1382" s="5" t="n"/>
      <c r="C1382" s="17" t="n"/>
      <c r="D1382" s="5" t="n"/>
      <c r="E1382" s="5" t="n"/>
      <c r="F1382" s="6">
        <f>IF(B1382&amp;""="","",IFERROR(INDEX('أوامر الشغل'!$I$6:$I$1005,MATCH(B1382&amp;"",'أوامر الشغل'!$A$6:$A$1005,0)),"أمر غير موجود"))</f>
        <v/>
      </c>
    </row>
    <row r="1383">
      <c r="A1383" s="16" t="n"/>
      <c r="B1383" s="5" t="n"/>
      <c r="C1383" s="17" t="n"/>
      <c r="D1383" s="5" t="n"/>
      <c r="E1383" s="5" t="n"/>
      <c r="F1383" s="6">
        <f>IF(B1383&amp;""="","",IFERROR(INDEX('أوامر الشغل'!$I$6:$I$1005,MATCH(B1383&amp;"",'أوامر الشغل'!$A$6:$A$1005,0)),"أمر غير موجود"))</f>
        <v/>
      </c>
    </row>
    <row r="1384">
      <c r="A1384" s="16" t="n"/>
      <c r="B1384" s="5" t="n"/>
      <c r="C1384" s="17" t="n"/>
      <c r="D1384" s="5" t="n"/>
      <c r="E1384" s="5" t="n"/>
      <c r="F1384" s="6">
        <f>IF(B1384&amp;""="","",IFERROR(INDEX('أوامر الشغل'!$I$6:$I$1005,MATCH(B1384&amp;"",'أوامر الشغل'!$A$6:$A$1005,0)),"أمر غير موجود"))</f>
        <v/>
      </c>
    </row>
    <row r="1385">
      <c r="A1385" s="16" t="n"/>
      <c r="B1385" s="5" t="n"/>
      <c r="C1385" s="17" t="n"/>
      <c r="D1385" s="5" t="n"/>
      <c r="E1385" s="5" t="n"/>
      <c r="F1385" s="6">
        <f>IF(B1385&amp;""="","",IFERROR(INDEX('أوامر الشغل'!$I$6:$I$1005,MATCH(B1385&amp;"",'أوامر الشغل'!$A$6:$A$1005,0)),"أمر غير موجود"))</f>
        <v/>
      </c>
    </row>
    <row r="1386">
      <c r="A1386" s="16" t="n"/>
      <c r="B1386" s="5" t="n"/>
      <c r="C1386" s="17" t="n"/>
      <c r="D1386" s="5" t="n"/>
      <c r="E1386" s="5" t="n"/>
      <c r="F1386" s="6">
        <f>IF(B1386&amp;""="","",IFERROR(INDEX('أوامر الشغل'!$I$6:$I$1005,MATCH(B1386&amp;"",'أوامر الشغل'!$A$6:$A$1005,0)),"أمر غير موجود"))</f>
        <v/>
      </c>
    </row>
    <row r="1387">
      <c r="A1387" s="16" t="n"/>
      <c r="B1387" s="5" t="n"/>
      <c r="C1387" s="17" t="n"/>
      <c r="D1387" s="5" t="n"/>
      <c r="E1387" s="5" t="n"/>
      <c r="F1387" s="6">
        <f>IF(B1387&amp;""="","",IFERROR(INDEX('أوامر الشغل'!$I$6:$I$1005,MATCH(B1387&amp;"",'أوامر الشغل'!$A$6:$A$1005,0)),"أمر غير موجود"))</f>
        <v/>
      </c>
    </row>
    <row r="1388">
      <c r="A1388" s="16" t="n"/>
      <c r="B1388" s="5" t="n"/>
      <c r="C1388" s="17" t="n"/>
      <c r="D1388" s="5" t="n"/>
      <c r="E1388" s="5" t="n"/>
      <c r="F1388" s="6">
        <f>IF(B1388&amp;""="","",IFERROR(INDEX('أوامر الشغل'!$I$6:$I$1005,MATCH(B1388&amp;"",'أوامر الشغل'!$A$6:$A$1005,0)),"أمر غير موجود"))</f>
        <v/>
      </c>
    </row>
    <row r="1389">
      <c r="A1389" s="16" t="n"/>
      <c r="B1389" s="5" t="n"/>
      <c r="C1389" s="17" t="n"/>
      <c r="D1389" s="5" t="n"/>
      <c r="E1389" s="5" t="n"/>
      <c r="F1389" s="6">
        <f>IF(B1389&amp;""="","",IFERROR(INDEX('أوامر الشغل'!$I$6:$I$1005,MATCH(B1389&amp;"",'أوامر الشغل'!$A$6:$A$1005,0)),"أمر غير موجود"))</f>
        <v/>
      </c>
    </row>
    <row r="1390">
      <c r="A1390" s="16" t="n"/>
      <c r="B1390" s="5" t="n"/>
      <c r="C1390" s="17" t="n"/>
      <c r="D1390" s="5" t="n"/>
      <c r="E1390" s="5" t="n"/>
      <c r="F1390" s="6">
        <f>IF(B1390&amp;""="","",IFERROR(INDEX('أوامر الشغل'!$I$6:$I$1005,MATCH(B1390&amp;"",'أوامر الشغل'!$A$6:$A$1005,0)),"أمر غير موجود"))</f>
        <v/>
      </c>
    </row>
    <row r="1391">
      <c r="A1391" s="16" t="n"/>
      <c r="B1391" s="5" t="n"/>
      <c r="C1391" s="17" t="n"/>
      <c r="D1391" s="5" t="n"/>
      <c r="E1391" s="5" t="n"/>
      <c r="F1391" s="6">
        <f>IF(B1391&amp;""="","",IFERROR(INDEX('أوامر الشغل'!$I$6:$I$1005,MATCH(B1391&amp;"",'أوامر الشغل'!$A$6:$A$1005,0)),"أمر غير موجود"))</f>
        <v/>
      </c>
    </row>
    <row r="1392">
      <c r="A1392" s="16" t="n"/>
      <c r="B1392" s="5" t="n"/>
      <c r="C1392" s="17" t="n"/>
      <c r="D1392" s="5" t="n"/>
      <c r="E1392" s="5" t="n"/>
      <c r="F1392" s="6">
        <f>IF(B1392&amp;""="","",IFERROR(INDEX('أوامر الشغل'!$I$6:$I$1005,MATCH(B1392&amp;"",'أوامر الشغل'!$A$6:$A$1005,0)),"أمر غير موجود"))</f>
        <v/>
      </c>
    </row>
    <row r="1393">
      <c r="A1393" s="16" t="n"/>
      <c r="B1393" s="5" t="n"/>
      <c r="C1393" s="17" t="n"/>
      <c r="D1393" s="5" t="n"/>
      <c r="E1393" s="5" t="n"/>
      <c r="F1393" s="6">
        <f>IF(B1393&amp;""="","",IFERROR(INDEX('أوامر الشغل'!$I$6:$I$1005,MATCH(B1393&amp;"",'أوامر الشغل'!$A$6:$A$1005,0)),"أمر غير موجود"))</f>
        <v/>
      </c>
    </row>
    <row r="1394">
      <c r="A1394" s="16" t="n"/>
      <c r="B1394" s="5" t="n"/>
      <c r="C1394" s="17" t="n"/>
      <c r="D1394" s="5" t="n"/>
      <c r="E1394" s="5" t="n"/>
      <c r="F1394" s="6">
        <f>IF(B1394&amp;""="","",IFERROR(INDEX('أوامر الشغل'!$I$6:$I$1005,MATCH(B1394&amp;"",'أوامر الشغل'!$A$6:$A$1005,0)),"أمر غير موجود"))</f>
        <v/>
      </c>
    </row>
    <row r="1395">
      <c r="A1395" s="16" t="n"/>
      <c r="B1395" s="5" t="n"/>
      <c r="C1395" s="17" t="n"/>
      <c r="D1395" s="5" t="n"/>
      <c r="E1395" s="5" t="n"/>
      <c r="F1395" s="6">
        <f>IF(B1395&amp;""="","",IFERROR(INDEX('أوامر الشغل'!$I$6:$I$1005,MATCH(B1395&amp;"",'أوامر الشغل'!$A$6:$A$1005,0)),"أمر غير موجود"))</f>
        <v/>
      </c>
    </row>
    <row r="1396">
      <c r="A1396" s="16" t="n"/>
      <c r="B1396" s="5" t="n"/>
      <c r="C1396" s="17" t="n"/>
      <c r="D1396" s="5" t="n"/>
      <c r="E1396" s="5" t="n"/>
      <c r="F1396" s="6">
        <f>IF(B1396&amp;""="","",IFERROR(INDEX('أوامر الشغل'!$I$6:$I$1005,MATCH(B1396&amp;"",'أوامر الشغل'!$A$6:$A$1005,0)),"أمر غير موجود"))</f>
        <v/>
      </c>
    </row>
    <row r="1397">
      <c r="A1397" s="16" t="n"/>
      <c r="B1397" s="5" t="n"/>
      <c r="C1397" s="17" t="n"/>
      <c r="D1397" s="5" t="n"/>
      <c r="E1397" s="5" t="n"/>
      <c r="F1397" s="6">
        <f>IF(B1397&amp;""="","",IFERROR(INDEX('أوامر الشغل'!$I$6:$I$1005,MATCH(B1397&amp;"",'أوامر الشغل'!$A$6:$A$1005,0)),"أمر غير موجود"))</f>
        <v/>
      </c>
    </row>
    <row r="1398">
      <c r="A1398" s="16" t="n"/>
      <c r="B1398" s="5" t="n"/>
      <c r="C1398" s="17" t="n"/>
      <c r="D1398" s="5" t="n"/>
      <c r="E1398" s="5" t="n"/>
      <c r="F1398" s="6">
        <f>IF(B1398&amp;""="","",IFERROR(INDEX('أوامر الشغل'!$I$6:$I$1005,MATCH(B1398&amp;"",'أوامر الشغل'!$A$6:$A$1005,0)),"أمر غير موجود"))</f>
        <v/>
      </c>
    </row>
    <row r="1399">
      <c r="A1399" s="16" t="n"/>
      <c r="B1399" s="5" t="n"/>
      <c r="C1399" s="17" t="n"/>
      <c r="D1399" s="5" t="n"/>
      <c r="E1399" s="5" t="n"/>
      <c r="F1399" s="6">
        <f>IF(B1399&amp;""="","",IFERROR(INDEX('أوامر الشغل'!$I$6:$I$1005,MATCH(B1399&amp;"",'أوامر الشغل'!$A$6:$A$1005,0)),"أمر غير موجود"))</f>
        <v/>
      </c>
    </row>
    <row r="1400">
      <c r="A1400" s="16" t="n"/>
      <c r="B1400" s="5" t="n"/>
      <c r="C1400" s="17" t="n"/>
      <c r="D1400" s="5" t="n"/>
      <c r="E1400" s="5" t="n"/>
      <c r="F1400" s="6">
        <f>IF(B1400&amp;""="","",IFERROR(INDEX('أوامر الشغل'!$I$6:$I$1005,MATCH(B1400&amp;"",'أوامر الشغل'!$A$6:$A$1005,0)),"أمر غير موجود"))</f>
        <v/>
      </c>
    </row>
    <row r="1401">
      <c r="A1401" s="16" t="n"/>
      <c r="B1401" s="5" t="n"/>
      <c r="C1401" s="17" t="n"/>
      <c r="D1401" s="5" t="n"/>
      <c r="E1401" s="5" t="n"/>
      <c r="F1401" s="6">
        <f>IF(B1401&amp;""="","",IFERROR(INDEX('أوامر الشغل'!$I$6:$I$1005,MATCH(B1401&amp;"",'أوامر الشغل'!$A$6:$A$1005,0)),"أمر غير موجود"))</f>
        <v/>
      </c>
    </row>
    <row r="1402">
      <c r="A1402" s="16" t="n"/>
      <c r="B1402" s="5" t="n"/>
      <c r="C1402" s="17" t="n"/>
      <c r="D1402" s="5" t="n"/>
      <c r="E1402" s="5" t="n"/>
      <c r="F1402" s="6">
        <f>IF(B1402&amp;""="","",IFERROR(INDEX('أوامر الشغل'!$I$6:$I$1005,MATCH(B1402&amp;"",'أوامر الشغل'!$A$6:$A$1005,0)),"أمر غير موجود"))</f>
        <v/>
      </c>
    </row>
    <row r="1403">
      <c r="A1403" s="16" t="n"/>
      <c r="B1403" s="5" t="n"/>
      <c r="C1403" s="17" t="n"/>
      <c r="D1403" s="5" t="n"/>
      <c r="E1403" s="5" t="n"/>
      <c r="F1403" s="6">
        <f>IF(B1403&amp;""="","",IFERROR(INDEX('أوامر الشغل'!$I$6:$I$1005,MATCH(B1403&amp;"",'أوامر الشغل'!$A$6:$A$1005,0)),"أمر غير موجود"))</f>
        <v/>
      </c>
    </row>
    <row r="1404">
      <c r="A1404" s="16" t="n"/>
      <c r="B1404" s="5" t="n"/>
      <c r="C1404" s="17" t="n"/>
      <c r="D1404" s="5" t="n"/>
      <c r="E1404" s="5" t="n"/>
      <c r="F1404" s="6">
        <f>IF(B1404&amp;""="","",IFERROR(INDEX('أوامر الشغل'!$I$6:$I$1005,MATCH(B1404&amp;"",'أوامر الشغل'!$A$6:$A$1005,0)),"أمر غير موجود"))</f>
        <v/>
      </c>
    </row>
    <row r="1405">
      <c r="A1405" s="16" t="n"/>
      <c r="B1405" s="5" t="n"/>
      <c r="C1405" s="17" t="n"/>
      <c r="D1405" s="5" t="n"/>
      <c r="E1405" s="5" t="n"/>
      <c r="F1405" s="6">
        <f>IF(B1405&amp;""="","",IFERROR(INDEX('أوامر الشغل'!$I$6:$I$1005,MATCH(B1405&amp;"",'أوامر الشغل'!$A$6:$A$1005,0)),"أمر غير موجود"))</f>
        <v/>
      </c>
    </row>
    <row r="1406">
      <c r="A1406" s="16" t="n"/>
      <c r="B1406" s="5" t="n"/>
      <c r="C1406" s="17" t="n"/>
      <c r="D1406" s="5" t="n"/>
      <c r="E1406" s="5" t="n"/>
      <c r="F1406" s="6">
        <f>IF(B1406&amp;""="","",IFERROR(INDEX('أوامر الشغل'!$I$6:$I$1005,MATCH(B1406&amp;"",'أوامر الشغل'!$A$6:$A$1005,0)),"أمر غير موجود"))</f>
        <v/>
      </c>
    </row>
    <row r="1407">
      <c r="A1407" s="16" t="n"/>
      <c r="B1407" s="5" t="n"/>
      <c r="C1407" s="17" t="n"/>
      <c r="D1407" s="5" t="n"/>
      <c r="E1407" s="5" t="n"/>
      <c r="F1407" s="6">
        <f>IF(B1407&amp;""="","",IFERROR(INDEX('أوامر الشغل'!$I$6:$I$1005,MATCH(B1407&amp;"",'أوامر الشغل'!$A$6:$A$1005,0)),"أمر غير موجود"))</f>
        <v/>
      </c>
    </row>
    <row r="1408">
      <c r="A1408" s="16" t="n"/>
      <c r="B1408" s="5" t="n"/>
      <c r="C1408" s="17" t="n"/>
      <c r="D1408" s="5" t="n"/>
      <c r="E1408" s="5" t="n"/>
      <c r="F1408" s="6">
        <f>IF(B1408&amp;""="","",IFERROR(INDEX('أوامر الشغل'!$I$6:$I$1005,MATCH(B1408&amp;"",'أوامر الشغل'!$A$6:$A$1005,0)),"أمر غير موجود"))</f>
        <v/>
      </c>
    </row>
    <row r="1409">
      <c r="A1409" s="16" t="n"/>
      <c r="B1409" s="5" t="n"/>
      <c r="C1409" s="17" t="n"/>
      <c r="D1409" s="5" t="n"/>
      <c r="E1409" s="5" t="n"/>
      <c r="F1409" s="6">
        <f>IF(B1409&amp;""="","",IFERROR(INDEX('أوامر الشغل'!$I$6:$I$1005,MATCH(B1409&amp;"",'أوامر الشغل'!$A$6:$A$1005,0)),"أمر غير موجود"))</f>
        <v/>
      </c>
    </row>
    <row r="1410">
      <c r="A1410" s="16" t="n"/>
      <c r="B1410" s="5" t="n"/>
      <c r="C1410" s="17" t="n"/>
      <c r="D1410" s="5" t="n"/>
      <c r="E1410" s="5" t="n"/>
      <c r="F1410" s="6">
        <f>IF(B1410&amp;""="","",IFERROR(INDEX('أوامر الشغل'!$I$6:$I$1005,MATCH(B1410&amp;"",'أوامر الشغل'!$A$6:$A$1005,0)),"أمر غير موجود"))</f>
        <v/>
      </c>
    </row>
    <row r="1411">
      <c r="A1411" s="16" t="n"/>
      <c r="B1411" s="5" t="n"/>
      <c r="C1411" s="17" t="n"/>
      <c r="D1411" s="5" t="n"/>
      <c r="E1411" s="5" t="n"/>
      <c r="F1411" s="6">
        <f>IF(B1411&amp;""="","",IFERROR(INDEX('أوامر الشغل'!$I$6:$I$1005,MATCH(B1411&amp;"",'أوامر الشغل'!$A$6:$A$1005,0)),"أمر غير موجود"))</f>
        <v/>
      </c>
    </row>
    <row r="1412">
      <c r="A1412" s="16" t="n"/>
      <c r="B1412" s="5" t="n"/>
      <c r="C1412" s="17" t="n"/>
      <c r="D1412" s="5" t="n"/>
      <c r="E1412" s="5" t="n"/>
      <c r="F1412" s="6">
        <f>IF(B1412&amp;""="","",IFERROR(INDEX('أوامر الشغل'!$I$6:$I$1005,MATCH(B1412&amp;"",'أوامر الشغل'!$A$6:$A$1005,0)),"أمر غير موجود"))</f>
        <v/>
      </c>
    </row>
    <row r="1413">
      <c r="A1413" s="16" t="n"/>
      <c r="B1413" s="5" t="n"/>
      <c r="C1413" s="17" t="n"/>
      <c r="D1413" s="5" t="n"/>
      <c r="E1413" s="5" t="n"/>
      <c r="F1413" s="6">
        <f>IF(B1413&amp;""="","",IFERROR(INDEX('أوامر الشغل'!$I$6:$I$1005,MATCH(B1413&amp;"",'أوامر الشغل'!$A$6:$A$1005,0)),"أمر غير موجود"))</f>
        <v/>
      </c>
    </row>
    <row r="1414">
      <c r="A1414" s="16" t="n"/>
      <c r="B1414" s="5" t="n"/>
      <c r="C1414" s="17" t="n"/>
      <c r="D1414" s="5" t="n"/>
      <c r="E1414" s="5" t="n"/>
      <c r="F1414" s="6">
        <f>IF(B1414&amp;""="","",IFERROR(INDEX('أوامر الشغل'!$I$6:$I$1005,MATCH(B1414&amp;"",'أوامر الشغل'!$A$6:$A$1005,0)),"أمر غير موجود"))</f>
        <v/>
      </c>
    </row>
    <row r="1415">
      <c r="A1415" s="16" t="n"/>
      <c r="B1415" s="5" t="n"/>
      <c r="C1415" s="17" t="n"/>
      <c r="D1415" s="5" t="n"/>
      <c r="E1415" s="5" t="n"/>
      <c r="F1415" s="6">
        <f>IF(B1415&amp;""="","",IFERROR(INDEX('أوامر الشغل'!$I$6:$I$1005,MATCH(B1415&amp;"",'أوامر الشغل'!$A$6:$A$1005,0)),"أمر غير موجود"))</f>
        <v/>
      </c>
    </row>
    <row r="1416">
      <c r="A1416" s="16" t="n"/>
      <c r="B1416" s="5" t="n"/>
      <c r="C1416" s="17" t="n"/>
      <c r="D1416" s="5" t="n"/>
      <c r="E1416" s="5" t="n"/>
      <c r="F1416" s="6">
        <f>IF(B1416&amp;""="","",IFERROR(INDEX('أوامر الشغل'!$I$6:$I$1005,MATCH(B1416&amp;"",'أوامر الشغل'!$A$6:$A$1005,0)),"أمر غير موجود"))</f>
        <v/>
      </c>
    </row>
    <row r="1417">
      <c r="A1417" s="16" t="n"/>
      <c r="B1417" s="5" t="n"/>
      <c r="C1417" s="17" t="n"/>
      <c r="D1417" s="5" t="n"/>
      <c r="E1417" s="5" t="n"/>
      <c r="F1417" s="6">
        <f>IF(B1417&amp;""="","",IFERROR(INDEX('أوامر الشغل'!$I$6:$I$1005,MATCH(B1417&amp;"",'أوامر الشغل'!$A$6:$A$1005,0)),"أمر غير موجود"))</f>
        <v/>
      </c>
    </row>
    <row r="1418">
      <c r="A1418" s="16" t="n"/>
      <c r="B1418" s="5" t="n"/>
      <c r="C1418" s="17" t="n"/>
      <c r="D1418" s="5" t="n"/>
      <c r="E1418" s="5" t="n"/>
      <c r="F1418" s="6">
        <f>IF(B1418&amp;""="","",IFERROR(INDEX('أوامر الشغل'!$I$6:$I$1005,MATCH(B1418&amp;"",'أوامر الشغل'!$A$6:$A$1005,0)),"أمر غير موجود"))</f>
        <v/>
      </c>
    </row>
    <row r="1419">
      <c r="A1419" s="16" t="n"/>
      <c r="B1419" s="5" t="n"/>
      <c r="C1419" s="17" t="n"/>
      <c r="D1419" s="5" t="n"/>
      <c r="E1419" s="5" t="n"/>
      <c r="F1419" s="6">
        <f>IF(B1419&amp;""="","",IFERROR(INDEX('أوامر الشغل'!$I$6:$I$1005,MATCH(B1419&amp;"",'أوامر الشغل'!$A$6:$A$1005,0)),"أمر غير موجود"))</f>
        <v/>
      </c>
    </row>
    <row r="1420">
      <c r="A1420" s="16" t="n"/>
      <c r="B1420" s="5" t="n"/>
      <c r="C1420" s="17" t="n"/>
      <c r="D1420" s="5" t="n"/>
      <c r="E1420" s="5" t="n"/>
      <c r="F1420" s="6">
        <f>IF(B1420&amp;""="","",IFERROR(INDEX('أوامر الشغل'!$I$6:$I$1005,MATCH(B1420&amp;"",'أوامر الشغل'!$A$6:$A$1005,0)),"أمر غير موجود"))</f>
        <v/>
      </c>
    </row>
    <row r="1421">
      <c r="A1421" s="16" t="n"/>
      <c r="B1421" s="5" t="n"/>
      <c r="C1421" s="17" t="n"/>
      <c r="D1421" s="5" t="n"/>
      <c r="E1421" s="5" t="n"/>
      <c r="F1421" s="6">
        <f>IF(B1421&amp;""="","",IFERROR(INDEX('أوامر الشغل'!$I$6:$I$1005,MATCH(B1421&amp;"",'أوامر الشغل'!$A$6:$A$1005,0)),"أمر غير موجود"))</f>
        <v/>
      </c>
    </row>
    <row r="1422">
      <c r="A1422" s="16" t="n"/>
      <c r="B1422" s="5" t="n"/>
      <c r="C1422" s="17" t="n"/>
      <c r="D1422" s="5" t="n"/>
      <c r="E1422" s="5" t="n"/>
      <c r="F1422" s="6">
        <f>IF(B1422&amp;""="","",IFERROR(INDEX('أوامر الشغل'!$I$6:$I$1005,MATCH(B1422&amp;"",'أوامر الشغل'!$A$6:$A$1005,0)),"أمر غير موجود"))</f>
        <v/>
      </c>
    </row>
    <row r="1423">
      <c r="A1423" s="16" t="n"/>
      <c r="B1423" s="5" t="n"/>
      <c r="C1423" s="17" t="n"/>
      <c r="D1423" s="5" t="n"/>
      <c r="E1423" s="5" t="n"/>
      <c r="F1423" s="6">
        <f>IF(B1423&amp;""="","",IFERROR(INDEX('أوامر الشغل'!$I$6:$I$1005,MATCH(B1423&amp;"",'أوامر الشغل'!$A$6:$A$1005,0)),"أمر غير موجود"))</f>
        <v/>
      </c>
    </row>
    <row r="1424">
      <c r="A1424" s="16" t="n"/>
      <c r="B1424" s="5" t="n"/>
      <c r="C1424" s="17" t="n"/>
      <c r="D1424" s="5" t="n"/>
      <c r="E1424" s="5" t="n"/>
      <c r="F1424" s="6">
        <f>IF(B1424&amp;""="","",IFERROR(INDEX('أوامر الشغل'!$I$6:$I$1005,MATCH(B1424&amp;"",'أوامر الشغل'!$A$6:$A$1005,0)),"أمر غير موجود"))</f>
        <v/>
      </c>
    </row>
    <row r="1425">
      <c r="A1425" s="16" t="n"/>
      <c r="B1425" s="5" t="n"/>
      <c r="C1425" s="17" t="n"/>
      <c r="D1425" s="5" t="n"/>
      <c r="E1425" s="5" t="n"/>
      <c r="F1425" s="6">
        <f>IF(B1425&amp;""="","",IFERROR(INDEX('أوامر الشغل'!$I$6:$I$1005,MATCH(B1425&amp;"",'أوامر الشغل'!$A$6:$A$1005,0)),"أمر غير موجود"))</f>
        <v/>
      </c>
    </row>
    <row r="1426">
      <c r="A1426" s="16" t="n"/>
      <c r="B1426" s="5" t="n"/>
      <c r="C1426" s="17" t="n"/>
      <c r="D1426" s="5" t="n"/>
      <c r="E1426" s="5" t="n"/>
      <c r="F1426" s="6">
        <f>IF(B1426&amp;""="","",IFERROR(INDEX('أوامر الشغل'!$I$6:$I$1005,MATCH(B1426&amp;"",'أوامر الشغل'!$A$6:$A$1005,0)),"أمر غير موجود"))</f>
        <v/>
      </c>
    </row>
    <row r="1427">
      <c r="A1427" s="16" t="n"/>
      <c r="B1427" s="5" t="n"/>
      <c r="C1427" s="17" t="n"/>
      <c r="D1427" s="5" t="n"/>
      <c r="E1427" s="5" t="n"/>
      <c r="F1427" s="6">
        <f>IF(B1427&amp;""="","",IFERROR(INDEX('أوامر الشغل'!$I$6:$I$1005,MATCH(B1427&amp;"",'أوامر الشغل'!$A$6:$A$1005,0)),"أمر غير موجود"))</f>
        <v/>
      </c>
    </row>
    <row r="1428">
      <c r="A1428" s="16" t="n"/>
      <c r="B1428" s="5" t="n"/>
      <c r="C1428" s="17" t="n"/>
      <c r="D1428" s="5" t="n"/>
      <c r="E1428" s="5" t="n"/>
      <c r="F1428" s="6">
        <f>IF(B1428&amp;""="","",IFERROR(INDEX('أوامر الشغل'!$I$6:$I$1005,MATCH(B1428&amp;"",'أوامر الشغل'!$A$6:$A$1005,0)),"أمر غير موجود"))</f>
        <v/>
      </c>
    </row>
    <row r="1429">
      <c r="A1429" s="16" t="n"/>
      <c r="B1429" s="5" t="n"/>
      <c r="C1429" s="17" t="n"/>
      <c r="D1429" s="5" t="n"/>
      <c r="E1429" s="5" t="n"/>
      <c r="F1429" s="6">
        <f>IF(B1429&amp;""="","",IFERROR(INDEX('أوامر الشغل'!$I$6:$I$1005,MATCH(B1429&amp;"",'أوامر الشغل'!$A$6:$A$1005,0)),"أمر غير موجود"))</f>
        <v/>
      </c>
    </row>
    <row r="1430">
      <c r="A1430" s="16" t="n"/>
      <c r="B1430" s="5" t="n"/>
      <c r="C1430" s="17" t="n"/>
      <c r="D1430" s="5" t="n"/>
      <c r="E1430" s="5" t="n"/>
      <c r="F1430" s="6">
        <f>IF(B1430&amp;""="","",IFERROR(INDEX('أوامر الشغل'!$I$6:$I$1005,MATCH(B1430&amp;"",'أوامر الشغل'!$A$6:$A$1005,0)),"أمر غير موجود"))</f>
        <v/>
      </c>
    </row>
    <row r="1431">
      <c r="A1431" s="16" t="n"/>
      <c r="B1431" s="5" t="n"/>
      <c r="C1431" s="17" t="n"/>
      <c r="D1431" s="5" t="n"/>
      <c r="E1431" s="5" t="n"/>
      <c r="F1431" s="6">
        <f>IF(B1431&amp;""="","",IFERROR(INDEX('أوامر الشغل'!$I$6:$I$1005,MATCH(B1431&amp;"",'أوامر الشغل'!$A$6:$A$1005,0)),"أمر غير موجود"))</f>
        <v/>
      </c>
    </row>
    <row r="1432">
      <c r="A1432" s="16" t="n"/>
      <c r="B1432" s="5" t="n"/>
      <c r="C1432" s="17" t="n"/>
      <c r="D1432" s="5" t="n"/>
      <c r="E1432" s="5" t="n"/>
      <c r="F1432" s="6">
        <f>IF(B1432&amp;""="","",IFERROR(INDEX('أوامر الشغل'!$I$6:$I$1005,MATCH(B1432&amp;"",'أوامر الشغل'!$A$6:$A$1005,0)),"أمر غير موجود"))</f>
        <v/>
      </c>
    </row>
    <row r="1433">
      <c r="A1433" s="16" t="n"/>
      <c r="B1433" s="5" t="n"/>
      <c r="C1433" s="17" t="n"/>
      <c r="D1433" s="5" t="n"/>
      <c r="E1433" s="5" t="n"/>
      <c r="F1433" s="6">
        <f>IF(B1433&amp;""="","",IFERROR(INDEX('أوامر الشغل'!$I$6:$I$1005,MATCH(B1433&amp;"",'أوامر الشغل'!$A$6:$A$1005,0)),"أمر غير موجود"))</f>
        <v/>
      </c>
    </row>
    <row r="1434">
      <c r="A1434" s="16" t="n"/>
      <c r="B1434" s="5" t="n"/>
      <c r="C1434" s="17" t="n"/>
      <c r="D1434" s="5" t="n"/>
      <c r="E1434" s="5" t="n"/>
      <c r="F1434" s="6">
        <f>IF(B1434&amp;""="","",IFERROR(INDEX('أوامر الشغل'!$I$6:$I$1005,MATCH(B1434&amp;"",'أوامر الشغل'!$A$6:$A$1005,0)),"أمر غير موجود"))</f>
        <v/>
      </c>
    </row>
    <row r="1435">
      <c r="A1435" s="16" t="n"/>
      <c r="B1435" s="5" t="n"/>
      <c r="C1435" s="17" t="n"/>
      <c r="D1435" s="5" t="n"/>
      <c r="E1435" s="5" t="n"/>
      <c r="F1435" s="6">
        <f>IF(B1435&amp;""="","",IFERROR(INDEX('أوامر الشغل'!$I$6:$I$1005,MATCH(B1435&amp;"",'أوامر الشغل'!$A$6:$A$1005,0)),"أمر غير موجود"))</f>
        <v/>
      </c>
    </row>
    <row r="1436">
      <c r="A1436" s="16" t="n"/>
      <c r="B1436" s="5" t="n"/>
      <c r="C1436" s="17" t="n"/>
      <c r="D1436" s="5" t="n"/>
      <c r="E1436" s="5" t="n"/>
      <c r="F1436" s="6">
        <f>IF(B1436&amp;""="","",IFERROR(INDEX('أوامر الشغل'!$I$6:$I$1005,MATCH(B1436&amp;"",'أوامر الشغل'!$A$6:$A$1005,0)),"أمر غير موجود"))</f>
        <v/>
      </c>
    </row>
    <row r="1437">
      <c r="A1437" s="16" t="n"/>
      <c r="B1437" s="5" t="n"/>
      <c r="C1437" s="17" t="n"/>
      <c r="D1437" s="5" t="n"/>
      <c r="E1437" s="5" t="n"/>
      <c r="F1437" s="6">
        <f>IF(B1437&amp;""="","",IFERROR(INDEX('أوامر الشغل'!$I$6:$I$1005,MATCH(B1437&amp;"",'أوامر الشغل'!$A$6:$A$1005,0)),"أمر غير موجود"))</f>
        <v/>
      </c>
    </row>
    <row r="1438">
      <c r="A1438" s="16" t="n"/>
      <c r="B1438" s="5" t="n"/>
      <c r="C1438" s="17" t="n"/>
      <c r="D1438" s="5" t="n"/>
      <c r="E1438" s="5" t="n"/>
      <c r="F1438" s="6">
        <f>IF(B1438&amp;""="","",IFERROR(INDEX('أوامر الشغل'!$I$6:$I$1005,MATCH(B1438&amp;"",'أوامر الشغل'!$A$6:$A$1005,0)),"أمر غير موجود"))</f>
        <v/>
      </c>
    </row>
    <row r="1439">
      <c r="A1439" s="16" t="n"/>
      <c r="B1439" s="5" t="n"/>
      <c r="C1439" s="17" t="n"/>
      <c r="D1439" s="5" t="n"/>
      <c r="E1439" s="5" t="n"/>
      <c r="F1439" s="6">
        <f>IF(B1439&amp;""="","",IFERROR(INDEX('أوامر الشغل'!$I$6:$I$1005,MATCH(B1439&amp;"",'أوامر الشغل'!$A$6:$A$1005,0)),"أمر غير موجود"))</f>
        <v/>
      </c>
    </row>
    <row r="1440">
      <c r="A1440" s="16" t="n"/>
      <c r="B1440" s="5" t="n"/>
      <c r="C1440" s="17" t="n"/>
      <c r="D1440" s="5" t="n"/>
      <c r="E1440" s="5" t="n"/>
      <c r="F1440" s="6">
        <f>IF(B1440&amp;""="","",IFERROR(INDEX('أوامر الشغل'!$I$6:$I$1005,MATCH(B1440&amp;"",'أوامر الشغل'!$A$6:$A$1005,0)),"أمر غير موجود"))</f>
        <v/>
      </c>
    </row>
    <row r="1441">
      <c r="A1441" s="16" t="n"/>
      <c r="B1441" s="5" t="n"/>
      <c r="C1441" s="17" t="n"/>
      <c r="D1441" s="5" t="n"/>
      <c r="E1441" s="5" t="n"/>
      <c r="F1441" s="6">
        <f>IF(B1441&amp;""="","",IFERROR(INDEX('أوامر الشغل'!$I$6:$I$1005,MATCH(B1441&amp;"",'أوامر الشغل'!$A$6:$A$1005,0)),"أمر غير موجود"))</f>
        <v/>
      </c>
    </row>
    <row r="1442">
      <c r="A1442" s="16" t="n"/>
      <c r="B1442" s="5" t="n"/>
      <c r="C1442" s="17" t="n"/>
      <c r="D1442" s="5" t="n"/>
      <c r="E1442" s="5" t="n"/>
      <c r="F1442" s="6">
        <f>IF(B1442&amp;""="","",IFERROR(INDEX('أوامر الشغل'!$I$6:$I$1005,MATCH(B1442&amp;"",'أوامر الشغل'!$A$6:$A$1005,0)),"أمر غير موجود"))</f>
        <v/>
      </c>
    </row>
    <row r="1443">
      <c r="A1443" s="16" t="n"/>
      <c r="B1443" s="5" t="n"/>
      <c r="C1443" s="17" t="n"/>
      <c r="D1443" s="5" t="n"/>
      <c r="E1443" s="5" t="n"/>
      <c r="F1443" s="6">
        <f>IF(B1443&amp;""="","",IFERROR(INDEX('أوامر الشغل'!$I$6:$I$1005,MATCH(B1443&amp;"",'أوامر الشغل'!$A$6:$A$1005,0)),"أمر غير موجود"))</f>
        <v/>
      </c>
    </row>
    <row r="1444">
      <c r="A1444" s="16" t="n"/>
      <c r="B1444" s="5" t="n"/>
      <c r="C1444" s="17" t="n"/>
      <c r="D1444" s="5" t="n"/>
      <c r="E1444" s="5" t="n"/>
      <c r="F1444" s="6">
        <f>IF(B1444&amp;""="","",IFERROR(INDEX('أوامر الشغل'!$I$6:$I$1005,MATCH(B1444&amp;"",'أوامر الشغل'!$A$6:$A$1005,0)),"أمر غير موجود"))</f>
        <v/>
      </c>
    </row>
    <row r="1445">
      <c r="A1445" s="16" t="n"/>
      <c r="B1445" s="5" t="n"/>
      <c r="C1445" s="17" t="n"/>
      <c r="D1445" s="5" t="n"/>
      <c r="E1445" s="5" t="n"/>
      <c r="F1445" s="6">
        <f>IF(B1445&amp;""="","",IFERROR(INDEX('أوامر الشغل'!$I$6:$I$1005,MATCH(B1445&amp;"",'أوامر الشغل'!$A$6:$A$1005,0)),"أمر غير موجود"))</f>
        <v/>
      </c>
    </row>
    <row r="1446">
      <c r="A1446" s="16" t="n"/>
      <c r="B1446" s="5" t="n"/>
      <c r="C1446" s="17" t="n"/>
      <c r="D1446" s="5" t="n"/>
      <c r="E1446" s="5" t="n"/>
      <c r="F1446" s="6">
        <f>IF(B1446&amp;""="","",IFERROR(INDEX('أوامر الشغل'!$I$6:$I$1005,MATCH(B1446&amp;"",'أوامر الشغل'!$A$6:$A$1005,0)),"أمر غير موجود"))</f>
        <v/>
      </c>
    </row>
    <row r="1447">
      <c r="A1447" s="16" t="n"/>
      <c r="B1447" s="5" t="n"/>
      <c r="C1447" s="17" t="n"/>
      <c r="D1447" s="5" t="n"/>
      <c r="E1447" s="5" t="n"/>
      <c r="F1447" s="6">
        <f>IF(B1447&amp;""="","",IFERROR(INDEX('أوامر الشغل'!$I$6:$I$1005,MATCH(B1447&amp;"",'أوامر الشغل'!$A$6:$A$1005,0)),"أمر غير موجود"))</f>
        <v/>
      </c>
    </row>
    <row r="1448">
      <c r="A1448" s="16" t="n"/>
      <c r="B1448" s="5" t="n"/>
      <c r="C1448" s="17" t="n"/>
      <c r="D1448" s="5" t="n"/>
      <c r="E1448" s="5" t="n"/>
      <c r="F1448" s="6">
        <f>IF(B1448&amp;""="","",IFERROR(INDEX('أوامر الشغل'!$I$6:$I$1005,MATCH(B1448&amp;"",'أوامر الشغل'!$A$6:$A$1005,0)),"أمر غير موجود"))</f>
        <v/>
      </c>
    </row>
    <row r="1449">
      <c r="A1449" s="16" t="n"/>
      <c r="B1449" s="5" t="n"/>
      <c r="C1449" s="17" t="n"/>
      <c r="D1449" s="5" t="n"/>
      <c r="E1449" s="5" t="n"/>
      <c r="F1449" s="6">
        <f>IF(B1449&amp;""="","",IFERROR(INDEX('أوامر الشغل'!$I$6:$I$1005,MATCH(B1449&amp;"",'أوامر الشغل'!$A$6:$A$1005,0)),"أمر غير موجود"))</f>
        <v/>
      </c>
    </row>
    <row r="1450">
      <c r="A1450" s="16" t="n"/>
      <c r="B1450" s="5" t="n"/>
      <c r="C1450" s="17" t="n"/>
      <c r="D1450" s="5" t="n"/>
      <c r="E1450" s="5" t="n"/>
      <c r="F1450" s="6">
        <f>IF(B1450&amp;""="","",IFERROR(INDEX('أوامر الشغل'!$I$6:$I$1005,MATCH(B1450&amp;"",'أوامر الشغل'!$A$6:$A$1005,0)),"أمر غير موجود"))</f>
        <v/>
      </c>
    </row>
    <row r="1451">
      <c r="A1451" s="16" t="n"/>
      <c r="B1451" s="5" t="n"/>
      <c r="C1451" s="17" t="n"/>
      <c r="D1451" s="5" t="n"/>
      <c r="E1451" s="5" t="n"/>
      <c r="F1451" s="6">
        <f>IF(B1451&amp;""="","",IFERROR(INDEX('أوامر الشغل'!$I$6:$I$1005,MATCH(B1451&amp;"",'أوامر الشغل'!$A$6:$A$1005,0)),"أمر غير موجود"))</f>
        <v/>
      </c>
    </row>
    <row r="1452">
      <c r="A1452" s="16" t="n"/>
      <c r="B1452" s="5" t="n"/>
      <c r="C1452" s="17" t="n"/>
      <c r="D1452" s="5" t="n"/>
      <c r="E1452" s="5" t="n"/>
      <c r="F1452" s="6">
        <f>IF(B1452&amp;""="","",IFERROR(INDEX('أوامر الشغل'!$I$6:$I$1005,MATCH(B1452&amp;"",'أوامر الشغل'!$A$6:$A$1005,0)),"أمر غير موجود"))</f>
        <v/>
      </c>
    </row>
    <row r="1453">
      <c r="A1453" s="16" t="n"/>
      <c r="B1453" s="5" t="n"/>
      <c r="C1453" s="17" t="n"/>
      <c r="D1453" s="5" t="n"/>
      <c r="E1453" s="5" t="n"/>
      <c r="F1453" s="6">
        <f>IF(B1453&amp;""="","",IFERROR(INDEX('أوامر الشغل'!$I$6:$I$1005,MATCH(B1453&amp;"",'أوامر الشغل'!$A$6:$A$1005,0)),"أمر غير موجود"))</f>
        <v/>
      </c>
    </row>
    <row r="1454">
      <c r="A1454" s="16" t="n"/>
      <c r="B1454" s="5" t="n"/>
      <c r="C1454" s="17" t="n"/>
      <c r="D1454" s="5" t="n"/>
      <c r="E1454" s="5" t="n"/>
      <c r="F1454" s="6">
        <f>IF(B1454&amp;""="","",IFERROR(INDEX('أوامر الشغل'!$I$6:$I$1005,MATCH(B1454&amp;"",'أوامر الشغل'!$A$6:$A$1005,0)),"أمر غير موجود"))</f>
        <v/>
      </c>
    </row>
    <row r="1455">
      <c r="A1455" s="16" t="n"/>
      <c r="B1455" s="5" t="n"/>
      <c r="C1455" s="17" t="n"/>
      <c r="D1455" s="5" t="n"/>
      <c r="E1455" s="5" t="n"/>
      <c r="F1455" s="6">
        <f>IF(B1455&amp;""="","",IFERROR(INDEX('أوامر الشغل'!$I$6:$I$1005,MATCH(B1455&amp;"",'أوامر الشغل'!$A$6:$A$1005,0)),"أمر غير موجود"))</f>
        <v/>
      </c>
    </row>
    <row r="1456">
      <c r="A1456" s="16" t="n"/>
      <c r="B1456" s="5" t="n"/>
      <c r="C1456" s="17" t="n"/>
      <c r="D1456" s="5" t="n"/>
      <c r="E1456" s="5" t="n"/>
      <c r="F1456" s="6">
        <f>IF(B1456&amp;""="","",IFERROR(INDEX('أوامر الشغل'!$I$6:$I$1005,MATCH(B1456&amp;"",'أوامر الشغل'!$A$6:$A$1005,0)),"أمر غير موجود"))</f>
        <v/>
      </c>
    </row>
    <row r="1457">
      <c r="A1457" s="16" t="n"/>
      <c r="B1457" s="5" t="n"/>
      <c r="C1457" s="17" t="n"/>
      <c r="D1457" s="5" t="n"/>
      <c r="E1457" s="5" t="n"/>
      <c r="F1457" s="6">
        <f>IF(B1457&amp;""="","",IFERROR(INDEX('أوامر الشغل'!$I$6:$I$1005,MATCH(B1457&amp;"",'أوامر الشغل'!$A$6:$A$1005,0)),"أمر غير موجود"))</f>
        <v/>
      </c>
    </row>
    <row r="1458">
      <c r="A1458" s="16" t="n"/>
      <c r="B1458" s="5" t="n"/>
      <c r="C1458" s="17" t="n"/>
      <c r="D1458" s="5" t="n"/>
      <c r="E1458" s="5" t="n"/>
      <c r="F1458" s="6">
        <f>IF(B1458&amp;""="","",IFERROR(INDEX('أوامر الشغل'!$I$6:$I$1005,MATCH(B1458&amp;"",'أوامر الشغل'!$A$6:$A$1005,0)),"أمر غير موجود"))</f>
        <v/>
      </c>
    </row>
    <row r="1459">
      <c r="A1459" s="16" t="n"/>
      <c r="B1459" s="5" t="n"/>
      <c r="C1459" s="17" t="n"/>
      <c r="D1459" s="5" t="n"/>
      <c r="E1459" s="5" t="n"/>
      <c r="F1459" s="6">
        <f>IF(B1459&amp;""="","",IFERROR(INDEX('أوامر الشغل'!$I$6:$I$1005,MATCH(B1459&amp;"",'أوامر الشغل'!$A$6:$A$1005,0)),"أمر غير موجود"))</f>
        <v/>
      </c>
    </row>
    <row r="1460">
      <c r="A1460" s="16" t="n"/>
      <c r="B1460" s="5" t="n"/>
      <c r="C1460" s="17" t="n"/>
      <c r="D1460" s="5" t="n"/>
      <c r="E1460" s="5" t="n"/>
      <c r="F1460" s="6">
        <f>IF(B1460&amp;""="","",IFERROR(INDEX('أوامر الشغل'!$I$6:$I$1005,MATCH(B1460&amp;"",'أوامر الشغل'!$A$6:$A$1005,0)),"أمر غير موجود"))</f>
        <v/>
      </c>
    </row>
    <row r="1461">
      <c r="A1461" s="16" t="n"/>
      <c r="B1461" s="5" t="n"/>
      <c r="C1461" s="17" t="n"/>
      <c r="D1461" s="5" t="n"/>
      <c r="E1461" s="5" t="n"/>
      <c r="F1461" s="6">
        <f>IF(B1461&amp;""="","",IFERROR(INDEX('أوامر الشغل'!$I$6:$I$1005,MATCH(B1461&amp;"",'أوامر الشغل'!$A$6:$A$1005,0)),"أمر غير موجود"))</f>
        <v/>
      </c>
    </row>
    <row r="1462">
      <c r="A1462" s="16" t="n"/>
      <c r="B1462" s="5" t="n"/>
      <c r="C1462" s="17" t="n"/>
      <c r="D1462" s="5" t="n"/>
      <c r="E1462" s="5" t="n"/>
      <c r="F1462" s="6">
        <f>IF(B1462&amp;""="","",IFERROR(INDEX('أوامر الشغل'!$I$6:$I$1005,MATCH(B1462&amp;"",'أوامر الشغل'!$A$6:$A$1005,0)),"أمر غير موجود"))</f>
        <v/>
      </c>
    </row>
    <row r="1463">
      <c r="A1463" s="16" t="n"/>
      <c r="B1463" s="5" t="n"/>
      <c r="C1463" s="17" t="n"/>
      <c r="D1463" s="5" t="n"/>
      <c r="E1463" s="5" t="n"/>
      <c r="F1463" s="6">
        <f>IF(B1463&amp;""="","",IFERROR(INDEX('أوامر الشغل'!$I$6:$I$1005,MATCH(B1463&amp;"",'أوامر الشغل'!$A$6:$A$1005,0)),"أمر غير موجود"))</f>
        <v/>
      </c>
    </row>
    <row r="1464">
      <c r="A1464" s="16" t="n"/>
      <c r="B1464" s="5" t="n"/>
      <c r="C1464" s="17" t="n"/>
      <c r="D1464" s="5" t="n"/>
      <c r="E1464" s="5" t="n"/>
      <c r="F1464" s="6">
        <f>IF(B1464&amp;""="","",IFERROR(INDEX('أوامر الشغل'!$I$6:$I$1005,MATCH(B1464&amp;"",'أوامر الشغل'!$A$6:$A$1005,0)),"أمر غير موجود"))</f>
        <v/>
      </c>
    </row>
    <row r="1465">
      <c r="A1465" s="16" t="n"/>
      <c r="B1465" s="5" t="n"/>
      <c r="C1465" s="17" t="n"/>
      <c r="D1465" s="5" t="n"/>
      <c r="E1465" s="5" t="n"/>
      <c r="F1465" s="6">
        <f>IF(B1465&amp;""="","",IFERROR(INDEX('أوامر الشغل'!$I$6:$I$1005,MATCH(B1465&amp;"",'أوامر الشغل'!$A$6:$A$1005,0)),"أمر غير موجود"))</f>
        <v/>
      </c>
    </row>
    <row r="1466">
      <c r="A1466" s="16" t="n"/>
      <c r="B1466" s="5" t="n"/>
      <c r="C1466" s="17" t="n"/>
      <c r="D1466" s="5" t="n"/>
      <c r="E1466" s="5" t="n"/>
      <c r="F1466" s="6">
        <f>IF(B1466&amp;""="","",IFERROR(INDEX('أوامر الشغل'!$I$6:$I$1005,MATCH(B1466&amp;"",'أوامر الشغل'!$A$6:$A$1005,0)),"أمر غير موجود"))</f>
        <v/>
      </c>
    </row>
    <row r="1467">
      <c r="A1467" s="16" t="n"/>
      <c r="B1467" s="5" t="n"/>
      <c r="C1467" s="17" t="n"/>
      <c r="D1467" s="5" t="n"/>
      <c r="E1467" s="5" t="n"/>
      <c r="F1467" s="6">
        <f>IF(B1467&amp;""="","",IFERROR(INDEX('أوامر الشغل'!$I$6:$I$1005,MATCH(B1467&amp;"",'أوامر الشغل'!$A$6:$A$1005,0)),"أمر غير موجود"))</f>
        <v/>
      </c>
    </row>
    <row r="1468">
      <c r="A1468" s="16" t="n"/>
      <c r="B1468" s="5" t="n"/>
      <c r="C1468" s="17" t="n"/>
      <c r="D1468" s="5" t="n"/>
      <c r="E1468" s="5" t="n"/>
      <c r="F1468" s="6">
        <f>IF(B1468&amp;""="","",IFERROR(INDEX('أوامر الشغل'!$I$6:$I$1005,MATCH(B1468&amp;"",'أوامر الشغل'!$A$6:$A$1005,0)),"أمر غير موجود"))</f>
        <v/>
      </c>
    </row>
    <row r="1469">
      <c r="A1469" s="16" t="n"/>
      <c r="B1469" s="5" t="n"/>
      <c r="C1469" s="17" t="n"/>
      <c r="D1469" s="5" t="n"/>
      <c r="E1469" s="5" t="n"/>
      <c r="F1469" s="6">
        <f>IF(B1469&amp;""="","",IFERROR(INDEX('أوامر الشغل'!$I$6:$I$1005,MATCH(B1469&amp;"",'أوامر الشغل'!$A$6:$A$1005,0)),"أمر غير موجود"))</f>
        <v/>
      </c>
    </row>
    <row r="1470">
      <c r="A1470" s="16" t="n"/>
      <c r="B1470" s="5" t="n"/>
      <c r="C1470" s="17" t="n"/>
      <c r="D1470" s="5" t="n"/>
      <c r="E1470" s="5" t="n"/>
      <c r="F1470" s="6">
        <f>IF(B1470&amp;""="","",IFERROR(INDEX('أوامر الشغل'!$I$6:$I$1005,MATCH(B1470&amp;"",'أوامر الشغل'!$A$6:$A$1005,0)),"أمر غير موجود"))</f>
        <v/>
      </c>
    </row>
    <row r="1471">
      <c r="A1471" s="16" t="n"/>
      <c r="B1471" s="5" t="n"/>
      <c r="C1471" s="17" t="n"/>
      <c r="D1471" s="5" t="n"/>
      <c r="E1471" s="5" t="n"/>
      <c r="F1471" s="6">
        <f>IF(B1471&amp;""="","",IFERROR(INDEX('أوامر الشغل'!$I$6:$I$1005,MATCH(B1471&amp;"",'أوامر الشغل'!$A$6:$A$1005,0)),"أمر غير موجود"))</f>
        <v/>
      </c>
    </row>
    <row r="1472">
      <c r="A1472" s="16" t="n"/>
      <c r="B1472" s="5" t="n"/>
      <c r="C1472" s="17" t="n"/>
      <c r="D1472" s="5" t="n"/>
      <c r="E1472" s="5" t="n"/>
      <c r="F1472" s="6">
        <f>IF(B1472&amp;""="","",IFERROR(INDEX('أوامر الشغل'!$I$6:$I$1005,MATCH(B1472&amp;"",'أوامر الشغل'!$A$6:$A$1005,0)),"أمر غير موجود"))</f>
        <v/>
      </c>
    </row>
    <row r="1473">
      <c r="A1473" s="16" t="n"/>
      <c r="B1473" s="5" t="n"/>
      <c r="C1473" s="17" t="n"/>
      <c r="D1473" s="5" t="n"/>
      <c r="E1473" s="5" t="n"/>
      <c r="F1473" s="6">
        <f>IF(B1473&amp;""="","",IFERROR(INDEX('أوامر الشغل'!$I$6:$I$1005,MATCH(B1473&amp;"",'أوامر الشغل'!$A$6:$A$1005,0)),"أمر غير موجود"))</f>
        <v/>
      </c>
    </row>
    <row r="1474">
      <c r="A1474" s="16" t="n"/>
      <c r="B1474" s="5" t="n"/>
      <c r="C1474" s="17" t="n"/>
      <c r="D1474" s="5" t="n"/>
      <c r="E1474" s="5" t="n"/>
      <c r="F1474" s="6">
        <f>IF(B1474&amp;""="","",IFERROR(INDEX('أوامر الشغل'!$I$6:$I$1005,MATCH(B1474&amp;"",'أوامر الشغل'!$A$6:$A$1005,0)),"أمر غير موجود"))</f>
        <v/>
      </c>
    </row>
    <row r="1475">
      <c r="A1475" s="16" t="n"/>
      <c r="B1475" s="5" t="n"/>
      <c r="C1475" s="17" t="n"/>
      <c r="D1475" s="5" t="n"/>
      <c r="E1475" s="5" t="n"/>
      <c r="F1475" s="6">
        <f>IF(B1475&amp;""="","",IFERROR(INDEX('أوامر الشغل'!$I$6:$I$1005,MATCH(B1475&amp;"",'أوامر الشغل'!$A$6:$A$1005,0)),"أمر غير موجود"))</f>
        <v/>
      </c>
    </row>
    <row r="1476">
      <c r="A1476" s="16" t="n"/>
      <c r="B1476" s="5" t="n"/>
      <c r="C1476" s="17" t="n"/>
      <c r="D1476" s="5" t="n"/>
      <c r="E1476" s="5" t="n"/>
      <c r="F1476" s="6">
        <f>IF(B1476&amp;""="","",IFERROR(INDEX('أوامر الشغل'!$I$6:$I$1005,MATCH(B1476&amp;"",'أوامر الشغل'!$A$6:$A$1005,0)),"أمر غير موجود"))</f>
        <v/>
      </c>
    </row>
    <row r="1477">
      <c r="A1477" s="16" t="n"/>
      <c r="B1477" s="5" t="n"/>
      <c r="C1477" s="17" t="n"/>
      <c r="D1477" s="5" t="n"/>
      <c r="E1477" s="5" t="n"/>
      <c r="F1477" s="6">
        <f>IF(B1477&amp;""="","",IFERROR(INDEX('أوامر الشغل'!$I$6:$I$1005,MATCH(B1477&amp;"",'أوامر الشغل'!$A$6:$A$1005,0)),"أمر غير موجود"))</f>
        <v/>
      </c>
    </row>
    <row r="1478">
      <c r="A1478" s="16" t="n"/>
      <c r="B1478" s="5" t="n"/>
      <c r="C1478" s="17" t="n"/>
      <c r="D1478" s="5" t="n"/>
      <c r="E1478" s="5" t="n"/>
      <c r="F1478" s="6">
        <f>IF(B1478&amp;""="","",IFERROR(INDEX('أوامر الشغل'!$I$6:$I$1005,MATCH(B1478&amp;"",'أوامر الشغل'!$A$6:$A$1005,0)),"أمر غير موجود"))</f>
        <v/>
      </c>
    </row>
    <row r="1479">
      <c r="A1479" s="16" t="n"/>
      <c r="B1479" s="5" t="n"/>
      <c r="C1479" s="17" t="n"/>
      <c r="D1479" s="5" t="n"/>
      <c r="E1479" s="5" t="n"/>
      <c r="F1479" s="6">
        <f>IF(B1479&amp;""="","",IFERROR(INDEX('أوامر الشغل'!$I$6:$I$1005,MATCH(B1479&amp;"",'أوامر الشغل'!$A$6:$A$1005,0)),"أمر غير موجود"))</f>
        <v/>
      </c>
    </row>
    <row r="1480">
      <c r="A1480" s="16" t="n"/>
      <c r="B1480" s="5" t="n"/>
      <c r="C1480" s="17" t="n"/>
      <c r="D1480" s="5" t="n"/>
      <c r="E1480" s="5" t="n"/>
      <c r="F1480" s="6">
        <f>IF(B1480&amp;""="","",IFERROR(INDEX('أوامر الشغل'!$I$6:$I$1005,MATCH(B1480&amp;"",'أوامر الشغل'!$A$6:$A$1005,0)),"أمر غير موجود"))</f>
        <v/>
      </c>
    </row>
    <row r="1481">
      <c r="A1481" s="16" t="n"/>
      <c r="B1481" s="5" t="n"/>
      <c r="C1481" s="17" t="n"/>
      <c r="D1481" s="5" t="n"/>
      <c r="E1481" s="5" t="n"/>
      <c r="F1481" s="6">
        <f>IF(B1481&amp;""="","",IFERROR(INDEX('أوامر الشغل'!$I$6:$I$1005,MATCH(B1481&amp;"",'أوامر الشغل'!$A$6:$A$1005,0)),"أمر غير موجود"))</f>
        <v/>
      </c>
    </row>
    <row r="1482">
      <c r="A1482" s="16" t="n"/>
      <c r="B1482" s="5" t="n"/>
      <c r="C1482" s="17" t="n"/>
      <c r="D1482" s="5" t="n"/>
      <c r="E1482" s="5" t="n"/>
      <c r="F1482" s="6">
        <f>IF(B1482&amp;""="","",IFERROR(INDEX('أوامر الشغل'!$I$6:$I$1005,MATCH(B1482&amp;"",'أوامر الشغل'!$A$6:$A$1005,0)),"أمر غير موجود"))</f>
        <v/>
      </c>
    </row>
    <row r="1483">
      <c r="A1483" s="16" t="n"/>
      <c r="B1483" s="5" t="n"/>
      <c r="C1483" s="17" t="n"/>
      <c r="D1483" s="5" t="n"/>
      <c r="E1483" s="5" t="n"/>
      <c r="F1483" s="6">
        <f>IF(B1483&amp;""="","",IFERROR(INDEX('أوامر الشغل'!$I$6:$I$1005,MATCH(B1483&amp;"",'أوامر الشغل'!$A$6:$A$1005,0)),"أمر غير موجود"))</f>
        <v/>
      </c>
    </row>
    <row r="1484">
      <c r="A1484" s="16" t="n"/>
      <c r="B1484" s="5" t="n"/>
      <c r="C1484" s="17" t="n"/>
      <c r="D1484" s="5" t="n"/>
      <c r="E1484" s="5" t="n"/>
      <c r="F1484" s="6">
        <f>IF(B1484&amp;""="","",IFERROR(INDEX('أوامر الشغل'!$I$6:$I$1005,MATCH(B1484&amp;"",'أوامر الشغل'!$A$6:$A$1005,0)),"أمر غير موجود"))</f>
        <v/>
      </c>
    </row>
    <row r="1485">
      <c r="A1485" s="16" t="n"/>
      <c r="B1485" s="5" t="n"/>
      <c r="C1485" s="17" t="n"/>
      <c r="D1485" s="5" t="n"/>
      <c r="E1485" s="5" t="n"/>
      <c r="F1485" s="6">
        <f>IF(B1485&amp;""="","",IFERROR(INDEX('أوامر الشغل'!$I$6:$I$1005,MATCH(B1485&amp;"",'أوامر الشغل'!$A$6:$A$1005,0)),"أمر غير موجود"))</f>
        <v/>
      </c>
    </row>
    <row r="1486">
      <c r="A1486" s="16" t="n"/>
      <c r="B1486" s="5" t="n"/>
      <c r="C1486" s="17" t="n"/>
      <c r="D1486" s="5" t="n"/>
      <c r="E1486" s="5" t="n"/>
      <c r="F1486" s="6">
        <f>IF(B1486&amp;""="","",IFERROR(INDEX('أوامر الشغل'!$I$6:$I$1005,MATCH(B1486&amp;"",'أوامر الشغل'!$A$6:$A$1005,0)),"أمر غير موجود"))</f>
        <v/>
      </c>
    </row>
    <row r="1487">
      <c r="A1487" s="16" t="n"/>
      <c r="B1487" s="5" t="n"/>
      <c r="C1487" s="17" t="n"/>
      <c r="D1487" s="5" t="n"/>
      <c r="E1487" s="5" t="n"/>
      <c r="F1487" s="6">
        <f>IF(B1487&amp;""="","",IFERROR(INDEX('أوامر الشغل'!$I$6:$I$1005,MATCH(B1487&amp;"",'أوامر الشغل'!$A$6:$A$1005,0)),"أمر غير موجود"))</f>
        <v/>
      </c>
    </row>
    <row r="1488">
      <c r="A1488" s="16" t="n"/>
      <c r="B1488" s="5" t="n"/>
      <c r="C1488" s="17" t="n"/>
      <c r="D1488" s="5" t="n"/>
      <c r="E1488" s="5" t="n"/>
      <c r="F1488" s="6">
        <f>IF(B1488&amp;""="","",IFERROR(INDEX('أوامر الشغل'!$I$6:$I$1005,MATCH(B1488&amp;"",'أوامر الشغل'!$A$6:$A$1005,0)),"أمر غير موجود"))</f>
        <v/>
      </c>
    </row>
    <row r="1489">
      <c r="A1489" s="16" t="n"/>
      <c r="B1489" s="5" t="n"/>
      <c r="C1489" s="17" t="n"/>
      <c r="D1489" s="5" t="n"/>
      <c r="E1489" s="5" t="n"/>
      <c r="F1489" s="6">
        <f>IF(B1489&amp;""="","",IFERROR(INDEX('أوامر الشغل'!$I$6:$I$1005,MATCH(B1489&amp;"",'أوامر الشغل'!$A$6:$A$1005,0)),"أمر غير موجود"))</f>
        <v/>
      </c>
    </row>
    <row r="1490">
      <c r="A1490" s="16" t="n"/>
      <c r="B1490" s="5" t="n"/>
      <c r="C1490" s="17" t="n"/>
      <c r="D1490" s="5" t="n"/>
      <c r="E1490" s="5" t="n"/>
      <c r="F1490" s="6">
        <f>IF(B1490&amp;""="","",IFERROR(INDEX('أوامر الشغل'!$I$6:$I$1005,MATCH(B1490&amp;"",'أوامر الشغل'!$A$6:$A$1005,0)),"أمر غير موجود"))</f>
        <v/>
      </c>
    </row>
    <row r="1491">
      <c r="A1491" s="16" t="n"/>
      <c r="B1491" s="5" t="n"/>
      <c r="C1491" s="17" t="n"/>
      <c r="D1491" s="5" t="n"/>
      <c r="E1491" s="5" t="n"/>
      <c r="F1491" s="6">
        <f>IF(B1491&amp;""="","",IFERROR(INDEX('أوامر الشغل'!$I$6:$I$1005,MATCH(B1491&amp;"",'أوامر الشغل'!$A$6:$A$1005,0)),"أمر غير موجود"))</f>
        <v/>
      </c>
    </row>
    <row r="1492">
      <c r="A1492" s="16" t="n"/>
      <c r="B1492" s="5" t="n"/>
      <c r="C1492" s="17" t="n"/>
      <c r="D1492" s="5" t="n"/>
      <c r="E1492" s="5" t="n"/>
      <c r="F1492" s="6">
        <f>IF(B1492&amp;""="","",IFERROR(INDEX('أوامر الشغل'!$I$6:$I$1005,MATCH(B1492&amp;"",'أوامر الشغل'!$A$6:$A$1005,0)),"أمر غير موجود"))</f>
        <v/>
      </c>
    </row>
    <row r="1493">
      <c r="A1493" s="16" t="n"/>
      <c r="B1493" s="5" t="n"/>
      <c r="C1493" s="17" t="n"/>
      <c r="D1493" s="5" t="n"/>
      <c r="E1493" s="5" t="n"/>
      <c r="F1493" s="6">
        <f>IF(B1493&amp;""="","",IFERROR(INDEX('أوامر الشغل'!$I$6:$I$1005,MATCH(B1493&amp;"",'أوامر الشغل'!$A$6:$A$1005,0)),"أمر غير موجود"))</f>
        <v/>
      </c>
    </row>
    <row r="1494">
      <c r="A1494" s="16" t="n"/>
      <c r="B1494" s="5" t="n"/>
      <c r="C1494" s="17" t="n"/>
      <c r="D1494" s="5" t="n"/>
      <c r="E1494" s="5" t="n"/>
      <c r="F1494" s="6">
        <f>IF(B1494&amp;""="","",IFERROR(INDEX('أوامر الشغل'!$I$6:$I$1005,MATCH(B1494&amp;"",'أوامر الشغل'!$A$6:$A$1005,0)),"أمر غير موجود"))</f>
        <v/>
      </c>
    </row>
    <row r="1495">
      <c r="A1495" s="16" t="n"/>
      <c r="B1495" s="5" t="n"/>
      <c r="C1495" s="17" t="n"/>
      <c r="D1495" s="5" t="n"/>
      <c r="E1495" s="5" t="n"/>
      <c r="F1495" s="6">
        <f>IF(B1495&amp;""="","",IFERROR(INDEX('أوامر الشغل'!$I$6:$I$1005,MATCH(B1495&amp;"",'أوامر الشغل'!$A$6:$A$1005,0)),"أمر غير موجود"))</f>
        <v/>
      </c>
    </row>
    <row r="1496">
      <c r="A1496" s="16" t="n"/>
      <c r="B1496" s="5" t="n"/>
      <c r="C1496" s="17" t="n"/>
      <c r="D1496" s="5" t="n"/>
      <c r="E1496" s="5" t="n"/>
      <c r="F1496" s="6">
        <f>IF(B1496&amp;""="","",IFERROR(INDEX('أوامر الشغل'!$I$6:$I$1005,MATCH(B1496&amp;"",'أوامر الشغل'!$A$6:$A$1005,0)),"أمر غير موجود"))</f>
        <v/>
      </c>
    </row>
    <row r="1497">
      <c r="A1497" s="16" t="n"/>
      <c r="B1497" s="5" t="n"/>
      <c r="C1497" s="17" t="n"/>
      <c r="D1497" s="5" t="n"/>
      <c r="E1497" s="5" t="n"/>
      <c r="F1497" s="6">
        <f>IF(B1497&amp;""="","",IFERROR(INDEX('أوامر الشغل'!$I$6:$I$1005,MATCH(B1497&amp;"",'أوامر الشغل'!$A$6:$A$1005,0)),"أمر غير موجود"))</f>
        <v/>
      </c>
    </row>
    <row r="1498">
      <c r="A1498" s="16" t="n"/>
      <c r="B1498" s="5" t="n"/>
      <c r="C1498" s="17" t="n"/>
      <c r="D1498" s="5" t="n"/>
      <c r="E1498" s="5" t="n"/>
      <c r="F1498" s="6">
        <f>IF(B1498&amp;""="","",IFERROR(INDEX('أوامر الشغل'!$I$6:$I$1005,MATCH(B1498&amp;"",'أوامر الشغل'!$A$6:$A$1005,0)),"أمر غير موجود"))</f>
        <v/>
      </c>
    </row>
    <row r="1499">
      <c r="A1499" s="16" t="n"/>
      <c r="B1499" s="5" t="n"/>
      <c r="C1499" s="17" t="n"/>
      <c r="D1499" s="5" t="n"/>
      <c r="E1499" s="5" t="n"/>
      <c r="F1499" s="6">
        <f>IF(B1499&amp;""="","",IFERROR(INDEX('أوامر الشغل'!$I$6:$I$1005,MATCH(B1499&amp;"",'أوامر الشغل'!$A$6:$A$1005,0)),"أمر غير موجود"))</f>
        <v/>
      </c>
    </row>
    <row r="1500">
      <c r="A1500" s="16" t="n"/>
      <c r="B1500" s="5" t="n"/>
      <c r="C1500" s="17" t="n"/>
      <c r="D1500" s="5" t="n"/>
      <c r="E1500" s="5" t="n"/>
      <c r="F1500" s="6">
        <f>IF(B1500&amp;""="","",IFERROR(INDEX('أوامر الشغل'!$I$6:$I$1005,MATCH(B1500&amp;"",'أوامر الشغل'!$A$6:$A$1005,0)),"أمر غير موجود"))</f>
        <v/>
      </c>
    </row>
    <row r="1501">
      <c r="A1501" s="16" t="n"/>
      <c r="B1501" s="5" t="n"/>
      <c r="C1501" s="17" t="n"/>
      <c r="D1501" s="5" t="n"/>
      <c r="E1501" s="5" t="n"/>
      <c r="F1501" s="6">
        <f>IF(B1501&amp;""="","",IFERROR(INDEX('أوامر الشغل'!$I$6:$I$1005,MATCH(B1501&amp;"",'أوامر الشغل'!$A$6:$A$1005,0)),"أمر غير موجود"))</f>
        <v/>
      </c>
    </row>
    <row r="1502">
      <c r="A1502" s="16" t="n"/>
      <c r="B1502" s="5" t="n"/>
      <c r="C1502" s="17" t="n"/>
      <c r="D1502" s="5" t="n"/>
      <c r="E1502" s="5" t="n"/>
      <c r="F1502" s="6">
        <f>IF(B1502&amp;""="","",IFERROR(INDEX('أوامر الشغل'!$I$6:$I$1005,MATCH(B1502&amp;"",'أوامر الشغل'!$A$6:$A$1005,0)),"أمر غير موجود"))</f>
        <v/>
      </c>
    </row>
    <row r="1503">
      <c r="A1503" s="16" t="n"/>
      <c r="B1503" s="5" t="n"/>
      <c r="C1503" s="17" t="n"/>
      <c r="D1503" s="5" t="n"/>
      <c r="E1503" s="5" t="n"/>
      <c r="F1503" s="6">
        <f>IF(B1503&amp;""="","",IFERROR(INDEX('أوامر الشغل'!$I$6:$I$1005,MATCH(B1503&amp;"",'أوامر الشغل'!$A$6:$A$1005,0)),"أمر غير موجود"))</f>
        <v/>
      </c>
    </row>
    <row r="1504">
      <c r="A1504" s="16" t="n"/>
      <c r="B1504" s="5" t="n"/>
      <c r="C1504" s="17" t="n"/>
      <c r="D1504" s="5" t="n"/>
      <c r="E1504" s="5" t="n"/>
      <c r="F1504" s="6">
        <f>IF(B1504&amp;""="","",IFERROR(INDEX('أوامر الشغل'!$I$6:$I$1005,MATCH(B1504&amp;"",'أوامر الشغل'!$A$6:$A$1005,0)),"أمر غير موجود"))</f>
        <v/>
      </c>
    </row>
    <row r="1505">
      <c r="A1505" s="16" t="n"/>
      <c r="B1505" s="5" t="n"/>
      <c r="C1505" s="17" t="n"/>
      <c r="D1505" s="5" t="n"/>
      <c r="E1505" s="5" t="n"/>
      <c r="F1505" s="6">
        <f>IF(B1505&amp;""="","",IFERROR(INDEX('أوامر الشغل'!$I$6:$I$1005,MATCH(B1505&amp;"",'أوامر الشغل'!$A$6:$A$1005,0)),"أمر غير موجود"))</f>
        <v/>
      </c>
    </row>
    <row r="1506">
      <c r="A1506" s="16" t="n"/>
      <c r="B1506" s="5" t="n"/>
      <c r="C1506" s="17" t="n"/>
      <c r="D1506" s="5" t="n"/>
      <c r="E1506" s="5" t="n"/>
      <c r="F1506" s="6">
        <f>IF(B1506&amp;""="","",IFERROR(INDEX('أوامر الشغل'!$I$6:$I$1005,MATCH(B1506&amp;"",'أوامر الشغل'!$A$6:$A$1005,0)),"أمر غير موجود"))</f>
        <v/>
      </c>
    </row>
    <row r="1507">
      <c r="A1507" s="16" t="n"/>
      <c r="B1507" s="5" t="n"/>
      <c r="C1507" s="17" t="n"/>
      <c r="D1507" s="5" t="n"/>
      <c r="E1507" s="5" t="n"/>
      <c r="F1507" s="6">
        <f>IF(B1507&amp;""="","",IFERROR(INDEX('أوامر الشغل'!$I$6:$I$1005,MATCH(B1507&amp;"",'أوامر الشغل'!$A$6:$A$1005,0)),"أمر غير موجود"))</f>
        <v/>
      </c>
    </row>
    <row r="1508">
      <c r="A1508" s="16" t="n"/>
      <c r="B1508" s="5" t="n"/>
      <c r="C1508" s="17" t="n"/>
      <c r="D1508" s="5" t="n"/>
      <c r="E1508" s="5" t="n"/>
      <c r="F1508" s="6">
        <f>IF(B1508&amp;""="","",IFERROR(INDEX('أوامر الشغل'!$I$6:$I$1005,MATCH(B1508&amp;"",'أوامر الشغل'!$A$6:$A$1005,0)),"أمر غير موجود"))</f>
        <v/>
      </c>
    </row>
    <row r="1509">
      <c r="A1509" s="16" t="n"/>
      <c r="B1509" s="5" t="n"/>
      <c r="C1509" s="17" t="n"/>
      <c r="D1509" s="5" t="n"/>
      <c r="E1509" s="5" t="n"/>
      <c r="F1509" s="6">
        <f>IF(B1509&amp;""="","",IFERROR(INDEX('أوامر الشغل'!$I$6:$I$1005,MATCH(B1509&amp;"",'أوامر الشغل'!$A$6:$A$1005,0)),"أمر غير موجود"))</f>
        <v/>
      </c>
    </row>
    <row r="1510">
      <c r="A1510" s="16" t="n"/>
      <c r="B1510" s="5" t="n"/>
      <c r="C1510" s="17" t="n"/>
      <c r="D1510" s="5" t="n"/>
      <c r="E1510" s="5" t="n"/>
      <c r="F1510" s="6">
        <f>IF(B1510&amp;""="","",IFERROR(INDEX('أوامر الشغل'!$I$6:$I$1005,MATCH(B1510&amp;"",'أوامر الشغل'!$A$6:$A$1005,0)),"أمر غير موجود"))</f>
        <v/>
      </c>
    </row>
    <row r="1511">
      <c r="A1511" s="16" t="n"/>
      <c r="B1511" s="5" t="n"/>
      <c r="C1511" s="17" t="n"/>
      <c r="D1511" s="5" t="n"/>
      <c r="E1511" s="5" t="n"/>
      <c r="F1511" s="6">
        <f>IF(B1511&amp;""="","",IFERROR(INDEX('أوامر الشغل'!$I$6:$I$1005,MATCH(B1511&amp;"",'أوامر الشغل'!$A$6:$A$1005,0)),"أمر غير موجود"))</f>
        <v/>
      </c>
    </row>
    <row r="1512">
      <c r="A1512" s="16" t="n"/>
      <c r="B1512" s="5" t="n"/>
      <c r="C1512" s="17" t="n"/>
      <c r="D1512" s="5" t="n"/>
      <c r="E1512" s="5" t="n"/>
      <c r="F1512" s="6">
        <f>IF(B1512&amp;""="","",IFERROR(INDEX('أوامر الشغل'!$I$6:$I$1005,MATCH(B1512&amp;"",'أوامر الشغل'!$A$6:$A$1005,0)),"أمر غير موجود"))</f>
        <v/>
      </c>
    </row>
    <row r="1513">
      <c r="A1513" s="16" t="n"/>
      <c r="B1513" s="5" t="n"/>
      <c r="C1513" s="17" t="n"/>
      <c r="D1513" s="5" t="n"/>
      <c r="E1513" s="5" t="n"/>
      <c r="F1513" s="6">
        <f>IF(B1513&amp;""="","",IFERROR(INDEX('أوامر الشغل'!$I$6:$I$1005,MATCH(B1513&amp;"",'أوامر الشغل'!$A$6:$A$1005,0)),"أمر غير موجود"))</f>
        <v/>
      </c>
    </row>
    <row r="1514">
      <c r="A1514" s="16" t="n"/>
      <c r="B1514" s="5" t="n"/>
      <c r="C1514" s="17" t="n"/>
      <c r="D1514" s="5" t="n"/>
      <c r="E1514" s="5" t="n"/>
      <c r="F1514" s="6">
        <f>IF(B1514&amp;""="","",IFERROR(INDEX('أوامر الشغل'!$I$6:$I$1005,MATCH(B1514&amp;"",'أوامر الشغل'!$A$6:$A$1005,0)),"أمر غير موجود"))</f>
        <v/>
      </c>
    </row>
    <row r="1515">
      <c r="A1515" s="16" t="n"/>
      <c r="B1515" s="5" t="n"/>
      <c r="C1515" s="17" t="n"/>
      <c r="D1515" s="5" t="n"/>
      <c r="E1515" s="5" t="n"/>
      <c r="F1515" s="6">
        <f>IF(B1515&amp;""="","",IFERROR(INDEX('أوامر الشغل'!$I$6:$I$1005,MATCH(B1515&amp;"",'أوامر الشغل'!$A$6:$A$1005,0)),"أمر غير موجود"))</f>
        <v/>
      </c>
    </row>
    <row r="1516">
      <c r="A1516" s="16" t="n"/>
      <c r="B1516" s="5" t="n"/>
      <c r="C1516" s="17" t="n"/>
      <c r="D1516" s="5" t="n"/>
      <c r="E1516" s="5" t="n"/>
      <c r="F1516" s="6">
        <f>IF(B1516&amp;""="","",IFERROR(INDEX('أوامر الشغل'!$I$6:$I$1005,MATCH(B1516&amp;"",'أوامر الشغل'!$A$6:$A$1005,0)),"أمر غير موجود"))</f>
        <v/>
      </c>
    </row>
    <row r="1517">
      <c r="A1517" s="16" t="n"/>
      <c r="B1517" s="5" t="n"/>
      <c r="C1517" s="17" t="n"/>
      <c r="D1517" s="5" t="n"/>
      <c r="E1517" s="5" t="n"/>
      <c r="F1517" s="6">
        <f>IF(B1517&amp;""="","",IFERROR(INDEX('أوامر الشغل'!$I$6:$I$1005,MATCH(B1517&amp;"",'أوامر الشغل'!$A$6:$A$1005,0)),"أمر غير موجود"))</f>
        <v/>
      </c>
    </row>
    <row r="1518">
      <c r="A1518" s="16" t="n"/>
      <c r="B1518" s="5" t="n"/>
      <c r="C1518" s="17" t="n"/>
      <c r="D1518" s="5" t="n"/>
      <c r="E1518" s="5" t="n"/>
      <c r="F1518" s="6">
        <f>IF(B1518&amp;""="","",IFERROR(INDEX('أوامر الشغل'!$I$6:$I$1005,MATCH(B1518&amp;"",'أوامر الشغل'!$A$6:$A$1005,0)),"أمر غير موجود"))</f>
        <v/>
      </c>
    </row>
    <row r="1519">
      <c r="A1519" s="16" t="n"/>
      <c r="B1519" s="5" t="n"/>
      <c r="C1519" s="17" t="n"/>
      <c r="D1519" s="5" t="n"/>
      <c r="E1519" s="5" t="n"/>
      <c r="F1519" s="6">
        <f>IF(B1519&amp;""="","",IFERROR(INDEX('أوامر الشغل'!$I$6:$I$1005,MATCH(B1519&amp;"",'أوامر الشغل'!$A$6:$A$1005,0)),"أمر غير موجود"))</f>
        <v/>
      </c>
    </row>
    <row r="1520">
      <c r="A1520" s="16" t="n"/>
      <c r="B1520" s="5" t="n"/>
      <c r="C1520" s="17" t="n"/>
      <c r="D1520" s="5" t="n"/>
      <c r="E1520" s="5" t="n"/>
      <c r="F1520" s="6">
        <f>IF(B1520&amp;""="","",IFERROR(INDEX('أوامر الشغل'!$I$6:$I$1005,MATCH(B1520&amp;"",'أوامر الشغل'!$A$6:$A$1005,0)),"أمر غير موجود"))</f>
        <v/>
      </c>
    </row>
    <row r="1521">
      <c r="A1521" s="16" t="n"/>
      <c r="B1521" s="5" t="n"/>
      <c r="C1521" s="17" t="n"/>
      <c r="D1521" s="5" t="n"/>
      <c r="E1521" s="5" t="n"/>
      <c r="F1521" s="6">
        <f>IF(B1521&amp;""="","",IFERROR(INDEX('أوامر الشغل'!$I$6:$I$1005,MATCH(B1521&amp;"",'أوامر الشغل'!$A$6:$A$1005,0)),"أمر غير موجود"))</f>
        <v/>
      </c>
    </row>
    <row r="1522">
      <c r="A1522" s="16" t="n"/>
      <c r="B1522" s="5" t="n"/>
      <c r="C1522" s="17" t="n"/>
      <c r="D1522" s="5" t="n"/>
      <c r="E1522" s="5" t="n"/>
      <c r="F1522" s="6">
        <f>IF(B1522&amp;""="","",IFERROR(INDEX('أوامر الشغل'!$I$6:$I$1005,MATCH(B1522&amp;"",'أوامر الشغل'!$A$6:$A$1005,0)),"أمر غير موجود"))</f>
        <v/>
      </c>
    </row>
    <row r="1523">
      <c r="A1523" s="16" t="n"/>
      <c r="B1523" s="5" t="n"/>
      <c r="C1523" s="17" t="n"/>
      <c r="D1523" s="5" t="n"/>
      <c r="E1523" s="5" t="n"/>
      <c r="F1523" s="6">
        <f>IF(B1523&amp;""="","",IFERROR(INDEX('أوامر الشغل'!$I$6:$I$1005,MATCH(B1523&amp;"",'أوامر الشغل'!$A$6:$A$1005,0)),"أمر غير موجود"))</f>
        <v/>
      </c>
    </row>
    <row r="1524">
      <c r="A1524" s="16" t="n"/>
      <c r="B1524" s="5" t="n"/>
      <c r="C1524" s="17" t="n"/>
      <c r="D1524" s="5" t="n"/>
      <c r="E1524" s="5" t="n"/>
      <c r="F1524" s="6">
        <f>IF(B1524&amp;""="","",IFERROR(INDEX('أوامر الشغل'!$I$6:$I$1005,MATCH(B1524&amp;"",'أوامر الشغل'!$A$6:$A$1005,0)),"أمر غير موجود"))</f>
        <v/>
      </c>
    </row>
    <row r="1525">
      <c r="A1525" s="16" t="n"/>
      <c r="B1525" s="5" t="n"/>
      <c r="C1525" s="17" t="n"/>
      <c r="D1525" s="5" t="n"/>
      <c r="E1525" s="5" t="n"/>
      <c r="F1525" s="6">
        <f>IF(B1525&amp;""="","",IFERROR(INDEX('أوامر الشغل'!$I$6:$I$1005,MATCH(B1525&amp;"",'أوامر الشغل'!$A$6:$A$1005,0)),"أمر غير موجود"))</f>
        <v/>
      </c>
    </row>
    <row r="1526">
      <c r="A1526" s="16" t="n"/>
      <c r="B1526" s="5" t="n"/>
      <c r="C1526" s="17" t="n"/>
      <c r="D1526" s="5" t="n"/>
      <c r="E1526" s="5" t="n"/>
      <c r="F1526" s="6">
        <f>IF(B1526&amp;""="","",IFERROR(INDEX('أوامر الشغل'!$I$6:$I$1005,MATCH(B1526&amp;"",'أوامر الشغل'!$A$6:$A$1005,0)),"أمر غير موجود"))</f>
        <v/>
      </c>
    </row>
    <row r="1527">
      <c r="A1527" s="16" t="n"/>
      <c r="B1527" s="5" t="n"/>
      <c r="C1527" s="17" t="n"/>
      <c r="D1527" s="5" t="n"/>
      <c r="E1527" s="5" t="n"/>
      <c r="F1527" s="6">
        <f>IF(B1527&amp;""="","",IFERROR(INDEX('أوامر الشغل'!$I$6:$I$1005,MATCH(B1527&amp;"",'أوامر الشغل'!$A$6:$A$1005,0)),"أمر غير موجود"))</f>
        <v/>
      </c>
    </row>
    <row r="1528">
      <c r="A1528" s="16" t="n"/>
      <c r="B1528" s="5" t="n"/>
      <c r="C1528" s="17" t="n"/>
      <c r="D1528" s="5" t="n"/>
      <c r="E1528" s="5" t="n"/>
      <c r="F1528" s="6">
        <f>IF(B1528&amp;""="","",IFERROR(INDEX('أوامر الشغل'!$I$6:$I$1005,MATCH(B1528&amp;"",'أوامر الشغل'!$A$6:$A$1005,0)),"أمر غير موجود"))</f>
        <v/>
      </c>
    </row>
    <row r="1529">
      <c r="A1529" s="16" t="n"/>
      <c r="B1529" s="5" t="n"/>
      <c r="C1529" s="17" t="n"/>
      <c r="D1529" s="5" t="n"/>
      <c r="E1529" s="5" t="n"/>
      <c r="F1529" s="6">
        <f>IF(B1529&amp;""="","",IFERROR(INDEX('أوامر الشغل'!$I$6:$I$1005,MATCH(B1529&amp;"",'أوامر الشغل'!$A$6:$A$1005,0)),"أمر غير موجود"))</f>
        <v/>
      </c>
    </row>
    <row r="1530">
      <c r="A1530" s="16" t="n"/>
      <c r="B1530" s="5" t="n"/>
      <c r="C1530" s="17" t="n"/>
      <c r="D1530" s="5" t="n"/>
      <c r="E1530" s="5" t="n"/>
      <c r="F1530" s="6">
        <f>IF(B1530&amp;""="","",IFERROR(INDEX('أوامر الشغل'!$I$6:$I$1005,MATCH(B1530&amp;"",'أوامر الشغل'!$A$6:$A$1005,0)),"أمر غير موجود"))</f>
        <v/>
      </c>
    </row>
    <row r="1531">
      <c r="A1531" s="16" t="n"/>
      <c r="B1531" s="5" t="n"/>
      <c r="C1531" s="17" t="n"/>
      <c r="D1531" s="5" t="n"/>
      <c r="E1531" s="5" t="n"/>
      <c r="F1531" s="6">
        <f>IF(B1531&amp;""="","",IFERROR(INDEX('أوامر الشغل'!$I$6:$I$1005,MATCH(B1531&amp;"",'أوامر الشغل'!$A$6:$A$1005,0)),"أمر غير موجود"))</f>
        <v/>
      </c>
    </row>
    <row r="1532">
      <c r="A1532" s="16" t="n"/>
      <c r="B1532" s="5" t="n"/>
      <c r="C1532" s="17" t="n"/>
      <c r="D1532" s="5" t="n"/>
      <c r="E1532" s="5" t="n"/>
      <c r="F1532" s="6">
        <f>IF(B1532&amp;""="","",IFERROR(INDEX('أوامر الشغل'!$I$6:$I$1005,MATCH(B1532&amp;"",'أوامر الشغل'!$A$6:$A$1005,0)),"أمر غير موجود"))</f>
        <v/>
      </c>
    </row>
    <row r="1533">
      <c r="A1533" s="16" t="n"/>
      <c r="B1533" s="5" t="n"/>
      <c r="C1533" s="17" t="n"/>
      <c r="D1533" s="5" t="n"/>
      <c r="E1533" s="5" t="n"/>
      <c r="F1533" s="6">
        <f>IF(B1533&amp;""="","",IFERROR(INDEX('أوامر الشغل'!$I$6:$I$1005,MATCH(B1533&amp;"",'أوامر الشغل'!$A$6:$A$1005,0)),"أمر غير موجود"))</f>
        <v/>
      </c>
    </row>
    <row r="1534">
      <c r="A1534" s="16" t="n"/>
      <c r="B1534" s="5" t="n"/>
      <c r="C1534" s="17" t="n"/>
      <c r="D1534" s="5" t="n"/>
      <c r="E1534" s="5" t="n"/>
      <c r="F1534" s="6">
        <f>IF(B1534&amp;""="","",IFERROR(INDEX('أوامر الشغل'!$I$6:$I$1005,MATCH(B1534&amp;"",'أوامر الشغل'!$A$6:$A$1005,0)),"أمر غير موجود"))</f>
        <v/>
      </c>
    </row>
    <row r="1535">
      <c r="A1535" s="16" t="n"/>
      <c r="B1535" s="5" t="n"/>
      <c r="C1535" s="17" t="n"/>
      <c r="D1535" s="5" t="n"/>
      <c r="E1535" s="5" t="n"/>
      <c r="F1535" s="6">
        <f>IF(B1535&amp;""="","",IFERROR(INDEX('أوامر الشغل'!$I$6:$I$1005,MATCH(B1535&amp;"",'أوامر الشغل'!$A$6:$A$1005,0)),"أمر غير موجود"))</f>
        <v/>
      </c>
    </row>
    <row r="1536">
      <c r="A1536" s="16" t="n"/>
      <c r="B1536" s="5" t="n"/>
      <c r="C1536" s="17" t="n"/>
      <c r="D1536" s="5" t="n"/>
      <c r="E1536" s="5" t="n"/>
      <c r="F1536" s="6">
        <f>IF(B1536&amp;""="","",IFERROR(INDEX('أوامر الشغل'!$I$6:$I$1005,MATCH(B1536&amp;"",'أوامر الشغل'!$A$6:$A$1005,0)),"أمر غير موجود"))</f>
        <v/>
      </c>
    </row>
    <row r="1537">
      <c r="A1537" s="16" t="n"/>
      <c r="B1537" s="5" t="n"/>
      <c r="C1537" s="17" t="n"/>
      <c r="D1537" s="5" t="n"/>
      <c r="E1537" s="5" t="n"/>
      <c r="F1537" s="6">
        <f>IF(B1537&amp;""="","",IFERROR(INDEX('أوامر الشغل'!$I$6:$I$1005,MATCH(B1537&amp;"",'أوامر الشغل'!$A$6:$A$1005,0)),"أمر غير موجود"))</f>
        <v/>
      </c>
    </row>
    <row r="1538">
      <c r="A1538" s="16" t="n"/>
      <c r="B1538" s="5" t="n"/>
      <c r="C1538" s="17" t="n"/>
      <c r="D1538" s="5" t="n"/>
      <c r="E1538" s="5" t="n"/>
      <c r="F1538" s="6">
        <f>IF(B1538&amp;""="","",IFERROR(INDEX('أوامر الشغل'!$I$6:$I$1005,MATCH(B1538&amp;"",'أوامر الشغل'!$A$6:$A$1005,0)),"أمر غير موجود"))</f>
        <v/>
      </c>
    </row>
    <row r="1539">
      <c r="A1539" s="16" t="n"/>
      <c r="B1539" s="5" t="n"/>
      <c r="C1539" s="17" t="n"/>
      <c r="D1539" s="5" t="n"/>
      <c r="E1539" s="5" t="n"/>
      <c r="F1539" s="6">
        <f>IF(B1539&amp;""="","",IFERROR(INDEX('أوامر الشغل'!$I$6:$I$1005,MATCH(B1539&amp;"",'أوامر الشغل'!$A$6:$A$1005,0)),"أمر غير موجود"))</f>
        <v/>
      </c>
    </row>
    <row r="1540">
      <c r="A1540" s="16" t="n"/>
      <c r="B1540" s="5" t="n"/>
      <c r="C1540" s="17" t="n"/>
      <c r="D1540" s="5" t="n"/>
      <c r="E1540" s="5" t="n"/>
      <c r="F1540" s="6">
        <f>IF(B1540&amp;""="","",IFERROR(INDEX('أوامر الشغل'!$I$6:$I$1005,MATCH(B1540&amp;"",'أوامر الشغل'!$A$6:$A$1005,0)),"أمر غير موجود"))</f>
        <v/>
      </c>
    </row>
    <row r="1541">
      <c r="A1541" s="16" t="n"/>
      <c r="B1541" s="5" t="n"/>
      <c r="C1541" s="17" t="n"/>
      <c r="D1541" s="5" t="n"/>
      <c r="E1541" s="5" t="n"/>
      <c r="F1541" s="6">
        <f>IF(B1541&amp;""="","",IFERROR(INDEX('أوامر الشغل'!$I$6:$I$1005,MATCH(B1541&amp;"",'أوامر الشغل'!$A$6:$A$1005,0)),"أمر غير موجود"))</f>
        <v/>
      </c>
    </row>
    <row r="1542">
      <c r="A1542" s="16" t="n"/>
      <c r="B1542" s="5" t="n"/>
      <c r="C1542" s="17" t="n"/>
      <c r="D1542" s="5" t="n"/>
      <c r="E1542" s="5" t="n"/>
      <c r="F1542" s="6">
        <f>IF(B1542&amp;""="","",IFERROR(INDEX('أوامر الشغل'!$I$6:$I$1005,MATCH(B1542&amp;"",'أوامر الشغل'!$A$6:$A$1005,0)),"أمر غير موجود"))</f>
        <v/>
      </c>
    </row>
    <row r="1543">
      <c r="A1543" s="16" t="n"/>
      <c r="B1543" s="5" t="n"/>
      <c r="C1543" s="17" t="n"/>
      <c r="D1543" s="5" t="n"/>
      <c r="E1543" s="5" t="n"/>
      <c r="F1543" s="6">
        <f>IF(B1543&amp;""="","",IFERROR(INDEX('أوامر الشغل'!$I$6:$I$1005,MATCH(B1543&amp;"",'أوامر الشغل'!$A$6:$A$1005,0)),"أمر غير موجود"))</f>
        <v/>
      </c>
    </row>
    <row r="1544">
      <c r="A1544" s="16" t="n"/>
      <c r="B1544" s="5" t="n"/>
      <c r="C1544" s="17" t="n"/>
      <c r="D1544" s="5" t="n"/>
      <c r="E1544" s="5" t="n"/>
      <c r="F1544" s="6">
        <f>IF(B1544&amp;""="","",IFERROR(INDEX('أوامر الشغل'!$I$6:$I$1005,MATCH(B1544&amp;"",'أوامر الشغل'!$A$6:$A$1005,0)),"أمر غير موجود"))</f>
        <v/>
      </c>
    </row>
    <row r="1545">
      <c r="A1545" s="16" t="n"/>
      <c r="B1545" s="5" t="n"/>
      <c r="C1545" s="17" t="n"/>
      <c r="D1545" s="5" t="n"/>
      <c r="E1545" s="5" t="n"/>
      <c r="F1545" s="6">
        <f>IF(B1545&amp;""="","",IFERROR(INDEX('أوامر الشغل'!$I$6:$I$1005,MATCH(B1545&amp;"",'أوامر الشغل'!$A$6:$A$1005,0)),"أمر غير موجود"))</f>
        <v/>
      </c>
    </row>
    <row r="1546">
      <c r="A1546" s="16" t="n"/>
      <c r="B1546" s="5" t="n"/>
      <c r="C1546" s="17" t="n"/>
      <c r="D1546" s="5" t="n"/>
      <c r="E1546" s="5" t="n"/>
      <c r="F1546" s="6">
        <f>IF(B1546&amp;""="","",IFERROR(INDEX('أوامر الشغل'!$I$6:$I$1005,MATCH(B1546&amp;"",'أوامر الشغل'!$A$6:$A$1005,0)),"أمر غير موجود"))</f>
        <v/>
      </c>
    </row>
    <row r="1547">
      <c r="A1547" s="16" t="n"/>
      <c r="B1547" s="5" t="n"/>
      <c r="C1547" s="17" t="n"/>
      <c r="D1547" s="5" t="n"/>
      <c r="E1547" s="5" t="n"/>
      <c r="F1547" s="6">
        <f>IF(B1547&amp;""="","",IFERROR(INDEX('أوامر الشغل'!$I$6:$I$1005,MATCH(B1547&amp;"",'أوامر الشغل'!$A$6:$A$1005,0)),"أمر غير موجود"))</f>
        <v/>
      </c>
    </row>
    <row r="1548">
      <c r="A1548" s="16" t="n"/>
      <c r="B1548" s="5" t="n"/>
      <c r="C1548" s="17" t="n"/>
      <c r="D1548" s="5" t="n"/>
      <c r="E1548" s="5" t="n"/>
      <c r="F1548" s="6">
        <f>IF(B1548&amp;""="","",IFERROR(INDEX('أوامر الشغل'!$I$6:$I$1005,MATCH(B1548&amp;"",'أوامر الشغل'!$A$6:$A$1005,0)),"أمر غير موجود"))</f>
        <v/>
      </c>
    </row>
    <row r="1549">
      <c r="A1549" s="16" t="n"/>
      <c r="B1549" s="5" t="n"/>
      <c r="C1549" s="17" t="n"/>
      <c r="D1549" s="5" t="n"/>
      <c r="E1549" s="5" t="n"/>
      <c r="F1549" s="6">
        <f>IF(B1549&amp;""="","",IFERROR(INDEX('أوامر الشغل'!$I$6:$I$1005,MATCH(B1549&amp;"",'أوامر الشغل'!$A$6:$A$1005,0)),"أمر غير موجود"))</f>
        <v/>
      </c>
    </row>
    <row r="1550">
      <c r="A1550" s="16" t="n"/>
      <c r="B1550" s="5" t="n"/>
      <c r="C1550" s="17" t="n"/>
      <c r="D1550" s="5" t="n"/>
      <c r="E1550" s="5" t="n"/>
      <c r="F1550" s="6">
        <f>IF(B1550&amp;""="","",IFERROR(INDEX('أوامر الشغل'!$I$6:$I$1005,MATCH(B1550&amp;"",'أوامر الشغل'!$A$6:$A$1005,0)),"أمر غير موجود"))</f>
        <v/>
      </c>
    </row>
    <row r="1551">
      <c r="A1551" s="16" t="n"/>
      <c r="B1551" s="5" t="n"/>
      <c r="C1551" s="17" t="n"/>
      <c r="D1551" s="5" t="n"/>
      <c r="E1551" s="5" t="n"/>
      <c r="F1551" s="6">
        <f>IF(B1551&amp;""="","",IFERROR(INDEX('أوامر الشغل'!$I$6:$I$1005,MATCH(B1551&amp;"",'أوامر الشغل'!$A$6:$A$1005,0)),"أمر غير موجود"))</f>
        <v/>
      </c>
    </row>
    <row r="1552">
      <c r="A1552" s="16" t="n"/>
      <c r="B1552" s="5" t="n"/>
      <c r="C1552" s="17" t="n"/>
      <c r="D1552" s="5" t="n"/>
      <c r="E1552" s="5" t="n"/>
      <c r="F1552" s="6">
        <f>IF(B1552&amp;""="","",IFERROR(INDEX('أوامر الشغل'!$I$6:$I$1005,MATCH(B1552&amp;"",'أوامر الشغل'!$A$6:$A$1005,0)),"أمر غير موجود"))</f>
        <v/>
      </c>
    </row>
    <row r="1553">
      <c r="A1553" s="16" t="n"/>
      <c r="B1553" s="5" t="n"/>
      <c r="C1553" s="17" t="n"/>
      <c r="D1553" s="5" t="n"/>
      <c r="E1553" s="5" t="n"/>
      <c r="F1553" s="6">
        <f>IF(B1553&amp;""="","",IFERROR(INDEX('أوامر الشغل'!$I$6:$I$1005,MATCH(B1553&amp;"",'أوامر الشغل'!$A$6:$A$1005,0)),"أمر غير موجود"))</f>
        <v/>
      </c>
    </row>
    <row r="1554">
      <c r="A1554" s="16" t="n"/>
      <c r="B1554" s="5" t="n"/>
      <c r="C1554" s="17" t="n"/>
      <c r="D1554" s="5" t="n"/>
      <c r="E1554" s="5" t="n"/>
      <c r="F1554" s="6">
        <f>IF(B1554&amp;""="","",IFERROR(INDEX('أوامر الشغل'!$I$6:$I$1005,MATCH(B1554&amp;"",'أوامر الشغل'!$A$6:$A$1005,0)),"أمر غير موجود"))</f>
        <v/>
      </c>
    </row>
    <row r="1555">
      <c r="A1555" s="16" t="n"/>
      <c r="B1555" s="5" t="n"/>
      <c r="C1555" s="17" t="n"/>
      <c r="D1555" s="5" t="n"/>
      <c r="E1555" s="5" t="n"/>
      <c r="F1555" s="6">
        <f>IF(B1555&amp;""="","",IFERROR(INDEX('أوامر الشغل'!$I$6:$I$1005,MATCH(B1555&amp;"",'أوامر الشغل'!$A$6:$A$1005,0)),"أمر غير موجود"))</f>
        <v/>
      </c>
    </row>
    <row r="1556">
      <c r="A1556" s="16" t="n"/>
      <c r="B1556" s="5" t="n"/>
      <c r="C1556" s="17" t="n"/>
      <c r="D1556" s="5" t="n"/>
      <c r="E1556" s="5" t="n"/>
      <c r="F1556" s="6">
        <f>IF(B1556&amp;""="","",IFERROR(INDEX('أوامر الشغل'!$I$6:$I$1005,MATCH(B1556&amp;"",'أوامر الشغل'!$A$6:$A$1005,0)),"أمر غير موجود"))</f>
        <v/>
      </c>
    </row>
    <row r="1557">
      <c r="A1557" s="16" t="n"/>
      <c r="B1557" s="5" t="n"/>
      <c r="C1557" s="17" t="n"/>
      <c r="D1557" s="5" t="n"/>
      <c r="E1557" s="5" t="n"/>
      <c r="F1557" s="6">
        <f>IF(B1557&amp;""="","",IFERROR(INDEX('أوامر الشغل'!$I$6:$I$1005,MATCH(B1557&amp;"",'أوامر الشغل'!$A$6:$A$1005,0)),"أمر غير موجود"))</f>
        <v/>
      </c>
    </row>
    <row r="1558">
      <c r="A1558" s="16" t="n"/>
      <c r="B1558" s="5" t="n"/>
      <c r="C1558" s="17" t="n"/>
      <c r="D1558" s="5" t="n"/>
      <c r="E1558" s="5" t="n"/>
      <c r="F1558" s="6">
        <f>IF(B1558&amp;""="","",IFERROR(INDEX('أوامر الشغل'!$I$6:$I$1005,MATCH(B1558&amp;"",'أوامر الشغل'!$A$6:$A$1005,0)),"أمر غير موجود"))</f>
        <v/>
      </c>
    </row>
    <row r="1559">
      <c r="A1559" s="16" t="n"/>
      <c r="B1559" s="5" t="n"/>
      <c r="C1559" s="17" t="n"/>
      <c r="D1559" s="5" t="n"/>
      <c r="E1559" s="5" t="n"/>
      <c r="F1559" s="6">
        <f>IF(B1559&amp;""="","",IFERROR(INDEX('أوامر الشغل'!$I$6:$I$1005,MATCH(B1559&amp;"",'أوامر الشغل'!$A$6:$A$1005,0)),"أمر غير موجود"))</f>
        <v/>
      </c>
    </row>
    <row r="1560">
      <c r="A1560" s="16" t="n"/>
      <c r="B1560" s="5" t="n"/>
      <c r="C1560" s="17" t="n"/>
      <c r="D1560" s="5" t="n"/>
      <c r="E1560" s="5" t="n"/>
      <c r="F1560" s="6">
        <f>IF(B1560&amp;""="","",IFERROR(INDEX('أوامر الشغل'!$I$6:$I$1005,MATCH(B1560&amp;"",'أوامر الشغل'!$A$6:$A$1005,0)),"أمر غير موجود"))</f>
        <v/>
      </c>
    </row>
    <row r="1561">
      <c r="A1561" s="16" t="n"/>
      <c r="B1561" s="5" t="n"/>
      <c r="C1561" s="17" t="n"/>
      <c r="D1561" s="5" t="n"/>
      <c r="E1561" s="5" t="n"/>
      <c r="F1561" s="6">
        <f>IF(B1561&amp;""="","",IFERROR(INDEX('أوامر الشغل'!$I$6:$I$1005,MATCH(B1561&amp;"",'أوامر الشغل'!$A$6:$A$1005,0)),"أمر غير موجود"))</f>
        <v/>
      </c>
    </row>
    <row r="1562">
      <c r="A1562" s="16" t="n"/>
      <c r="B1562" s="5" t="n"/>
      <c r="C1562" s="17" t="n"/>
      <c r="D1562" s="5" t="n"/>
      <c r="E1562" s="5" t="n"/>
      <c r="F1562" s="6">
        <f>IF(B1562&amp;""="","",IFERROR(INDEX('أوامر الشغل'!$I$6:$I$1005,MATCH(B1562&amp;"",'أوامر الشغل'!$A$6:$A$1005,0)),"أمر غير موجود"))</f>
        <v/>
      </c>
    </row>
    <row r="1563">
      <c r="A1563" s="16" t="n"/>
      <c r="B1563" s="5" t="n"/>
      <c r="C1563" s="17" t="n"/>
      <c r="D1563" s="5" t="n"/>
      <c r="E1563" s="5" t="n"/>
      <c r="F1563" s="6">
        <f>IF(B1563&amp;""="","",IFERROR(INDEX('أوامر الشغل'!$I$6:$I$1005,MATCH(B1563&amp;"",'أوامر الشغل'!$A$6:$A$1005,0)),"أمر غير موجود"))</f>
        <v/>
      </c>
    </row>
    <row r="1564">
      <c r="A1564" s="16" t="n"/>
      <c r="B1564" s="5" t="n"/>
      <c r="C1564" s="17" t="n"/>
      <c r="D1564" s="5" t="n"/>
      <c r="E1564" s="5" t="n"/>
      <c r="F1564" s="6">
        <f>IF(B1564&amp;""="","",IFERROR(INDEX('أوامر الشغل'!$I$6:$I$1005,MATCH(B1564&amp;"",'أوامر الشغل'!$A$6:$A$1005,0)),"أمر غير موجود"))</f>
        <v/>
      </c>
    </row>
    <row r="1565">
      <c r="A1565" s="16" t="n"/>
      <c r="B1565" s="5" t="n"/>
      <c r="C1565" s="17" t="n"/>
      <c r="D1565" s="5" t="n"/>
      <c r="E1565" s="5" t="n"/>
      <c r="F1565" s="6">
        <f>IF(B1565&amp;""="","",IFERROR(INDEX('أوامر الشغل'!$I$6:$I$1005,MATCH(B1565&amp;"",'أوامر الشغل'!$A$6:$A$1005,0)),"أمر غير موجود"))</f>
        <v/>
      </c>
    </row>
    <row r="1566">
      <c r="A1566" s="16" t="n"/>
      <c r="B1566" s="5" t="n"/>
      <c r="C1566" s="17" t="n"/>
      <c r="D1566" s="5" t="n"/>
      <c r="E1566" s="5" t="n"/>
      <c r="F1566" s="6">
        <f>IF(B1566&amp;""="","",IFERROR(INDEX('أوامر الشغل'!$I$6:$I$1005,MATCH(B1566&amp;"",'أوامر الشغل'!$A$6:$A$1005,0)),"أمر غير موجود"))</f>
        <v/>
      </c>
    </row>
    <row r="1567">
      <c r="A1567" s="16" t="n"/>
      <c r="B1567" s="5" t="n"/>
      <c r="C1567" s="17" t="n"/>
      <c r="D1567" s="5" t="n"/>
      <c r="E1567" s="5" t="n"/>
      <c r="F1567" s="6">
        <f>IF(B1567&amp;""="","",IFERROR(INDEX('أوامر الشغل'!$I$6:$I$1005,MATCH(B1567&amp;"",'أوامر الشغل'!$A$6:$A$1005,0)),"أمر غير موجود"))</f>
        <v/>
      </c>
    </row>
    <row r="1568">
      <c r="A1568" s="16" t="n"/>
      <c r="B1568" s="5" t="n"/>
      <c r="C1568" s="17" t="n"/>
      <c r="D1568" s="5" t="n"/>
      <c r="E1568" s="5" t="n"/>
      <c r="F1568" s="6">
        <f>IF(B1568&amp;""="","",IFERROR(INDEX('أوامر الشغل'!$I$6:$I$1005,MATCH(B1568&amp;"",'أوامر الشغل'!$A$6:$A$1005,0)),"أمر غير موجود"))</f>
        <v/>
      </c>
    </row>
    <row r="1569">
      <c r="A1569" s="16" t="n"/>
      <c r="B1569" s="5" t="n"/>
      <c r="C1569" s="17" t="n"/>
      <c r="D1569" s="5" t="n"/>
      <c r="E1569" s="5" t="n"/>
      <c r="F1569" s="6">
        <f>IF(B1569&amp;""="","",IFERROR(INDEX('أوامر الشغل'!$I$6:$I$1005,MATCH(B1569&amp;"",'أوامر الشغل'!$A$6:$A$1005,0)),"أمر غير موجود"))</f>
        <v/>
      </c>
    </row>
    <row r="1570">
      <c r="A1570" s="16" t="n"/>
      <c r="B1570" s="5" t="n"/>
      <c r="C1570" s="17" t="n"/>
      <c r="D1570" s="5" t="n"/>
      <c r="E1570" s="5" t="n"/>
      <c r="F1570" s="6">
        <f>IF(B1570&amp;""="","",IFERROR(INDEX('أوامر الشغل'!$I$6:$I$1005,MATCH(B1570&amp;"",'أوامر الشغل'!$A$6:$A$1005,0)),"أمر غير موجود"))</f>
        <v/>
      </c>
    </row>
    <row r="1571">
      <c r="A1571" s="16" t="n"/>
      <c r="B1571" s="5" t="n"/>
      <c r="C1571" s="17" t="n"/>
      <c r="D1571" s="5" t="n"/>
      <c r="E1571" s="5" t="n"/>
      <c r="F1571" s="6">
        <f>IF(B1571&amp;""="","",IFERROR(INDEX('أوامر الشغل'!$I$6:$I$1005,MATCH(B1571&amp;"",'أوامر الشغل'!$A$6:$A$1005,0)),"أمر غير موجود"))</f>
        <v/>
      </c>
    </row>
    <row r="1572">
      <c r="A1572" s="16" t="n"/>
      <c r="B1572" s="5" t="n"/>
      <c r="C1572" s="17" t="n"/>
      <c r="D1572" s="5" t="n"/>
      <c r="E1572" s="5" t="n"/>
      <c r="F1572" s="6">
        <f>IF(B1572&amp;""="","",IFERROR(INDEX('أوامر الشغل'!$I$6:$I$1005,MATCH(B1572&amp;"",'أوامر الشغل'!$A$6:$A$1005,0)),"أمر غير موجود"))</f>
        <v/>
      </c>
    </row>
    <row r="1573">
      <c r="A1573" s="16" t="n"/>
      <c r="B1573" s="5" t="n"/>
      <c r="C1573" s="17" t="n"/>
      <c r="D1573" s="5" t="n"/>
      <c r="E1573" s="5" t="n"/>
      <c r="F1573" s="6">
        <f>IF(B1573&amp;""="","",IFERROR(INDEX('أوامر الشغل'!$I$6:$I$1005,MATCH(B1573&amp;"",'أوامر الشغل'!$A$6:$A$1005,0)),"أمر غير موجود"))</f>
        <v/>
      </c>
    </row>
    <row r="1574">
      <c r="A1574" s="16" t="n"/>
      <c r="B1574" s="5" t="n"/>
      <c r="C1574" s="17" t="n"/>
      <c r="D1574" s="5" t="n"/>
      <c r="E1574" s="5" t="n"/>
      <c r="F1574" s="6">
        <f>IF(B1574&amp;""="","",IFERROR(INDEX('أوامر الشغل'!$I$6:$I$1005,MATCH(B1574&amp;"",'أوامر الشغل'!$A$6:$A$1005,0)),"أمر غير موجود"))</f>
        <v/>
      </c>
    </row>
    <row r="1575">
      <c r="A1575" s="16" t="n"/>
      <c r="B1575" s="5" t="n"/>
      <c r="C1575" s="17" t="n"/>
      <c r="D1575" s="5" t="n"/>
      <c r="E1575" s="5" t="n"/>
      <c r="F1575" s="6">
        <f>IF(B1575&amp;""="","",IFERROR(INDEX('أوامر الشغل'!$I$6:$I$1005,MATCH(B1575&amp;"",'أوامر الشغل'!$A$6:$A$1005,0)),"أمر غير موجود"))</f>
        <v/>
      </c>
    </row>
    <row r="1576">
      <c r="A1576" s="16" t="n"/>
      <c r="B1576" s="5" t="n"/>
      <c r="C1576" s="17" t="n"/>
      <c r="D1576" s="5" t="n"/>
      <c r="E1576" s="5" t="n"/>
      <c r="F1576" s="6">
        <f>IF(B1576&amp;""="","",IFERROR(INDEX('أوامر الشغل'!$I$6:$I$1005,MATCH(B1576&amp;"",'أوامر الشغل'!$A$6:$A$1005,0)),"أمر غير موجود"))</f>
        <v/>
      </c>
    </row>
    <row r="1577">
      <c r="A1577" s="16" t="n"/>
      <c r="B1577" s="5" t="n"/>
      <c r="C1577" s="17" t="n"/>
      <c r="D1577" s="5" t="n"/>
      <c r="E1577" s="5" t="n"/>
      <c r="F1577" s="6">
        <f>IF(B1577&amp;""="","",IFERROR(INDEX('أوامر الشغل'!$I$6:$I$1005,MATCH(B1577&amp;"",'أوامر الشغل'!$A$6:$A$1005,0)),"أمر غير موجود"))</f>
        <v/>
      </c>
    </row>
    <row r="1578">
      <c r="A1578" s="16" t="n"/>
      <c r="B1578" s="5" t="n"/>
      <c r="C1578" s="17" t="n"/>
      <c r="D1578" s="5" t="n"/>
      <c r="E1578" s="5" t="n"/>
      <c r="F1578" s="6">
        <f>IF(B1578&amp;""="","",IFERROR(INDEX('أوامر الشغل'!$I$6:$I$1005,MATCH(B1578&amp;"",'أوامر الشغل'!$A$6:$A$1005,0)),"أمر غير موجود"))</f>
        <v/>
      </c>
    </row>
    <row r="1579">
      <c r="A1579" s="16" t="n"/>
      <c r="B1579" s="5" t="n"/>
      <c r="C1579" s="17" t="n"/>
      <c r="D1579" s="5" t="n"/>
      <c r="E1579" s="5" t="n"/>
      <c r="F1579" s="6">
        <f>IF(B1579&amp;""="","",IFERROR(INDEX('أوامر الشغل'!$I$6:$I$1005,MATCH(B1579&amp;"",'أوامر الشغل'!$A$6:$A$1005,0)),"أمر غير موجود"))</f>
        <v/>
      </c>
    </row>
    <row r="1580">
      <c r="A1580" s="16" t="n"/>
      <c r="B1580" s="5" t="n"/>
      <c r="C1580" s="17" t="n"/>
      <c r="D1580" s="5" t="n"/>
      <c r="E1580" s="5" t="n"/>
      <c r="F1580" s="6">
        <f>IF(B1580&amp;""="","",IFERROR(INDEX('أوامر الشغل'!$I$6:$I$1005,MATCH(B1580&amp;"",'أوامر الشغل'!$A$6:$A$1005,0)),"أمر غير موجود"))</f>
        <v/>
      </c>
    </row>
    <row r="1581">
      <c r="A1581" s="16" t="n"/>
      <c r="B1581" s="5" t="n"/>
      <c r="C1581" s="17" t="n"/>
      <c r="D1581" s="5" t="n"/>
      <c r="E1581" s="5" t="n"/>
      <c r="F1581" s="6">
        <f>IF(B1581&amp;""="","",IFERROR(INDEX('أوامر الشغل'!$I$6:$I$1005,MATCH(B1581&amp;"",'أوامر الشغل'!$A$6:$A$1005,0)),"أمر غير موجود"))</f>
        <v/>
      </c>
    </row>
    <row r="1582">
      <c r="A1582" s="16" t="n"/>
      <c r="B1582" s="5" t="n"/>
      <c r="C1582" s="17" t="n"/>
      <c r="D1582" s="5" t="n"/>
      <c r="E1582" s="5" t="n"/>
      <c r="F1582" s="6">
        <f>IF(B1582&amp;""="","",IFERROR(INDEX('أوامر الشغل'!$I$6:$I$1005,MATCH(B1582&amp;"",'أوامر الشغل'!$A$6:$A$1005,0)),"أمر غير موجود"))</f>
        <v/>
      </c>
    </row>
    <row r="1583">
      <c r="A1583" s="16" t="n"/>
      <c r="B1583" s="5" t="n"/>
      <c r="C1583" s="17" t="n"/>
      <c r="D1583" s="5" t="n"/>
      <c r="E1583" s="5" t="n"/>
      <c r="F1583" s="6">
        <f>IF(B1583&amp;""="","",IFERROR(INDEX('أوامر الشغل'!$I$6:$I$1005,MATCH(B1583&amp;"",'أوامر الشغل'!$A$6:$A$1005,0)),"أمر غير موجود"))</f>
        <v/>
      </c>
    </row>
    <row r="1584">
      <c r="A1584" s="16" t="n"/>
      <c r="B1584" s="5" t="n"/>
      <c r="C1584" s="17" t="n"/>
      <c r="D1584" s="5" t="n"/>
      <c r="E1584" s="5" t="n"/>
      <c r="F1584" s="6">
        <f>IF(B1584&amp;""="","",IFERROR(INDEX('أوامر الشغل'!$I$6:$I$1005,MATCH(B1584&amp;"",'أوامر الشغل'!$A$6:$A$1005,0)),"أمر غير موجود"))</f>
        <v/>
      </c>
    </row>
    <row r="1585">
      <c r="A1585" s="16" t="n"/>
      <c r="B1585" s="5" t="n"/>
      <c r="C1585" s="17" t="n"/>
      <c r="D1585" s="5" t="n"/>
      <c r="E1585" s="5" t="n"/>
      <c r="F1585" s="6">
        <f>IF(B1585&amp;""="","",IFERROR(INDEX('أوامر الشغل'!$I$6:$I$1005,MATCH(B1585&amp;"",'أوامر الشغل'!$A$6:$A$1005,0)),"أمر غير موجود"))</f>
        <v/>
      </c>
    </row>
    <row r="1586">
      <c r="A1586" s="16" t="n"/>
      <c r="B1586" s="5" t="n"/>
      <c r="C1586" s="17" t="n"/>
      <c r="D1586" s="5" t="n"/>
      <c r="E1586" s="5" t="n"/>
      <c r="F1586" s="6">
        <f>IF(B1586&amp;""="","",IFERROR(INDEX('أوامر الشغل'!$I$6:$I$1005,MATCH(B1586&amp;"",'أوامر الشغل'!$A$6:$A$1005,0)),"أمر غير موجود"))</f>
        <v/>
      </c>
    </row>
    <row r="1587">
      <c r="A1587" s="16" t="n"/>
      <c r="B1587" s="5" t="n"/>
      <c r="C1587" s="17" t="n"/>
      <c r="D1587" s="5" t="n"/>
      <c r="E1587" s="5" t="n"/>
      <c r="F1587" s="6">
        <f>IF(B1587&amp;""="","",IFERROR(INDEX('أوامر الشغل'!$I$6:$I$1005,MATCH(B1587&amp;"",'أوامر الشغل'!$A$6:$A$1005,0)),"أمر غير موجود"))</f>
        <v/>
      </c>
    </row>
    <row r="1588">
      <c r="A1588" s="16" t="n"/>
      <c r="B1588" s="5" t="n"/>
      <c r="C1588" s="17" t="n"/>
      <c r="D1588" s="5" t="n"/>
      <c r="E1588" s="5" t="n"/>
      <c r="F1588" s="6">
        <f>IF(B1588&amp;""="","",IFERROR(INDEX('أوامر الشغل'!$I$6:$I$1005,MATCH(B1588&amp;"",'أوامر الشغل'!$A$6:$A$1005,0)),"أمر غير موجود"))</f>
        <v/>
      </c>
    </row>
    <row r="1589">
      <c r="A1589" s="16" t="n"/>
      <c r="B1589" s="5" t="n"/>
      <c r="C1589" s="17" t="n"/>
      <c r="D1589" s="5" t="n"/>
      <c r="E1589" s="5" t="n"/>
      <c r="F1589" s="6">
        <f>IF(B1589&amp;""="","",IFERROR(INDEX('أوامر الشغل'!$I$6:$I$1005,MATCH(B1589&amp;"",'أوامر الشغل'!$A$6:$A$1005,0)),"أمر غير موجود"))</f>
        <v/>
      </c>
    </row>
    <row r="1590">
      <c r="A1590" s="16" t="n"/>
      <c r="B1590" s="5" t="n"/>
      <c r="C1590" s="17" t="n"/>
      <c r="D1590" s="5" t="n"/>
      <c r="E1590" s="5" t="n"/>
      <c r="F1590" s="6">
        <f>IF(B1590&amp;""="","",IFERROR(INDEX('أوامر الشغل'!$I$6:$I$1005,MATCH(B1590&amp;"",'أوامر الشغل'!$A$6:$A$1005,0)),"أمر غير موجود"))</f>
        <v/>
      </c>
    </row>
    <row r="1591">
      <c r="A1591" s="16" t="n"/>
      <c r="B1591" s="5" t="n"/>
      <c r="C1591" s="17" t="n"/>
      <c r="D1591" s="5" t="n"/>
      <c r="E1591" s="5" t="n"/>
      <c r="F1591" s="6">
        <f>IF(B1591&amp;""="","",IFERROR(INDEX('أوامر الشغل'!$I$6:$I$1005,MATCH(B1591&amp;"",'أوامر الشغل'!$A$6:$A$1005,0)),"أمر غير موجود"))</f>
        <v/>
      </c>
    </row>
    <row r="1592">
      <c r="A1592" s="16" t="n"/>
      <c r="B1592" s="5" t="n"/>
      <c r="C1592" s="17" t="n"/>
      <c r="D1592" s="5" t="n"/>
      <c r="E1592" s="5" t="n"/>
      <c r="F1592" s="6">
        <f>IF(B1592&amp;""="","",IFERROR(INDEX('أوامر الشغل'!$I$6:$I$1005,MATCH(B1592&amp;"",'أوامر الشغل'!$A$6:$A$1005,0)),"أمر غير موجود"))</f>
        <v/>
      </c>
    </row>
    <row r="1593">
      <c r="A1593" s="16" t="n"/>
      <c r="B1593" s="5" t="n"/>
      <c r="C1593" s="17" t="n"/>
      <c r="D1593" s="5" t="n"/>
      <c r="E1593" s="5" t="n"/>
      <c r="F1593" s="6">
        <f>IF(B1593&amp;""="","",IFERROR(INDEX('أوامر الشغل'!$I$6:$I$1005,MATCH(B1593&amp;"",'أوامر الشغل'!$A$6:$A$1005,0)),"أمر غير موجود"))</f>
        <v/>
      </c>
    </row>
    <row r="1594">
      <c r="A1594" s="16" t="n"/>
      <c r="B1594" s="5" t="n"/>
      <c r="C1594" s="17" t="n"/>
      <c r="D1594" s="5" t="n"/>
      <c r="E1594" s="5" t="n"/>
      <c r="F1594" s="6">
        <f>IF(B1594&amp;""="","",IFERROR(INDEX('أوامر الشغل'!$I$6:$I$1005,MATCH(B1594&amp;"",'أوامر الشغل'!$A$6:$A$1005,0)),"أمر غير موجود"))</f>
        <v/>
      </c>
    </row>
    <row r="1595">
      <c r="A1595" s="16" t="n"/>
      <c r="B1595" s="5" t="n"/>
      <c r="C1595" s="17" t="n"/>
      <c r="D1595" s="5" t="n"/>
      <c r="E1595" s="5" t="n"/>
      <c r="F1595" s="6">
        <f>IF(B1595&amp;""="","",IFERROR(INDEX('أوامر الشغل'!$I$6:$I$1005,MATCH(B1595&amp;"",'أوامر الشغل'!$A$6:$A$1005,0)),"أمر غير موجود"))</f>
        <v/>
      </c>
    </row>
    <row r="1596">
      <c r="A1596" s="16" t="n"/>
      <c r="B1596" s="5" t="n"/>
      <c r="C1596" s="17" t="n"/>
      <c r="D1596" s="5" t="n"/>
      <c r="E1596" s="5" t="n"/>
      <c r="F1596" s="6">
        <f>IF(B1596&amp;""="","",IFERROR(INDEX('أوامر الشغل'!$I$6:$I$1005,MATCH(B1596&amp;"",'أوامر الشغل'!$A$6:$A$1005,0)),"أمر غير موجود"))</f>
        <v/>
      </c>
    </row>
    <row r="1597">
      <c r="A1597" s="16" t="n"/>
      <c r="B1597" s="5" t="n"/>
      <c r="C1597" s="17" t="n"/>
      <c r="D1597" s="5" t="n"/>
      <c r="E1597" s="5" t="n"/>
      <c r="F1597" s="6">
        <f>IF(B1597&amp;""="","",IFERROR(INDEX('أوامر الشغل'!$I$6:$I$1005,MATCH(B1597&amp;"",'أوامر الشغل'!$A$6:$A$1005,0)),"أمر غير موجود"))</f>
        <v/>
      </c>
    </row>
    <row r="1598">
      <c r="A1598" s="16" t="n"/>
      <c r="B1598" s="5" t="n"/>
      <c r="C1598" s="17" t="n"/>
      <c r="D1598" s="5" t="n"/>
      <c r="E1598" s="5" t="n"/>
      <c r="F1598" s="6">
        <f>IF(B1598&amp;""="","",IFERROR(INDEX('أوامر الشغل'!$I$6:$I$1005,MATCH(B1598&amp;"",'أوامر الشغل'!$A$6:$A$1005,0)),"أمر غير موجود"))</f>
        <v/>
      </c>
    </row>
    <row r="1599">
      <c r="A1599" s="16" t="n"/>
      <c r="B1599" s="5" t="n"/>
      <c r="C1599" s="17" t="n"/>
      <c r="D1599" s="5" t="n"/>
      <c r="E1599" s="5" t="n"/>
      <c r="F1599" s="6">
        <f>IF(B1599&amp;""="","",IFERROR(INDEX('أوامر الشغل'!$I$6:$I$1005,MATCH(B1599&amp;"",'أوامر الشغل'!$A$6:$A$1005,0)),"أمر غير موجود"))</f>
        <v/>
      </c>
    </row>
    <row r="1600">
      <c r="A1600" s="16" t="n"/>
      <c r="B1600" s="5" t="n"/>
      <c r="C1600" s="17" t="n"/>
      <c r="D1600" s="5" t="n"/>
      <c r="E1600" s="5" t="n"/>
      <c r="F1600" s="6">
        <f>IF(B1600&amp;""="","",IFERROR(INDEX('أوامر الشغل'!$I$6:$I$1005,MATCH(B1600&amp;"",'أوامر الشغل'!$A$6:$A$1005,0)),"أمر غير موجود"))</f>
        <v/>
      </c>
    </row>
    <row r="1601">
      <c r="A1601" s="16" t="n"/>
      <c r="B1601" s="5" t="n"/>
      <c r="C1601" s="17" t="n"/>
      <c r="D1601" s="5" t="n"/>
      <c r="E1601" s="5" t="n"/>
      <c r="F1601" s="6">
        <f>IF(B1601&amp;""="","",IFERROR(INDEX('أوامر الشغل'!$I$6:$I$1005,MATCH(B1601&amp;"",'أوامر الشغل'!$A$6:$A$1005,0)),"أمر غير موجود"))</f>
        <v/>
      </c>
    </row>
    <row r="1602">
      <c r="A1602" s="16" t="n"/>
      <c r="B1602" s="5" t="n"/>
      <c r="C1602" s="17" t="n"/>
      <c r="D1602" s="5" t="n"/>
      <c r="E1602" s="5" t="n"/>
      <c r="F1602" s="6">
        <f>IF(B1602&amp;""="","",IFERROR(INDEX('أوامر الشغل'!$I$6:$I$1005,MATCH(B1602&amp;"",'أوامر الشغل'!$A$6:$A$1005,0)),"أمر غير موجود"))</f>
        <v/>
      </c>
    </row>
    <row r="1603">
      <c r="A1603" s="16" t="n"/>
      <c r="B1603" s="5" t="n"/>
      <c r="C1603" s="17" t="n"/>
      <c r="D1603" s="5" t="n"/>
      <c r="E1603" s="5" t="n"/>
      <c r="F1603" s="6">
        <f>IF(B1603&amp;""="","",IFERROR(INDEX('أوامر الشغل'!$I$6:$I$1005,MATCH(B1603&amp;"",'أوامر الشغل'!$A$6:$A$1005,0)),"أمر غير موجود"))</f>
        <v/>
      </c>
    </row>
    <row r="1604">
      <c r="A1604" s="16" t="n"/>
      <c r="B1604" s="5" t="n"/>
      <c r="C1604" s="17" t="n"/>
      <c r="D1604" s="5" t="n"/>
      <c r="E1604" s="5" t="n"/>
      <c r="F1604" s="6">
        <f>IF(B1604&amp;""="","",IFERROR(INDEX('أوامر الشغل'!$I$6:$I$1005,MATCH(B1604&amp;"",'أوامر الشغل'!$A$6:$A$1005,0)),"أمر غير موجود"))</f>
        <v/>
      </c>
    </row>
    <row r="1605">
      <c r="A1605" s="16" t="n"/>
      <c r="B1605" s="5" t="n"/>
      <c r="C1605" s="17" t="n"/>
      <c r="D1605" s="5" t="n"/>
      <c r="E1605" s="5" t="n"/>
      <c r="F1605" s="6">
        <f>IF(B1605&amp;""="","",IFERROR(INDEX('أوامر الشغل'!$I$6:$I$1005,MATCH(B1605&amp;"",'أوامر الشغل'!$A$6:$A$1005,0)),"أمر غير موجود"))</f>
        <v/>
      </c>
    </row>
    <row r="1606">
      <c r="A1606" s="16" t="n"/>
      <c r="B1606" s="5" t="n"/>
      <c r="C1606" s="17" t="n"/>
      <c r="D1606" s="5" t="n"/>
      <c r="E1606" s="5" t="n"/>
      <c r="F1606" s="6">
        <f>IF(B1606&amp;""="","",IFERROR(INDEX('أوامر الشغل'!$I$6:$I$1005,MATCH(B1606&amp;"",'أوامر الشغل'!$A$6:$A$1005,0)),"أمر غير موجود"))</f>
        <v/>
      </c>
    </row>
    <row r="1607">
      <c r="A1607" s="16" t="n"/>
      <c r="B1607" s="5" t="n"/>
      <c r="C1607" s="17" t="n"/>
      <c r="D1607" s="5" t="n"/>
      <c r="E1607" s="5" t="n"/>
      <c r="F1607" s="6">
        <f>IF(B1607&amp;""="","",IFERROR(INDEX('أوامر الشغل'!$I$6:$I$1005,MATCH(B1607&amp;"",'أوامر الشغل'!$A$6:$A$1005,0)),"أمر غير موجود"))</f>
        <v/>
      </c>
    </row>
    <row r="1608">
      <c r="A1608" s="16" t="n"/>
      <c r="B1608" s="5" t="n"/>
      <c r="C1608" s="17" t="n"/>
      <c r="D1608" s="5" t="n"/>
      <c r="E1608" s="5" t="n"/>
      <c r="F1608" s="6">
        <f>IF(B1608&amp;""="","",IFERROR(INDEX('أوامر الشغل'!$I$6:$I$1005,MATCH(B1608&amp;"",'أوامر الشغل'!$A$6:$A$1005,0)),"أمر غير موجود"))</f>
        <v/>
      </c>
    </row>
    <row r="1609">
      <c r="A1609" s="16" t="n"/>
      <c r="B1609" s="5" t="n"/>
      <c r="C1609" s="17" t="n"/>
      <c r="D1609" s="5" t="n"/>
      <c r="E1609" s="5" t="n"/>
      <c r="F1609" s="6">
        <f>IF(B1609&amp;""="","",IFERROR(INDEX('أوامر الشغل'!$I$6:$I$1005,MATCH(B1609&amp;"",'أوامر الشغل'!$A$6:$A$1005,0)),"أمر غير موجود"))</f>
        <v/>
      </c>
    </row>
    <row r="1610">
      <c r="A1610" s="16" t="n"/>
      <c r="B1610" s="5" t="n"/>
      <c r="C1610" s="17" t="n"/>
      <c r="D1610" s="5" t="n"/>
      <c r="E1610" s="5" t="n"/>
      <c r="F1610" s="6">
        <f>IF(B1610&amp;""="","",IFERROR(INDEX('أوامر الشغل'!$I$6:$I$1005,MATCH(B1610&amp;"",'أوامر الشغل'!$A$6:$A$1005,0)),"أمر غير موجود"))</f>
        <v/>
      </c>
    </row>
    <row r="1611">
      <c r="A1611" s="16" t="n"/>
      <c r="B1611" s="5" t="n"/>
      <c r="C1611" s="17" t="n"/>
      <c r="D1611" s="5" t="n"/>
      <c r="E1611" s="5" t="n"/>
      <c r="F1611" s="6">
        <f>IF(B1611&amp;""="","",IFERROR(INDEX('أوامر الشغل'!$I$6:$I$1005,MATCH(B1611&amp;"",'أوامر الشغل'!$A$6:$A$1005,0)),"أمر غير موجود"))</f>
        <v/>
      </c>
    </row>
    <row r="1612">
      <c r="A1612" s="16" t="n"/>
      <c r="B1612" s="5" t="n"/>
      <c r="C1612" s="17" t="n"/>
      <c r="D1612" s="5" t="n"/>
      <c r="E1612" s="5" t="n"/>
      <c r="F1612" s="6">
        <f>IF(B1612&amp;""="","",IFERROR(INDEX('أوامر الشغل'!$I$6:$I$1005,MATCH(B1612&amp;"",'أوامر الشغل'!$A$6:$A$1005,0)),"أمر غير موجود"))</f>
        <v/>
      </c>
    </row>
    <row r="1613">
      <c r="A1613" s="16" t="n"/>
      <c r="B1613" s="5" t="n"/>
      <c r="C1613" s="17" t="n"/>
      <c r="D1613" s="5" t="n"/>
      <c r="E1613" s="5" t="n"/>
      <c r="F1613" s="6">
        <f>IF(B1613&amp;""="","",IFERROR(INDEX('أوامر الشغل'!$I$6:$I$1005,MATCH(B1613&amp;"",'أوامر الشغل'!$A$6:$A$1005,0)),"أمر غير موجود"))</f>
        <v/>
      </c>
    </row>
    <row r="1614">
      <c r="A1614" s="16" t="n"/>
      <c r="B1614" s="5" t="n"/>
      <c r="C1614" s="17" t="n"/>
      <c r="D1614" s="5" t="n"/>
      <c r="E1614" s="5" t="n"/>
      <c r="F1614" s="6">
        <f>IF(B1614&amp;""="","",IFERROR(INDEX('أوامر الشغل'!$I$6:$I$1005,MATCH(B1614&amp;"",'أوامر الشغل'!$A$6:$A$1005,0)),"أمر غير موجود"))</f>
        <v/>
      </c>
    </row>
    <row r="1615">
      <c r="A1615" s="16" t="n"/>
      <c r="B1615" s="5" t="n"/>
      <c r="C1615" s="17" t="n"/>
      <c r="D1615" s="5" t="n"/>
      <c r="E1615" s="5" t="n"/>
      <c r="F1615" s="6">
        <f>IF(B1615&amp;""="","",IFERROR(INDEX('أوامر الشغل'!$I$6:$I$1005,MATCH(B1615&amp;"",'أوامر الشغل'!$A$6:$A$1005,0)),"أمر غير موجود"))</f>
        <v/>
      </c>
    </row>
    <row r="1616">
      <c r="A1616" s="16" t="n"/>
      <c r="B1616" s="5" t="n"/>
      <c r="C1616" s="17" t="n"/>
      <c r="D1616" s="5" t="n"/>
      <c r="E1616" s="5" t="n"/>
      <c r="F1616" s="6">
        <f>IF(B1616&amp;""="","",IFERROR(INDEX('أوامر الشغل'!$I$6:$I$1005,MATCH(B1616&amp;"",'أوامر الشغل'!$A$6:$A$1005,0)),"أمر غير موجود"))</f>
        <v/>
      </c>
    </row>
    <row r="1617">
      <c r="A1617" s="16" t="n"/>
      <c r="B1617" s="5" t="n"/>
      <c r="C1617" s="17" t="n"/>
      <c r="D1617" s="5" t="n"/>
      <c r="E1617" s="5" t="n"/>
      <c r="F1617" s="6">
        <f>IF(B1617&amp;""="","",IFERROR(INDEX('أوامر الشغل'!$I$6:$I$1005,MATCH(B1617&amp;"",'أوامر الشغل'!$A$6:$A$1005,0)),"أمر غير موجود"))</f>
        <v/>
      </c>
    </row>
    <row r="1618">
      <c r="A1618" s="16" t="n"/>
      <c r="B1618" s="5" t="n"/>
      <c r="C1618" s="17" t="n"/>
      <c r="D1618" s="5" t="n"/>
      <c r="E1618" s="5" t="n"/>
      <c r="F1618" s="6">
        <f>IF(B1618&amp;""="","",IFERROR(INDEX('أوامر الشغل'!$I$6:$I$1005,MATCH(B1618&amp;"",'أوامر الشغل'!$A$6:$A$1005,0)),"أمر غير موجود"))</f>
        <v/>
      </c>
    </row>
    <row r="1619">
      <c r="A1619" s="16" t="n"/>
      <c r="B1619" s="5" t="n"/>
      <c r="C1619" s="17" t="n"/>
      <c r="D1619" s="5" t="n"/>
      <c r="E1619" s="5" t="n"/>
      <c r="F1619" s="6">
        <f>IF(B1619&amp;""="","",IFERROR(INDEX('أوامر الشغل'!$I$6:$I$1005,MATCH(B1619&amp;"",'أوامر الشغل'!$A$6:$A$1005,0)),"أمر غير موجود"))</f>
        <v/>
      </c>
    </row>
    <row r="1620">
      <c r="A1620" s="16" t="n"/>
      <c r="B1620" s="5" t="n"/>
      <c r="C1620" s="17" t="n"/>
      <c r="D1620" s="5" t="n"/>
      <c r="E1620" s="5" t="n"/>
      <c r="F1620" s="6">
        <f>IF(B1620&amp;""="","",IFERROR(INDEX('أوامر الشغل'!$I$6:$I$1005,MATCH(B1620&amp;"",'أوامر الشغل'!$A$6:$A$1005,0)),"أمر غير موجود"))</f>
        <v/>
      </c>
    </row>
    <row r="1621">
      <c r="A1621" s="16" t="n"/>
      <c r="B1621" s="5" t="n"/>
      <c r="C1621" s="17" t="n"/>
      <c r="D1621" s="5" t="n"/>
      <c r="E1621" s="5" t="n"/>
      <c r="F1621" s="6">
        <f>IF(B1621&amp;""="","",IFERROR(INDEX('أوامر الشغل'!$I$6:$I$1005,MATCH(B1621&amp;"",'أوامر الشغل'!$A$6:$A$1005,0)),"أمر غير موجود"))</f>
        <v/>
      </c>
    </row>
    <row r="1622">
      <c r="A1622" s="16" t="n"/>
      <c r="B1622" s="5" t="n"/>
      <c r="C1622" s="17" t="n"/>
      <c r="D1622" s="5" t="n"/>
      <c r="E1622" s="5" t="n"/>
      <c r="F1622" s="6">
        <f>IF(B1622&amp;""="","",IFERROR(INDEX('أوامر الشغل'!$I$6:$I$1005,MATCH(B1622&amp;"",'أوامر الشغل'!$A$6:$A$1005,0)),"أمر غير موجود"))</f>
        <v/>
      </c>
    </row>
    <row r="1623">
      <c r="A1623" s="16" t="n"/>
      <c r="B1623" s="5" t="n"/>
      <c r="C1623" s="17" t="n"/>
      <c r="D1623" s="5" t="n"/>
      <c r="E1623" s="5" t="n"/>
      <c r="F1623" s="6">
        <f>IF(B1623&amp;""="","",IFERROR(INDEX('أوامر الشغل'!$I$6:$I$1005,MATCH(B1623&amp;"",'أوامر الشغل'!$A$6:$A$1005,0)),"أمر غير موجود"))</f>
        <v/>
      </c>
    </row>
    <row r="1624">
      <c r="A1624" s="16" t="n"/>
      <c r="B1624" s="5" t="n"/>
      <c r="C1624" s="17" t="n"/>
      <c r="D1624" s="5" t="n"/>
      <c r="E1624" s="5" t="n"/>
      <c r="F1624" s="6">
        <f>IF(B1624&amp;""="","",IFERROR(INDEX('أوامر الشغل'!$I$6:$I$1005,MATCH(B1624&amp;"",'أوامر الشغل'!$A$6:$A$1005,0)),"أمر غير موجود"))</f>
        <v/>
      </c>
    </row>
    <row r="1625">
      <c r="A1625" s="16" t="n"/>
      <c r="B1625" s="5" t="n"/>
      <c r="C1625" s="17" t="n"/>
      <c r="D1625" s="5" t="n"/>
      <c r="E1625" s="5" t="n"/>
      <c r="F1625" s="6">
        <f>IF(B1625&amp;""="","",IFERROR(INDEX('أوامر الشغل'!$I$6:$I$1005,MATCH(B1625&amp;"",'أوامر الشغل'!$A$6:$A$1005,0)),"أمر غير موجود"))</f>
        <v/>
      </c>
    </row>
    <row r="1626">
      <c r="A1626" s="16" t="n"/>
      <c r="B1626" s="5" t="n"/>
      <c r="C1626" s="17" t="n"/>
      <c r="D1626" s="5" t="n"/>
      <c r="E1626" s="5" t="n"/>
      <c r="F1626" s="6">
        <f>IF(B1626&amp;""="","",IFERROR(INDEX('أوامر الشغل'!$I$6:$I$1005,MATCH(B1626&amp;"",'أوامر الشغل'!$A$6:$A$1005,0)),"أمر غير موجود"))</f>
        <v/>
      </c>
    </row>
    <row r="1627">
      <c r="A1627" s="16" t="n"/>
      <c r="B1627" s="5" t="n"/>
      <c r="C1627" s="17" t="n"/>
      <c r="D1627" s="5" t="n"/>
      <c r="E1627" s="5" t="n"/>
      <c r="F1627" s="6">
        <f>IF(B1627&amp;""="","",IFERROR(INDEX('أوامر الشغل'!$I$6:$I$1005,MATCH(B1627&amp;"",'أوامر الشغل'!$A$6:$A$1005,0)),"أمر غير موجود"))</f>
        <v/>
      </c>
    </row>
    <row r="1628">
      <c r="A1628" s="16" t="n"/>
      <c r="B1628" s="5" t="n"/>
      <c r="C1628" s="17" t="n"/>
      <c r="D1628" s="5" t="n"/>
      <c r="E1628" s="5" t="n"/>
      <c r="F1628" s="6">
        <f>IF(B1628&amp;""="","",IFERROR(INDEX('أوامر الشغل'!$I$6:$I$1005,MATCH(B1628&amp;"",'أوامر الشغل'!$A$6:$A$1005,0)),"أمر غير موجود"))</f>
        <v/>
      </c>
    </row>
    <row r="1629">
      <c r="A1629" s="16" t="n"/>
      <c r="B1629" s="5" t="n"/>
      <c r="C1629" s="17" t="n"/>
      <c r="D1629" s="5" t="n"/>
      <c r="E1629" s="5" t="n"/>
      <c r="F1629" s="6">
        <f>IF(B1629&amp;""="","",IFERROR(INDEX('أوامر الشغل'!$I$6:$I$1005,MATCH(B1629&amp;"",'أوامر الشغل'!$A$6:$A$1005,0)),"أمر غير موجود"))</f>
        <v/>
      </c>
    </row>
    <row r="1630">
      <c r="A1630" s="16" t="n"/>
      <c r="B1630" s="5" t="n"/>
      <c r="C1630" s="17" t="n"/>
      <c r="D1630" s="5" t="n"/>
      <c r="E1630" s="5" t="n"/>
      <c r="F1630" s="6">
        <f>IF(B1630&amp;""="","",IFERROR(INDEX('أوامر الشغل'!$I$6:$I$1005,MATCH(B1630&amp;"",'أوامر الشغل'!$A$6:$A$1005,0)),"أمر غير موجود"))</f>
        <v/>
      </c>
    </row>
    <row r="1631">
      <c r="A1631" s="16" t="n"/>
      <c r="B1631" s="5" t="n"/>
      <c r="C1631" s="17" t="n"/>
      <c r="D1631" s="5" t="n"/>
      <c r="E1631" s="5" t="n"/>
      <c r="F1631" s="6">
        <f>IF(B1631&amp;""="","",IFERROR(INDEX('أوامر الشغل'!$I$6:$I$1005,MATCH(B1631&amp;"",'أوامر الشغل'!$A$6:$A$1005,0)),"أمر غير موجود"))</f>
        <v/>
      </c>
    </row>
    <row r="1632">
      <c r="A1632" s="16" t="n"/>
      <c r="B1632" s="5" t="n"/>
      <c r="C1632" s="17" t="n"/>
      <c r="D1632" s="5" t="n"/>
      <c r="E1632" s="5" t="n"/>
      <c r="F1632" s="6">
        <f>IF(B1632&amp;""="","",IFERROR(INDEX('أوامر الشغل'!$I$6:$I$1005,MATCH(B1632&amp;"",'أوامر الشغل'!$A$6:$A$1005,0)),"أمر غير موجود"))</f>
        <v/>
      </c>
    </row>
    <row r="1633">
      <c r="A1633" s="16" t="n"/>
      <c r="B1633" s="5" t="n"/>
      <c r="C1633" s="17" t="n"/>
      <c r="D1633" s="5" t="n"/>
      <c r="E1633" s="5" t="n"/>
      <c r="F1633" s="6">
        <f>IF(B1633&amp;""="","",IFERROR(INDEX('أوامر الشغل'!$I$6:$I$1005,MATCH(B1633&amp;"",'أوامر الشغل'!$A$6:$A$1005,0)),"أمر غير موجود"))</f>
        <v/>
      </c>
    </row>
    <row r="1634">
      <c r="A1634" s="16" t="n"/>
      <c r="B1634" s="5" t="n"/>
      <c r="C1634" s="17" t="n"/>
      <c r="D1634" s="5" t="n"/>
      <c r="E1634" s="5" t="n"/>
      <c r="F1634" s="6">
        <f>IF(B1634&amp;""="","",IFERROR(INDEX('أوامر الشغل'!$I$6:$I$1005,MATCH(B1634&amp;"",'أوامر الشغل'!$A$6:$A$1005,0)),"أمر غير موجود"))</f>
        <v/>
      </c>
    </row>
    <row r="1635">
      <c r="A1635" s="16" t="n"/>
      <c r="B1635" s="5" t="n"/>
      <c r="C1635" s="17" t="n"/>
      <c r="D1635" s="5" t="n"/>
      <c r="E1635" s="5" t="n"/>
      <c r="F1635" s="6">
        <f>IF(B1635&amp;""="","",IFERROR(INDEX('أوامر الشغل'!$I$6:$I$1005,MATCH(B1635&amp;"",'أوامر الشغل'!$A$6:$A$1005,0)),"أمر غير موجود"))</f>
        <v/>
      </c>
    </row>
    <row r="1636">
      <c r="A1636" s="16" t="n"/>
      <c r="B1636" s="5" t="n"/>
      <c r="C1636" s="17" t="n"/>
      <c r="D1636" s="5" t="n"/>
      <c r="E1636" s="5" t="n"/>
      <c r="F1636" s="6">
        <f>IF(B1636&amp;""="","",IFERROR(INDEX('أوامر الشغل'!$I$6:$I$1005,MATCH(B1636&amp;"",'أوامر الشغل'!$A$6:$A$1005,0)),"أمر غير موجود"))</f>
        <v/>
      </c>
    </row>
    <row r="1637">
      <c r="A1637" s="16" t="n"/>
      <c r="B1637" s="5" t="n"/>
      <c r="C1637" s="17" t="n"/>
      <c r="D1637" s="5" t="n"/>
      <c r="E1637" s="5" t="n"/>
      <c r="F1637" s="6">
        <f>IF(B1637&amp;""="","",IFERROR(INDEX('أوامر الشغل'!$I$6:$I$1005,MATCH(B1637&amp;"",'أوامر الشغل'!$A$6:$A$1005,0)),"أمر غير موجود"))</f>
        <v/>
      </c>
    </row>
    <row r="1638">
      <c r="A1638" s="16" t="n"/>
      <c r="B1638" s="5" t="n"/>
      <c r="C1638" s="17" t="n"/>
      <c r="D1638" s="5" t="n"/>
      <c r="E1638" s="5" t="n"/>
      <c r="F1638" s="6">
        <f>IF(B1638&amp;""="","",IFERROR(INDEX('أوامر الشغل'!$I$6:$I$1005,MATCH(B1638&amp;"",'أوامر الشغل'!$A$6:$A$1005,0)),"أمر غير موجود"))</f>
        <v/>
      </c>
    </row>
    <row r="1639">
      <c r="A1639" s="16" t="n"/>
      <c r="B1639" s="5" t="n"/>
      <c r="C1639" s="17" t="n"/>
      <c r="D1639" s="5" t="n"/>
      <c r="E1639" s="5" t="n"/>
      <c r="F1639" s="6">
        <f>IF(B1639&amp;""="","",IFERROR(INDEX('أوامر الشغل'!$I$6:$I$1005,MATCH(B1639&amp;"",'أوامر الشغل'!$A$6:$A$1005,0)),"أمر غير موجود"))</f>
        <v/>
      </c>
    </row>
    <row r="1640">
      <c r="A1640" s="16" t="n"/>
      <c r="B1640" s="5" t="n"/>
      <c r="C1640" s="17" t="n"/>
      <c r="D1640" s="5" t="n"/>
      <c r="E1640" s="5" t="n"/>
      <c r="F1640" s="6">
        <f>IF(B1640&amp;""="","",IFERROR(INDEX('أوامر الشغل'!$I$6:$I$1005,MATCH(B1640&amp;"",'أوامر الشغل'!$A$6:$A$1005,0)),"أمر غير موجود"))</f>
        <v/>
      </c>
    </row>
    <row r="1641">
      <c r="A1641" s="16" t="n"/>
      <c r="B1641" s="5" t="n"/>
      <c r="C1641" s="17" t="n"/>
      <c r="D1641" s="5" t="n"/>
      <c r="E1641" s="5" t="n"/>
      <c r="F1641" s="6">
        <f>IF(B1641&amp;""="","",IFERROR(INDEX('أوامر الشغل'!$I$6:$I$1005,MATCH(B1641&amp;"",'أوامر الشغل'!$A$6:$A$1005,0)),"أمر غير موجود"))</f>
        <v/>
      </c>
    </row>
    <row r="1642">
      <c r="A1642" s="16" t="n"/>
      <c r="B1642" s="5" t="n"/>
      <c r="C1642" s="17" t="n"/>
      <c r="D1642" s="5" t="n"/>
      <c r="E1642" s="5" t="n"/>
      <c r="F1642" s="6">
        <f>IF(B1642&amp;""="","",IFERROR(INDEX('أوامر الشغل'!$I$6:$I$1005,MATCH(B1642&amp;"",'أوامر الشغل'!$A$6:$A$1005,0)),"أمر غير موجود"))</f>
        <v/>
      </c>
    </row>
    <row r="1643">
      <c r="A1643" s="16" t="n"/>
      <c r="B1643" s="5" t="n"/>
      <c r="C1643" s="17" t="n"/>
      <c r="D1643" s="5" t="n"/>
      <c r="E1643" s="5" t="n"/>
      <c r="F1643" s="6">
        <f>IF(B1643&amp;""="","",IFERROR(INDEX('أوامر الشغل'!$I$6:$I$1005,MATCH(B1643&amp;"",'أوامر الشغل'!$A$6:$A$1005,0)),"أمر غير موجود"))</f>
        <v/>
      </c>
    </row>
    <row r="1644">
      <c r="A1644" s="16" t="n"/>
      <c r="B1644" s="5" t="n"/>
      <c r="C1644" s="17" t="n"/>
      <c r="D1644" s="5" t="n"/>
      <c r="E1644" s="5" t="n"/>
      <c r="F1644" s="6">
        <f>IF(B1644&amp;""="","",IFERROR(INDEX('أوامر الشغل'!$I$6:$I$1005,MATCH(B1644&amp;"",'أوامر الشغل'!$A$6:$A$1005,0)),"أمر غير موجود"))</f>
        <v/>
      </c>
    </row>
    <row r="1645">
      <c r="A1645" s="16" t="n"/>
      <c r="B1645" s="5" t="n"/>
      <c r="C1645" s="17" t="n"/>
      <c r="D1645" s="5" t="n"/>
      <c r="E1645" s="5" t="n"/>
      <c r="F1645" s="6">
        <f>IF(B1645&amp;""="","",IFERROR(INDEX('أوامر الشغل'!$I$6:$I$1005,MATCH(B1645&amp;"",'أوامر الشغل'!$A$6:$A$1005,0)),"أمر غير موجود"))</f>
        <v/>
      </c>
    </row>
    <row r="1646">
      <c r="A1646" s="16" t="n"/>
      <c r="B1646" s="5" t="n"/>
      <c r="C1646" s="17" t="n"/>
      <c r="D1646" s="5" t="n"/>
      <c r="E1646" s="5" t="n"/>
      <c r="F1646" s="6">
        <f>IF(B1646&amp;""="","",IFERROR(INDEX('أوامر الشغل'!$I$6:$I$1005,MATCH(B1646&amp;"",'أوامر الشغل'!$A$6:$A$1005,0)),"أمر غير موجود"))</f>
        <v/>
      </c>
    </row>
    <row r="1647">
      <c r="A1647" s="16" t="n"/>
      <c r="B1647" s="5" t="n"/>
      <c r="C1647" s="17" t="n"/>
      <c r="D1647" s="5" t="n"/>
      <c r="E1647" s="5" t="n"/>
      <c r="F1647" s="6">
        <f>IF(B1647&amp;""="","",IFERROR(INDEX('أوامر الشغل'!$I$6:$I$1005,MATCH(B1647&amp;"",'أوامر الشغل'!$A$6:$A$1005,0)),"أمر غير موجود"))</f>
        <v/>
      </c>
    </row>
    <row r="1648">
      <c r="A1648" s="16" t="n"/>
      <c r="B1648" s="5" t="n"/>
      <c r="C1648" s="17" t="n"/>
      <c r="D1648" s="5" t="n"/>
      <c r="E1648" s="5" t="n"/>
      <c r="F1648" s="6">
        <f>IF(B1648&amp;""="","",IFERROR(INDEX('أوامر الشغل'!$I$6:$I$1005,MATCH(B1648&amp;"",'أوامر الشغل'!$A$6:$A$1005,0)),"أمر غير موجود"))</f>
        <v/>
      </c>
    </row>
    <row r="1649">
      <c r="A1649" s="16" t="n"/>
      <c r="B1649" s="5" t="n"/>
      <c r="C1649" s="17" t="n"/>
      <c r="D1649" s="5" t="n"/>
      <c r="E1649" s="5" t="n"/>
      <c r="F1649" s="6">
        <f>IF(B1649&amp;""="","",IFERROR(INDEX('أوامر الشغل'!$I$6:$I$1005,MATCH(B1649&amp;"",'أوامر الشغل'!$A$6:$A$1005,0)),"أمر غير موجود"))</f>
        <v/>
      </c>
    </row>
    <row r="1650">
      <c r="A1650" s="16" t="n"/>
      <c r="B1650" s="5" t="n"/>
      <c r="C1650" s="17" t="n"/>
      <c r="D1650" s="5" t="n"/>
      <c r="E1650" s="5" t="n"/>
      <c r="F1650" s="6">
        <f>IF(B1650&amp;""="","",IFERROR(INDEX('أوامر الشغل'!$I$6:$I$1005,MATCH(B1650&amp;"",'أوامر الشغل'!$A$6:$A$1005,0)),"أمر غير موجود"))</f>
        <v/>
      </c>
    </row>
    <row r="1651">
      <c r="A1651" s="16" t="n"/>
      <c r="B1651" s="5" t="n"/>
      <c r="C1651" s="17" t="n"/>
      <c r="D1651" s="5" t="n"/>
      <c r="E1651" s="5" t="n"/>
      <c r="F1651" s="6">
        <f>IF(B1651&amp;""="","",IFERROR(INDEX('أوامر الشغل'!$I$6:$I$1005,MATCH(B1651&amp;"",'أوامر الشغل'!$A$6:$A$1005,0)),"أمر غير موجود"))</f>
        <v/>
      </c>
    </row>
    <row r="1652">
      <c r="A1652" s="16" t="n"/>
      <c r="B1652" s="5" t="n"/>
      <c r="C1652" s="17" t="n"/>
      <c r="D1652" s="5" t="n"/>
      <c r="E1652" s="5" t="n"/>
      <c r="F1652" s="6">
        <f>IF(B1652&amp;""="","",IFERROR(INDEX('أوامر الشغل'!$I$6:$I$1005,MATCH(B1652&amp;"",'أوامر الشغل'!$A$6:$A$1005,0)),"أمر غير موجود"))</f>
        <v/>
      </c>
    </row>
    <row r="1653">
      <c r="A1653" s="16" t="n"/>
      <c r="B1653" s="5" t="n"/>
      <c r="C1653" s="17" t="n"/>
      <c r="D1653" s="5" t="n"/>
      <c r="E1653" s="5" t="n"/>
      <c r="F1653" s="6">
        <f>IF(B1653&amp;""="","",IFERROR(INDEX('أوامر الشغل'!$I$6:$I$1005,MATCH(B1653&amp;"",'أوامر الشغل'!$A$6:$A$1005,0)),"أمر غير موجود"))</f>
        <v/>
      </c>
    </row>
    <row r="1654">
      <c r="A1654" s="16" t="n"/>
      <c r="B1654" s="5" t="n"/>
      <c r="C1654" s="17" t="n"/>
      <c r="D1654" s="5" t="n"/>
      <c r="E1654" s="5" t="n"/>
      <c r="F1654" s="6">
        <f>IF(B1654&amp;""="","",IFERROR(INDEX('أوامر الشغل'!$I$6:$I$1005,MATCH(B1654&amp;"",'أوامر الشغل'!$A$6:$A$1005,0)),"أمر غير موجود"))</f>
        <v/>
      </c>
    </row>
    <row r="1655">
      <c r="A1655" s="16" t="n"/>
      <c r="B1655" s="5" t="n"/>
      <c r="C1655" s="17" t="n"/>
      <c r="D1655" s="5" t="n"/>
      <c r="E1655" s="5" t="n"/>
      <c r="F1655" s="6">
        <f>IF(B1655&amp;""="","",IFERROR(INDEX('أوامر الشغل'!$I$6:$I$1005,MATCH(B1655&amp;"",'أوامر الشغل'!$A$6:$A$1005,0)),"أمر غير موجود"))</f>
        <v/>
      </c>
    </row>
    <row r="1656">
      <c r="A1656" s="16" t="n"/>
      <c r="B1656" s="5" t="n"/>
      <c r="C1656" s="17" t="n"/>
      <c r="D1656" s="5" t="n"/>
      <c r="E1656" s="5" t="n"/>
      <c r="F1656" s="6">
        <f>IF(B1656&amp;""="","",IFERROR(INDEX('أوامر الشغل'!$I$6:$I$1005,MATCH(B1656&amp;"",'أوامر الشغل'!$A$6:$A$1005,0)),"أمر غير موجود"))</f>
        <v/>
      </c>
    </row>
    <row r="1657">
      <c r="A1657" s="16" t="n"/>
      <c r="B1657" s="5" t="n"/>
      <c r="C1657" s="17" t="n"/>
      <c r="D1657" s="5" t="n"/>
      <c r="E1657" s="5" t="n"/>
      <c r="F1657" s="6">
        <f>IF(B1657&amp;""="","",IFERROR(INDEX('أوامر الشغل'!$I$6:$I$1005,MATCH(B1657&amp;"",'أوامر الشغل'!$A$6:$A$1005,0)),"أمر غير موجود"))</f>
        <v/>
      </c>
    </row>
    <row r="1658">
      <c r="A1658" s="16" t="n"/>
      <c r="B1658" s="5" t="n"/>
      <c r="C1658" s="17" t="n"/>
      <c r="D1658" s="5" t="n"/>
      <c r="E1658" s="5" t="n"/>
      <c r="F1658" s="6">
        <f>IF(B1658&amp;""="","",IFERROR(INDEX('أوامر الشغل'!$I$6:$I$1005,MATCH(B1658&amp;"",'أوامر الشغل'!$A$6:$A$1005,0)),"أمر غير موجود"))</f>
        <v/>
      </c>
    </row>
    <row r="1659">
      <c r="A1659" s="16" t="n"/>
      <c r="B1659" s="5" t="n"/>
      <c r="C1659" s="17" t="n"/>
      <c r="D1659" s="5" t="n"/>
      <c r="E1659" s="5" t="n"/>
      <c r="F1659" s="6">
        <f>IF(B1659&amp;""="","",IFERROR(INDEX('أوامر الشغل'!$I$6:$I$1005,MATCH(B1659&amp;"",'أوامر الشغل'!$A$6:$A$1005,0)),"أمر غير موجود"))</f>
        <v/>
      </c>
    </row>
    <row r="1660">
      <c r="A1660" s="16" t="n"/>
      <c r="B1660" s="5" t="n"/>
      <c r="C1660" s="17" t="n"/>
      <c r="D1660" s="5" t="n"/>
      <c r="E1660" s="5" t="n"/>
      <c r="F1660" s="6">
        <f>IF(B1660&amp;""="","",IFERROR(INDEX('أوامر الشغل'!$I$6:$I$1005,MATCH(B1660&amp;"",'أوامر الشغل'!$A$6:$A$1005,0)),"أمر غير موجود"))</f>
        <v/>
      </c>
    </row>
    <row r="1661">
      <c r="A1661" s="16" t="n"/>
      <c r="B1661" s="5" t="n"/>
      <c r="C1661" s="17" t="n"/>
      <c r="D1661" s="5" t="n"/>
      <c r="E1661" s="5" t="n"/>
      <c r="F1661" s="6">
        <f>IF(B1661&amp;""="","",IFERROR(INDEX('أوامر الشغل'!$I$6:$I$1005,MATCH(B1661&amp;"",'أوامر الشغل'!$A$6:$A$1005,0)),"أمر غير موجود"))</f>
        <v/>
      </c>
    </row>
    <row r="1662">
      <c r="A1662" s="16" t="n"/>
      <c r="B1662" s="5" t="n"/>
      <c r="C1662" s="17" t="n"/>
      <c r="D1662" s="5" t="n"/>
      <c r="E1662" s="5" t="n"/>
      <c r="F1662" s="6">
        <f>IF(B1662&amp;""="","",IFERROR(INDEX('أوامر الشغل'!$I$6:$I$1005,MATCH(B1662&amp;"",'أوامر الشغل'!$A$6:$A$1005,0)),"أمر غير موجود"))</f>
        <v/>
      </c>
    </row>
    <row r="1663">
      <c r="A1663" s="16" t="n"/>
      <c r="B1663" s="5" t="n"/>
      <c r="C1663" s="17" t="n"/>
      <c r="D1663" s="5" t="n"/>
      <c r="E1663" s="5" t="n"/>
      <c r="F1663" s="6">
        <f>IF(B1663&amp;""="","",IFERROR(INDEX('أوامر الشغل'!$I$6:$I$1005,MATCH(B1663&amp;"",'أوامر الشغل'!$A$6:$A$1005,0)),"أمر غير موجود"))</f>
        <v/>
      </c>
    </row>
    <row r="1664">
      <c r="A1664" s="16" t="n"/>
      <c r="B1664" s="5" t="n"/>
      <c r="C1664" s="17" t="n"/>
      <c r="D1664" s="5" t="n"/>
      <c r="E1664" s="5" t="n"/>
      <c r="F1664" s="6">
        <f>IF(B1664&amp;""="","",IFERROR(INDEX('أوامر الشغل'!$I$6:$I$1005,MATCH(B1664&amp;"",'أوامر الشغل'!$A$6:$A$1005,0)),"أمر غير موجود"))</f>
        <v/>
      </c>
    </row>
    <row r="1665">
      <c r="A1665" s="16" t="n"/>
      <c r="B1665" s="5" t="n"/>
      <c r="C1665" s="17" t="n"/>
      <c r="D1665" s="5" t="n"/>
      <c r="E1665" s="5" t="n"/>
      <c r="F1665" s="6">
        <f>IF(B1665&amp;""="","",IFERROR(INDEX('أوامر الشغل'!$I$6:$I$1005,MATCH(B1665&amp;"",'أوامر الشغل'!$A$6:$A$1005,0)),"أمر غير موجود"))</f>
        <v/>
      </c>
    </row>
    <row r="1666">
      <c r="A1666" s="16" t="n"/>
      <c r="B1666" s="5" t="n"/>
      <c r="C1666" s="17" t="n"/>
      <c r="D1666" s="5" t="n"/>
      <c r="E1666" s="5" t="n"/>
      <c r="F1666" s="6">
        <f>IF(B1666&amp;""="","",IFERROR(INDEX('أوامر الشغل'!$I$6:$I$1005,MATCH(B1666&amp;"",'أوامر الشغل'!$A$6:$A$1005,0)),"أمر غير موجود"))</f>
        <v/>
      </c>
    </row>
    <row r="1667">
      <c r="A1667" s="16" t="n"/>
      <c r="B1667" s="5" t="n"/>
      <c r="C1667" s="17" t="n"/>
      <c r="D1667" s="5" t="n"/>
      <c r="E1667" s="5" t="n"/>
      <c r="F1667" s="6">
        <f>IF(B1667&amp;""="","",IFERROR(INDEX('أوامر الشغل'!$I$6:$I$1005,MATCH(B1667&amp;"",'أوامر الشغل'!$A$6:$A$1005,0)),"أمر غير موجود"))</f>
        <v/>
      </c>
    </row>
    <row r="1668">
      <c r="A1668" s="16" t="n"/>
      <c r="B1668" s="5" t="n"/>
      <c r="C1668" s="17" t="n"/>
      <c r="D1668" s="5" t="n"/>
      <c r="E1668" s="5" t="n"/>
      <c r="F1668" s="6">
        <f>IF(B1668&amp;""="","",IFERROR(INDEX('أوامر الشغل'!$I$6:$I$1005,MATCH(B1668&amp;"",'أوامر الشغل'!$A$6:$A$1005,0)),"أمر غير موجود"))</f>
        <v/>
      </c>
    </row>
    <row r="1669">
      <c r="A1669" s="16" t="n"/>
      <c r="B1669" s="5" t="n"/>
      <c r="C1669" s="17" t="n"/>
      <c r="D1669" s="5" t="n"/>
      <c r="E1669" s="5" t="n"/>
      <c r="F1669" s="6">
        <f>IF(B1669&amp;""="","",IFERROR(INDEX('أوامر الشغل'!$I$6:$I$1005,MATCH(B1669&amp;"",'أوامر الشغل'!$A$6:$A$1005,0)),"أمر غير موجود"))</f>
        <v/>
      </c>
    </row>
    <row r="1670">
      <c r="A1670" s="16" t="n"/>
      <c r="B1670" s="5" t="n"/>
      <c r="C1670" s="17" t="n"/>
      <c r="D1670" s="5" t="n"/>
      <c r="E1670" s="5" t="n"/>
      <c r="F1670" s="6">
        <f>IF(B1670&amp;""="","",IFERROR(INDEX('أوامر الشغل'!$I$6:$I$1005,MATCH(B1670&amp;"",'أوامر الشغل'!$A$6:$A$1005,0)),"أمر غير موجود"))</f>
        <v/>
      </c>
    </row>
    <row r="1671">
      <c r="A1671" s="16" t="n"/>
      <c r="B1671" s="5" t="n"/>
      <c r="C1671" s="17" t="n"/>
      <c r="D1671" s="5" t="n"/>
      <c r="E1671" s="5" t="n"/>
      <c r="F1671" s="6">
        <f>IF(B1671&amp;""="","",IFERROR(INDEX('أوامر الشغل'!$I$6:$I$1005,MATCH(B1671&amp;"",'أوامر الشغل'!$A$6:$A$1005,0)),"أمر غير موجود"))</f>
        <v/>
      </c>
    </row>
    <row r="1672">
      <c r="A1672" s="16" t="n"/>
      <c r="B1672" s="5" t="n"/>
      <c r="C1672" s="17" t="n"/>
      <c r="D1672" s="5" t="n"/>
      <c r="E1672" s="5" t="n"/>
      <c r="F1672" s="6">
        <f>IF(B1672&amp;""="","",IFERROR(INDEX('أوامر الشغل'!$I$6:$I$1005,MATCH(B1672&amp;"",'أوامر الشغل'!$A$6:$A$1005,0)),"أمر غير موجود"))</f>
        <v/>
      </c>
    </row>
    <row r="1673">
      <c r="A1673" s="16" t="n"/>
      <c r="B1673" s="5" t="n"/>
      <c r="C1673" s="17" t="n"/>
      <c r="D1673" s="5" t="n"/>
      <c r="E1673" s="5" t="n"/>
      <c r="F1673" s="6">
        <f>IF(B1673&amp;""="","",IFERROR(INDEX('أوامر الشغل'!$I$6:$I$1005,MATCH(B1673&amp;"",'أوامر الشغل'!$A$6:$A$1005,0)),"أمر غير موجود"))</f>
        <v/>
      </c>
    </row>
    <row r="1674">
      <c r="A1674" s="16" t="n"/>
      <c r="B1674" s="5" t="n"/>
      <c r="C1674" s="17" t="n"/>
      <c r="D1674" s="5" t="n"/>
      <c r="E1674" s="5" t="n"/>
      <c r="F1674" s="6">
        <f>IF(B1674&amp;""="","",IFERROR(INDEX('أوامر الشغل'!$I$6:$I$1005,MATCH(B1674&amp;"",'أوامر الشغل'!$A$6:$A$1005,0)),"أمر غير موجود"))</f>
        <v/>
      </c>
    </row>
    <row r="1675">
      <c r="A1675" s="16" t="n"/>
      <c r="B1675" s="5" t="n"/>
      <c r="C1675" s="17" t="n"/>
      <c r="D1675" s="5" t="n"/>
      <c r="E1675" s="5" t="n"/>
      <c r="F1675" s="6">
        <f>IF(B1675&amp;""="","",IFERROR(INDEX('أوامر الشغل'!$I$6:$I$1005,MATCH(B1675&amp;"",'أوامر الشغل'!$A$6:$A$1005,0)),"أمر غير موجود"))</f>
        <v/>
      </c>
    </row>
    <row r="1676">
      <c r="A1676" s="16" t="n"/>
      <c r="B1676" s="5" t="n"/>
      <c r="C1676" s="17" t="n"/>
      <c r="D1676" s="5" t="n"/>
      <c r="E1676" s="5" t="n"/>
      <c r="F1676" s="6">
        <f>IF(B1676&amp;""="","",IFERROR(INDEX('أوامر الشغل'!$I$6:$I$1005,MATCH(B1676&amp;"",'أوامر الشغل'!$A$6:$A$1005,0)),"أمر غير موجود"))</f>
        <v/>
      </c>
    </row>
    <row r="1677">
      <c r="A1677" s="16" t="n"/>
      <c r="B1677" s="5" t="n"/>
      <c r="C1677" s="17" t="n"/>
      <c r="D1677" s="5" t="n"/>
      <c r="E1677" s="5" t="n"/>
      <c r="F1677" s="6">
        <f>IF(B1677&amp;""="","",IFERROR(INDEX('أوامر الشغل'!$I$6:$I$1005,MATCH(B1677&amp;"",'أوامر الشغل'!$A$6:$A$1005,0)),"أمر غير موجود"))</f>
        <v/>
      </c>
    </row>
    <row r="1678">
      <c r="A1678" s="16" t="n"/>
      <c r="B1678" s="5" t="n"/>
      <c r="C1678" s="17" t="n"/>
      <c r="D1678" s="5" t="n"/>
      <c r="E1678" s="5" t="n"/>
      <c r="F1678" s="6">
        <f>IF(B1678&amp;""="","",IFERROR(INDEX('أوامر الشغل'!$I$6:$I$1005,MATCH(B1678&amp;"",'أوامر الشغل'!$A$6:$A$1005,0)),"أمر غير موجود"))</f>
        <v/>
      </c>
    </row>
    <row r="1679">
      <c r="A1679" s="16" t="n"/>
      <c r="B1679" s="5" t="n"/>
      <c r="C1679" s="17" t="n"/>
      <c r="D1679" s="5" t="n"/>
      <c r="E1679" s="5" t="n"/>
      <c r="F1679" s="6">
        <f>IF(B1679&amp;""="","",IFERROR(INDEX('أوامر الشغل'!$I$6:$I$1005,MATCH(B1679&amp;"",'أوامر الشغل'!$A$6:$A$1005,0)),"أمر غير موجود"))</f>
        <v/>
      </c>
    </row>
    <row r="1680">
      <c r="A1680" s="16" t="n"/>
      <c r="B1680" s="5" t="n"/>
      <c r="C1680" s="17" t="n"/>
      <c r="D1680" s="5" t="n"/>
      <c r="E1680" s="5" t="n"/>
      <c r="F1680" s="6">
        <f>IF(B1680&amp;""="","",IFERROR(INDEX('أوامر الشغل'!$I$6:$I$1005,MATCH(B1680&amp;"",'أوامر الشغل'!$A$6:$A$1005,0)),"أمر غير موجود"))</f>
        <v/>
      </c>
    </row>
    <row r="1681">
      <c r="A1681" s="16" t="n"/>
      <c r="B1681" s="5" t="n"/>
      <c r="C1681" s="17" t="n"/>
      <c r="D1681" s="5" t="n"/>
      <c r="E1681" s="5" t="n"/>
      <c r="F1681" s="6">
        <f>IF(B1681&amp;""="","",IFERROR(INDEX('أوامر الشغل'!$I$6:$I$1005,MATCH(B1681&amp;"",'أوامر الشغل'!$A$6:$A$1005,0)),"أمر غير موجود"))</f>
        <v/>
      </c>
    </row>
    <row r="1682">
      <c r="A1682" s="16" t="n"/>
      <c r="B1682" s="5" t="n"/>
      <c r="C1682" s="17" t="n"/>
      <c r="D1682" s="5" t="n"/>
      <c r="E1682" s="5" t="n"/>
      <c r="F1682" s="6">
        <f>IF(B1682&amp;""="","",IFERROR(INDEX('أوامر الشغل'!$I$6:$I$1005,MATCH(B1682&amp;"",'أوامر الشغل'!$A$6:$A$1005,0)),"أمر غير موجود"))</f>
        <v/>
      </c>
    </row>
    <row r="1683">
      <c r="A1683" s="16" t="n"/>
      <c r="B1683" s="5" t="n"/>
      <c r="C1683" s="17" t="n"/>
      <c r="D1683" s="5" t="n"/>
      <c r="E1683" s="5" t="n"/>
      <c r="F1683" s="6">
        <f>IF(B1683&amp;""="","",IFERROR(INDEX('أوامر الشغل'!$I$6:$I$1005,MATCH(B1683&amp;"",'أوامر الشغل'!$A$6:$A$1005,0)),"أمر غير موجود"))</f>
        <v/>
      </c>
    </row>
    <row r="1684">
      <c r="A1684" s="16" t="n"/>
      <c r="B1684" s="5" t="n"/>
      <c r="C1684" s="17" t="n"/>
      <c r="D1684" s="5" t="n"/>
      <c r="E1684" s="5" t="n"/>
      <c r="F1684" s="6">
        <f>IF(B1684&amp;""="","",IFERROR(INDEX('أوامر الشغل'!$I$6:$I$1005,MATCH(B1684&amp;"",'أوامر الشغل'!$A$6:$A$1005,0)),"أمر غير موجود"))</f>
        <v/>
      </c>
    </row>
    <row r="1685">
      <c r="A1685" s="16" t="n"/>
      <c r="B1685" s="5" t="n"/>
      <c r="C1685" s="17" t="n"/>
      <c r="D1685" s="5" t="n"/>
      <c r="E1685" s="5" t="n"/>
      <c r="F1685" s="6">
        <f>IF(B1685&amp;""="","",IFERROR(INDEX('أوامر الشغل'!$I$6:$I$1005,MATCH(B1685&amp;"",'أوامر الشغل'!$A$6:$A$1005,0)),"أمر غير موجود"))</f>
        <v/>
      </c>
    </row>
    <row r="1686">
      <c r="A1686" s="16" t="n"/>
      <c r="B1686" s="5" t="n"/>
      <c r="C1686" s="17" t="n"/>
      <c r="D1686" s="5" t="n"/>
      <c r="E1686" s="5" t="n"/>
      <c r="F1686" s="6">
        <f>IF(B1686&amp;""="","",IFERROR(INDEX('أوامر الشغل'!$I$6:$I$1005,MATCH(B1686&amp;"",'أوامر الشغل'!$A$6:$A$1005,0)),"أمر غير موجود"))</f>
        <v/>
      </c>
    </row>
    <row r="1687">
      <c r="A1687" s="16" t="n"/>
      <c r="B1687" s="5" t="n"/>
      <c r="C1687" s="17" t="n"/>
      <c r="D1687" s="5" t="n"/>
      <c r="E1687" s="5" t="n"/>
      <c r="F1687" s="6">
        <f>IF(B1687&amp;""="","",IFERROR(INDEX('أوامر الشغل'!$I$6:$I$1005,MATCH(B1687&amp;"",'أوامر الشغل'!$A$6:$A$1005,0)),"أمر غير موجود"))</f>
        <v/>
      </c>
    </row>
    <row r="1688">
      <c r="A1688" s="16" t="n"/>
      <c r="B1688" s="5" t="n"/>
      <c r="C1688" s="17" t="n"/>
      <c r="D1688" s="5" t="n"/>
      <c r="E1688" s="5" t="n"/>
      <c r="F1688" s="6">
        <f>IF(B1688&amp;""="","",IFERROR(INDEX('أوامر الشغل'!$I$6:$I$1005,MATCH(B1688&amp;"",'أوامر الشغل'!$A$6:$A$1005,0)),"أمر غير موجود"))</f>
        <v/>
      </c>
    </row>
    <row r="1689">
      <c r="A1689" s="16" t="n"/>
      <c r="B1689" s="5" t="n"/>
      <c r="C1689" s="17" t="n"/>
      <c r="D1689" s="5" t="n"/>
      <c r="E1689" s="5" t="n"/>
      <c r="F1689" s="6">
        <f>IF(B1689&amp;""="","",IFERROR(INDEX('أوامر الشغل'!$I$6:$I$1005,MATCH(B1689&amp;"",'أوامر الشغل'!$A$6:$A$1005,0)),"أمر غير موجود"))</f>
        <v/>
      </c>
    </row>
    <row r="1690">
      <c r="A1690" s="16" t="n"/>
      <c r="B1690" s="5" t="n"/>
      <c r="C1690" s="17" t="n"/>
      <c r="D1690" s="5" t="n"/>
      <c r="E1690" s="5" t="n"/>
      <c r="F1690" s="6">
        <f>IF(B1690&amp;""="","",IFERROR(INDEX('أوامر الشغل'!$I$6:$I$1005,MATCH(B1690&amp;"",'أوامر الشغل'!$A$6:$A$1005,0)),"أمر غير موجود"))</f>
        <v/>
      </c>
    </row>
    <row r="1691">
      <c r="A1691" s="16" t="n"/>
      <c r="B1691" s="5" t="n"/>
      <c r="C1691" s="17" t="n"/>
      <c r="D1691" s="5" t="n"/>
      <c r="E1691" s="5" t="n"/>
      <c r="F1691" s="6">
        <f>IF(B1691&amp;""="","",IFERROR(INDEX('أوامر الشغل'!$I$6:$I$1005,MATCH(B1691&amp;"",'أوامر الشغل'!$A$6:$A$1005,0)),"أمر غير موجود"))</f>
        <v/>
      </c>
    </row>
    <row r="1692">
      <c r="A1692" s="16" t="n"/>
      <c r="B1692" s="5" t="n"/>
      <c r="C1692" s="17" t="n"/>
      <c r="D1692" s="5" t="n"/>
      <c r="E1692" s="5" t="n"/>
      <c r="F1692" s="6">
        <f>IF(B1692&amp;""="","",IFERROR(INDEX('أوامر الشغل'!$I$6:$I$1005,MATCH(B1692&amp;"",'أوامر الشغل'!$A$6:$A$1005,0)),"أمر غير موجود"))</f>
        <v/>
      </c>
    </row>
    <row r="1693">
      <c r="A1693" s="16" t="n"/>
      <c r="B1693" s="5" t="n"/>
      <c r="C1693" s="17" t="n"/>
      <c r="D1693" s="5" t="n"/>
      <c r="E1693" s="5" t="n"/>
      <c r="F1693" s="6">
        <f>IF(B1693&amp;""="","",IFERROR(INDEX('أوامر الشغل'!$I$6:$I$1005,MATCH(B1693&amp;"",'أوامر الشغل'!$A$6:$A$1005,0)),"أمر غير موجود"))</f>
        <v/>
      </c>
    </row>
    <row r="1694">
      <c r="A1694" s="16" t="n"/>
      <c r="B1694" s="5" t="n"/>
      <c r="C1694" s="17" t="n"/>
      <c r="D1694" s="5" t="n"/>
      <c r="E1694" s="5" t="n"/>
      <c r="F1694" s="6">
        <f>IF(B1694&amp;""="","",IFERROR(INDEX('أوامر الشغل'!$I$6:$I$1005,MATCH(B1694&amp;"",'أوامر الشغل'!$A$6:$A$1005,0)),"أمر غير موجود"))</f>
        <v/>
      </c>
    </row>
    <row r="1695">
      <c r="A1695" s="16" t="n"/>
      <c r="B1695" s="5" t="n"/>
      <c r="C1695" s="17" t="n"/>
      <c r="D1695" s="5" t="n"/>
      <c r="E1695" s="5" t="n"/>
      <c r="F1695" s="6">
        <f>IF(B1695&amp;""="","",IFERROR(INDEX('أوامر الشغل'!$I$6:$I$1005,MATCH(B1695&amp;"",'أوامر الشغل'!$A$6:$A$1005,0)),"أمر غير موجود"))</f>
        <v/>
      </c>
    </row>
    <row r="1696">
      <c r="A1696" s="16" t="n"/>
      <c r="B1696" s="5" t="n"/>
      <c r="C1696" s="17" t="n"/>
      <c r="D1696" s="5" t="n"/>
      <c r="E1696" s="5" t="n"/>
      <c r="F1696" s="6">
        <f>IF(B1696&amp;""="","",IFERROR(INDEX('أوامر الشغل'!$I$6:$I$1005,MATCH(B1696&amp;"",'أوامر الشغل'!$A$6:$A$1005,0)),"أمر غير موجود"))</f>
        <v/>
      </c>
    </row>
    <row r="1697">
      <c r="A1697" s="16" t="n"/>
      <c r="B1697" s="5" t="n"/>
      <c r="C1697" s="17" t="n"/>
      <c r="D1697" s="5" t="n"/>
      <c r="E1697" s="5" t="n"/>
      <c r="F1697" s="6">
        <f>IF(B1697&amp;""="","",IFERROR(INDEX('أوامر الشغل'!$I$6:$I$1005,MATCH(B1697&amp;"",'أوامر الشغل'!$A$6:$A$1005,0)),"أمر غير موجود"))</f>
        <v/>
      </c>
    </row>
    <row r="1698">
      <c r="A1698" s="16" t="n"/>
      <c r="B1698" s="5" t="n"/>
      <c r="C1698" s="17" t="n"/>
      <c r="D1698" s="5" t="n"/>
      <c r="E1698" s="5" t="n"/>
      <c r="F1698" s="6">
        <f>IF(B1698&amp;""="","",IFERROR(INDEX('أوامر الشغل'!$I$6:$I$1005,MATCH(B1698&amp;"",'أوامر الشغل'!$A$6:$A$1005,0)),"أمر غير موجود"))</f>
        <v/>
      </c>
    </row>
    <row r="1699">
      <c r="A1699" s="16" t="n"/>
      <c r="B1699" s="5" t="n"/>
      <c r="C1699" s="17" t="n"/>
      <c r="D1699" s="5" t="n"/>
      <c r="E1699" s="5" t="n"/>
      <c r="F1699" s="6">
        <f>IF(B1699&amp;""="","",IFERROR(INDEX('أوامر الشغل'!$I$6:$I$1005,MATCH(B1699&amp;"",'أوامر الشغل'!$A$6:$A$1005,0)),"أمر غير موجود"))</f>
        <v/>
      </c>
    </row>
    <row r="1700">
      <c r="A1700" s="16" t="n"/>
      <c r="B1700" s="5" t="n"/>
      <c r="C1700" s="17" t="n"/>
      <c r="D1700" s="5" t="n"/>
      <c r="E1700" s="5" t="n"/>
      <c r="F1700" s="6">
        <f>IF(B1700&amp;""="","",IFERROR(INDEX('أوامر الشغل'!$I$6:$I$1005,MATCH(B1700&amp;"",'أوامر الشغل'!$A$6:$A$1005,0)),"أمر غير موجود"))</f>
        <v/>
      </c>
    </row>
    <row r="1701">
      <c r="A1701" s="16" t="n"/>
      <c r="B1701" s="5" t="n"/>
      <c r="C1701" s="17" t="n"/>
      <c r="D1701" s="5" t="n"/>
      <c r="E1701" s="5" t="n"/>
      <c r="F1701" s="6">
        <f>IF(B1701&amp;""="","",IFERROR(INDEX('أوامر الشغل'!$I$6:$I$1005,MATCH(B1701&amp;"",'أوامر الشغل'!$A$6:$A$1005,0)),"أمر غير موجود"))</f>
        <v/>
      </c>
    </row>
    <row r="1702">
      <c r="A1702" s="16" t="n"/>
      <c r="B1702" s="5" t="n"/>
      <c r="C1702" s="17" t="n"/>
      <c r="D1702" s="5" t="n"/>
      <c r="E1702" s="5" t="n"/>
      <c r="F1702" s="6">
        <f>IF(B1702&amp;""="","",IFERROR(INDEX('أوامر الشغل'!$I$6:$I$1005,MATCH(B1702&amp;"",'أوامر الشغل'!$A$6:$A$1005,0)),"أمر غير موجود"))</f>
        <v/>
      </c>
    </row>
    <row r="1703">
      <c r="A1703" s="16" t="n"/>
      <c r="B1703" s="5" t="n"/>
      <c r="C1703" s="17" t="n"/>
      <c r="D1703" s="5" t="n"/>
      <c r="E1703" s="5" t="n"/>
      <c r="F1703" s="6">
        <f>IF(B1703&amp;""="","",IFERROR(INDEX('أوامر الشغل'!$I$6:$I$1005,MATCH(B1703&amp;"",'أوامر الشغل'!$A$6:$A$1005,0)),"أمر غير موجود"))</f>
        <v/>
      </c>
    </row>
    <row r="1704">
      <c r="A1704" s="16" t="n"/>
      <c r="B1704" s="5" t="n"/>
      <c r="C1704" s="17" t="n"/>
      <c r="D1704" s="5" t="n"/>
      <c r="E1704" s="5" t="n"/>
      <c r="F1704" s="6">
        <f>IF(B1704&amp;""="","",IFERROR(INDEX('أوامر الشغل'!$I$6:$I$1005,MATCH(B1704&amp;"",'أوامر الشغل'!$A$6:$A$1005,0)),"أمر غير موجود"))</f>
        <v/>
      </c>
    </row>
    <row r="1705">
      <c r="A1705" s="16" t="n"/>
      <c r="B1705" s="5" t="n"/>
      <c r="C1705" s="17" t="n"/>
      <c r="D1705" s="5" t="n"/>
      <c r="E1705" s="5" t="n"/>
      <c r="F1705" s="6">
        <f>IF(B1705&amp;""="","",IFERROR(INDEX('أوامر الشغل'!$I$6:$I$1005,MATCH(B1705&amp;"",'أوامر الشغل'!$A$6:$A$1005,0)),"أمر غير موجود"))</f>
        <v/>
      </c>
    </row>
    <row r="1706">
      <c r="A1706" s="16" t="n"/>
      <c r="B1706" s="5" t="n"/>
      <c r="C1706" s="17" t="n"/>
      <c r="D1706" s="5" t="n"/>
      <c r="E1706" s="5" t="n"/>
      <c r="F1706" s="6">
        <f>IF(B1706&amp;""="","",IFERROR(INDEX('أوامر الشغل'!$I$6:$I$1005,MATCH(B1706&amp;"",'أوامر الشغل'!$A$6:$A$1005,0)),"أمر غير موجود"))</f>
        <v/>
      </c>
    </row>
    <row r="1707">
      <c r="A1707" s="16" t="n"/>
      <c r="B1707" s="5" t="n"/>
      <c r="C1707" s="17" t="n"/>
      <c r="D1707" s="5" t="n"/>
      <c r="E1707" s="5" t="n"/>
      <c r="F1707" s="6">
        <f>IF(B1707&amp;""="","",IFERROR(INDEX('أوامر الشغل'!$I$6:$I$1005,MATCH(B1707&amp;"",'أوامر الشغل'!$A$6:$A$1005,0)),"أمر غير موجود"))</f>
        <v/>
      </c>
    </row>
    <row r="1708">
      <c r="A1708" s="16" t="n"/>
      <c r="B1708" s="5" t="n"/>
      <c r="C1708" s="17" t="n"/>
      <c r="D1708" s="5" t="n"/>
      <c r="E1708" s="5" t="n"/>
      <c r="F1708" s="6">
        <f>IF(B1708&amp;""="","",IFERROR(INDEX('أوامر الشغل'!$I$6:$I$1005,MATCH(B1708&amp;"",'أوامر الشغل'!$A$6:$A$1005,0)),"أمر غير موجود"))</f>
        <v/>
      </c>
    </row>
    <row r="1709">
      <c r="A1709" s="16" t="n"/>
      <c r="B1709" s="5" t="n"/>
      <c r="C1709" s="17" t="n"/>
      <c r="D1709" s="5" t="n"/>
      <c r="E1709" s="5" t="n"/>
      <c r="F1709" s="6">
        <f>IF(B1709&amp;""="","",IFERROR(INDEX('أوامر الشغل'!$I$6:$I$1005,MATCH(B1709&amp;"",'أوامر الشغل'!$A$6:$A$1005,0)),"أمر غير موجود"))</f>
        <v/>
      </c>
    </row>
    <row r="1710">
      <c r="A1710" s="16" t="n"/>
      <c r="B1710" s="5" t="n"/>
      <c r="C1710" s="17" t="n"/>
      <c r="D1710" s="5" t="n"/>
      <c r="E1710" s="5" t="n"/>
      <c r="F1710" s="6">
        <f>IF(B1710&amp;""="","",IFERROR(INDEX('أوامر الشغل'!$I$6:$I$1005,MATCH(B1710&amp;"",'أوامر الشغل'!$A$6:$A$1005,0)),"أمر غير موجود"))</f>
        <v/>
      </c>
    </row>
    <row r="1711">
      <c r="A1711" s="16" t="n"/>
      <c r="B1711" s="5" t="n"/>
      <c r="C1711" s="17" t="n"/>
      <c r="D1711" s="5" t="n"/>
      <c r="E1711" s="5" t="n"/>
      <c r="F1711" s="6">
        <f>IF(B1711&amp;""="","",IFERROR(INDEX('أوامر الشغل'!$I$6:$I$1005,MATCH(B1711&amp;"",'أوامر الشغل'!$A$6:$A$1005,0)),"أمر غير موجود"))</f>
        <v/>
      </c>
    </row>
    <row r="1712">
      <c r="A1712" s="16" t="n"/>
      <c r="B1712" s="5" t="n"/>
      <c r="C1712" s="17" t="n"/>
      <c r="D1712" s="5" t="n"/>
      <c r="E1712" s="5" t="n"/>
      <c r="F1712" s="6">
        <f>IF(B1712&amp;""="","",IFERROR(INDEX('أوامر الشغل'!$I$6:$I$1005,MATCH(B1712&amp;"",'أوامر الشغل'!$A$6:$A$1005,0)),"أمر غير موجود"))</f>
        <v/>
      </c>
    </row>
    <row r="1713">
      <c r="A1713" s="16" t="n"/>
      <c r="B1713" s="5" t="n"/>
      <c r="C1713" s="17" t="n"/>
      <c r="D1713" s="5" t="n"/>
      <c r="E1713" s="5" t="n"/>
      <c r="F1713" s="6">
        <f>IF(B1713&amp;""="","",IFERROR(INDEX('أوامر الشغل'!$I$6:$I$1005,MATCH(B1713&amp;"",'أوامر الشغل'!$A$6:$A$1005,0)),"أمر غير موجود"))</f>
        <v/>
      </c>
    </row>
    <row r="1714">
      <c r="A1714" s="16" t="n"/>
      <c r="B1714" s="5" t="n"/>
      <c r="C1714" s="17" t="n"/>
      <c r="D1714" s="5" t="n"/>
      <c r="E1714" s="5" t="n"/>
      <c r="F1714" s="6">
        <f>IF(B1714&amp;""="","",IFERROR(INDEX('أوامر الشغل'!$I$6:$I$1005,MATCH(B1714&amp;"",'أوامر الشغل'!$A$6:$A$1005,0)),"أمر غير موجود"))</f>
        <v/>
      </c>
    </row>
    <row r="1715">
      <c r="A1715" s="16" t="n"/>
      <c r="B1715" s="5" t="n"/>
      <c r="C1715" s="17" t="n"/>
      <c r="D1715" s="5" t="n"/>
      <c r="E1715" s="5" t="n"/>
      <c r="F1715" s="6">
        <f>IF(B1715&amp;""="","",IFERROR(INDEX('أوامر الشغل'!$I$6:$I$1005,MATCH(B1715&amp;"",'أوامر الشغل'!$A$6:$A$1005,0)),"أمر غير موجود"))</f>
        <v/>
      </c>
    </row>
    <row r="1716">
      <c r="A1716" s="16" t="n"/>
      <c r="B1716" s="5" t="n"/>
      <c r="C1716" s="17" t="n"/>
      <c r="D1716" s="5" t="n"/>
      <c r="E1716" s="5" t="n"/>
      <c r="F1716" s="6">
        <f>IF(B1716&amp;""="","",IFERROR(INDEX('أوامر الشغل'!$I$6:$I$1005,MATCH(B1716&amp;"",'أوامر الشغل'!$A$6:$A$1005,0)),"أمر غير موجود"))</f>
        <v/>
      </c>
    </row>
    <row r="1717">
      <c r="A1717" s="16" t="n"/>
      <c r="B1717" s="5" t="n"/>
      <c r="C1717" s="17" t="n"/>
      <c r="D1717" s="5" t="n"/>
      <c r="E1717" s="5" t="n"/>
      <c r="F1717" s="6">
        <f>IF(B1717&amp;""="","",IFERROR(INDEX('أوامر الشغل'!$I$6:$I$1005,MATCH(B1717&amp;"",'أوامر الشغل'!$A$6:$A$1005,0)),"أمر غير موجود"))</f>
        <v/>
      </c>
    </row>
    <row r="1718">
      <c r="A1718" s="16" t="n"/>
      <c r="B1718" s="5" t="n"/>
      <c r="C1718" s="17" t="n"/>
      <c r="D1718" s="5" t="n"/>
      <c r="E1718" s="5" t="n"/>
      <c r="F1718" s="6">
        <f>IF(B1718&amp;""="","",IFERROR(INDEX('أوامر الشغل'!$I$6:$I$1005,MATCH(B1718&amp;"",'أوامر الشغل'!$A$6:$A$1005,0)),"أمر غير موجود"))</f>
        <v/>
      </c>
    </row>
    <row r="1719">
      <c r="A1719" s="16" t="n"/>
      <c r="B1719" s="5" t="n"/>
      <c r="C1719" s="17" t="n"/>
      <c r="D1719" s="5" t="n"/>
      <c r="E1719" s="5" t="n"/>
      <c r="F1719" s="6">
        <f>IF(B1719&amp;""="","",IFERROR(INDEX('أوامر الشغل'!$I$6:$I$1005,MATCH(B1719&amp;"",'أوامر الشغل'!$A$6:$A$1005,0)),"أمر غير موجود"))</f>
        <v/>
      </c>
    </row>
    <row r="1720">
      <c r="A1720" s="16" t="n"/>
      <c r="B1720" s="5" t="n"/>
      <c r="C1720" s="17" t="n"/>
      <c r="D1720" s="5" t="n"/>
      <c r="E1720" s="5" t="n"/>
      <c r="F1720" s="6">
        <f>IF(B1720&amp;""="","",IFERROR(INDEX('أوامر الشغل'!$I$6:$I$1005,MATCH(B1720&amp;"",'أوامر الشغل'!$A$6:$A$1005,0)),"أمر غير موجود"))</f>
        <v/>
      </c>
    </row>
    <row r="1721">
      <c r="A1721" s="16" t="n"/>
      <c r="B1721" s="5" t="n"/>
      <c r="C1721" s="17" t="n"/>
      <c r="D1721" s="5" t="n"/>
      <c r="E1721" s="5" t="n"/>
      <c r="F1721" s="6">
        <f>IF(B1721&amp;""="","",IFERROR(INDEX('أوامر الشغل'!$I$6:$I$1005,MATCH(B1721&amp;"",'أوامر الشغل'!$A$6:$A$1005,0)),"أمر غير موجود"))</f>
        <v/>
      </c>
    </row>
    <row r="1722">
      <c r="A1722" s="16" t="n"/>
      <c r="B1722" s="5" t="n"/>
      <c r="C1722" s="17" t="n"/>
      <c r="D1722" s="5" t="n"/>
      <c r="E1722" s="5" t="n"/>
      <c r="F1722" s="6">
        <f>IF(B1722&amp;""="","",IFERROR(INDEX('أوامر الشغل'!$I$6:$I$1005,MATCH(B1722&amp;"",'أوامر الشغل'!$A$6:$A$1005,0)),"أمر غير موجود"))</f>
        <v/>
      </c>
    </row>
    <row r="1723">
      <c r="A1723" s="16" t="n"/>
      <c r="B1723" s="5" t="n"/>
      <c r="C1723" s="17" t="n"/>
      <c r="D1723" s="5" t="n"/>
      <c r="E1723" s="5" t="n"/>
      <c r="F1723" s="6">
        <f>IF(B1723&amp;""="","",IFERROR(INDEX('أوامر الشغل'!$I$6:$I$1005,MATCH(B1723&amp;"",'أوامر الشغل'!$A$6:$A$1005,0)),"أمر غير موجود"))</f>
        <v/>
      </c>
    </row>
    <row r="1724">
      <c r="A1724" s="16" t="n"/>
      <c r="B1724" s="5" t="n"/>
      <c r="C1724" s="17" t="n"/>
      <c r="D1724" s="5" t="n"/>
      <c r="E1724" s="5" t="n"/>
      <c r="F1724" s="6">
        <f>IF(B1724&amp;""="","",IFERROR(INDEX('أوامر الشغل'!$I$6:$I$1005,MATCH(B1724&amp;"",'أوامر الشغل'!$A$6:$A$1005,0)),"أمر غير موجود"))</f>
        <v/>
      </c>
    </row>
    <row r="1725">
      <c r="A1725" s="16" t="n"/>
      <c r="B1725" s="5" t="n"/>
      <c r="C1725" s="17" t="n"/>
      <c r="D1725" s="5" t="n"/>
      <c r="E1725" s="5" t="n"/>
      <c r="F1725" s="6">
        <f>IF(B1725&amp;""="","",IFERROR(INDEX('أوامر الشغل'!$I$6:$I$1005,MATCH(B1725&amp;"",'أوامر الشغل'!$A$6:$A$1005,0)),"أمر غير موجود"))</f>
        <v/>
      </c>
    </row>
    <row r="1726">
      <c r="A1726" s="16" t="n"/>
      <c r="B1726" s="5" t="n"/>
      <c r="C1726" s="17" t="n"/>
      <c r="D1726" s="5" t="n"/>
      <c r="E1726" s="5" t="n"/>
      <c r="F1726" s="6">
        <f>IF(B1726&amp;""="","",IFERROR(INDEX('أوامر الشغل'!$I$6:$I$1005,MATCH(B1726&amp;"",'أوامر الشغل'!$A$6:$A$1005,0)),"أمر غير موجود"))</f>
        <v/>
      </c>
    </row>
    <row r="1727">
      <c r="A1727" s="16" t="n"/>
      <c r="B1727" s="5" t="n"/>
      <c r="C1727" s="17" t="n"/>
      <c r="D1727" s="5" t="n"/>
      <c r="E1727" s="5" t="n"/>
      <c r="F1727" s="6">
        <f>IF(B1727&amp;""="","",IFERROR(INDEX('أوامر الشغل'!$I$6:$I$1005,MATCH(B1727&amp;"",'أوامر الشغل'!$A$6:$A$1005,0)),"أمر غير موجود"))</f>
        <v/>
      </c>
    </row>
    <row r="1728">
      <c r="A1728" s="16" t="n"/>
      <c r="B1728" s="5" t="n"/>
      <c r="C1728" s="17" t="n"/>
      <c r="D1728" s="5" t="n"/>
      <c r="E1728" s="5" t="n"/>
      <c r="F1728" s="6">
        <f>IF(B1728&amp;""="","",IFERROR(INDEX('أوامر الشغل'!$I$6:$I$1005,MATCH(B1728&amp;"",'أوامر الشغل'!$A$6:$A$1005,0)),"أمر غير موجود"))</f>
        <v/>
      </c>
    </row>
    <row r="1729">
      <c r="A1729" s="16" t="n"/>
      <c r="B1729" s="5" t="n"/>
      <c r="C1729" s="17" t="n"/>
      <c r="D1729" s="5" t="n"/>
      <c r="E1729" s="5" t="n"/>
      <c r="F1729" s="6">
        <f>IF(B1729&amp;""="","",IFERROR(INDEX('أوامر الشغل'!$I$6:$I$1005,MATCH(B1729&amp;"",'أوامر الشغل'!$A$6:$A$1005,0)),"أمر غير موجود"))</f>
        <v/>
      </c>
    </row>
    <row r="1730">
      <c r="A1730" s="16" t="n"/>
      <c r="B1730" s="5" t="n"/>
      <c r="C1730" s="17" t="n"/>
      <c r="D1730" s="5" t="n"/>
      <c r="E1730" s="5" t="n"/>
      <c r="F1730" s="6">
        <f>IF(B1730&amp;""="","",IFERROR(INDEX('أوامر الشغل'!$I$6:$I$1005,MATCH(B1730&amp;"",'أوامر الشغل'!$A$6:$A$1005,0)),"أمر غير موجود"))</f>
        <v/>
      </c>
    </row>
    <row r="1731">
      <c r="A1731" s="16" t="n"/>
      <c r="B1731" s="5" t="n"/>
      <c r="C1731" s="17" t="n"/>
      <c r="D1731" s="5" t="n"/>
      <c r="E1731" s="5" t="n"/>
      <c r="F1731" s="6">
        <f>IF(B1731&amp;""="","",IFERROR(INDEX('أوامر الشغل'!$I$6:$I$1005,MATCH(B1731&amp;"",'أوامر الشغل'!$A$6:$A$1005,0)),"أمر غير موجود"))</f>
        <v/>
      </c>
    </row>
    <row r="1732">
      <c r="A1732" s="16" t="n"/>
      <c r="B1732" s="5" t="n"/>
      <c r="C1732" s="17" t="n"/>
      <c r="D1732" s="5" t="n"/>
      <c r="E1732" s="5" t="n"/>
      <c r="F1732" s="6">
        <f>IF(B1732&amp;""="","",IFERROR(INDEX('أوامر الشغل'!$I$6:$I$1005,MATCH(B1732&amp;"",'أوامر الشغل'!$A$6:$A$1005,0)),"أمر غير موجود"))</f>
        <v/>
      </c>
    </row>
    <row r="1733">
      <c r="A1733" s="16" t="n"/>
      <c r="B1733" s="5" t="n"/>
      <c r="C1733" s="17" t="n"/>
      <c r="D1733" s="5" t="n"/>
      <c r="E1733" s="5" t="n"/>
      <c r="F1733" s="6">
        <f>IF(B1733&amp;""="","",IFERROR(INDEX('أوامر الشغل'!$I$6:$I$1005,MATCH(B1733&amp;"",'أوامر الشغل'!$A$6:$A$1005,0)),"أمر غير موجود"))</f>
        <v/>
      </c>
    </row>
    <row r="1734">
      <c r="A1734" s="16" t="n"/>
      <c r="B1734" s="5" t="n"/>
      <c r="C1734" s="17" t="n"/>
      <c r="D1734" s="5" t="n"/>
      <c r="E1734" s="5" t="n"/>
      <c r="F1734" s="6">
        <f>IF(B1734&amp;""="","",IFERROR(INDEX('أوامر الشغل'!$I$6:$I$1005,MATCH(B1734&amp;"",'أوامر الشغل'!$A$6:$A$1005,0)),"أمر غير موجود"))</f>
        <v/>
      </c>
    </row>
    <row r="1735">
      <c r="A1735" s="16" t="n"/>
      <c r="B1735" s="5" t="n"/>
      <c r="C1735" s="17" t="n"/>
      <c r="D1735" s="5" t="n"/>
      <c r="E1735" s="5" t="n"/>
      <c r="F1735" s="6">
        <f>IF(B1735&amp;""="","",IFERROR(INDEX('أوامر الشغل'!$I$6:$I$1005,MATCH(B1735&amp;"",'أوامر الشغل'!$A$6:$A$1005,0)),"أمر غير موجود"))</f>
        <v/>
      </c>
    </row>
    <row r="1736">
      <c r="A1736" s="16" t="n"/>
      <c r="B1736" s="5" t="n"/>
      <c r="C1736" s="17" t="n"/>
      <c r="D1736" s="5" t="n"/>
      <c r="E1736" s="5" t="n"/>
      <c r="F1736" s="6">
        <f>IF(B1736&amp;""="","",IFERROR(INDEX('أوامر الشغل'!$I$6:$I$1005,MATCH(B1736&amp;"",'أوامر الشغل'!$A$6:$A$1005,0)),"أمر غير موجود"))</f>
        <v/>
      </c>
    </row>
    <row r="1737">
      <c r="A1737" s="16" t="n"/>
      <c r="B1737" s="5" t="n"/>
      <c r="C1737" s="17" t="n"/>
      <c r="D1737" s="5" t="n"/>
      <c r="E1737" s="5" t="n"/>
      <c r="F1737" s="6">
        <f>IF(B1737&amp;""="","",IFERROR(INDEX('أوامر الشغل'!$I$6:$I$1005,MATCH(B1737&amp;"",'أوامر الشغل'!$A$6:$A$1005,0)),"أمر غير موجود"))</f>
        <v/>
      </c>
    </row>
    <row r="1738">
      <c r="A1738" s="16" t="n"/>
      <c r="B1738" s="5" t="n"/>
      <c r="C1738" s="17" t="n"/>
      <c r="D1738" s="5" t="n"/>
      <c r="E1738" s="5" t="n"/>
      <c r="F1738" s="6">
        <f>IF(B1738&amp;""="","",IFERROR(INDEX('أوامر الشغل'!$I$6:$I$1005,MATCH(B1738&amp;"",'أوامر الشغل'!$A$6:$A$1005,0)),"أمر غير موجود"))</f>
        <v/>
      </c>
    </row>
    <row r="1739">
      <c r="A1739" s="16" t="n"/>
      <c r="B1739" s="5" t="n"/>
      <c r="C1739" s="17" t="n"/>
      <c r="D1739" s="5" t="n"/>
      <c r="E1739" s="5" t="n"/>
      <c r="F1739" s="6">
        <f>IF(B1739&amp;""="","",IFERROR(INDEX('أوامر الشغل'!$I$6:$I$1005,MATCH(B1739&amp;"",'أوامر الشغل'!$A$6:$A$1005,0)),"أمر غير موجود"))</f>
        <v/>
      </c>
    </row>
    <row r="1740">
      <c r="A1740" s="16" t="n"/>
      <c r="B1740" s="5" t="n"/>
      <c r="C1740" s="17" t="n"/>
      <c r="D1740" s="5" t="n"/>
      <c r="E1740" s="5" t="n"/>
      <c r="F1740" s="6">
        <f>IF(B1740&amp;""="","",IFERROR(INDEX('أوامر الشغل'!$I$6:$I$1005,MATCH(B1740&amp;"",'أوامر الشغل'!$A$6:$A$1005,0)),"أمر غير موجود"))</f>
        <v/>
      </c>
    </row>
    <row r="1741">
      <c r="A1741" s="16" t="n"/>
      <c r="B1741" s="5" t="n"/>
      <c r="C1741" s="17" t="n"/>
      <c r="D1741" s="5" t="n"/>
      <c r="E1741" s="5" t="n"/>
      <c r="F1741" s="6">
        <f>IF(B1741&amp;""="","",IFERROR(INDEX('أوامر الشغل'!$I$6:$I$1005,MATCH(B1741&amp;"",'أوامر الشغل'!$A$6:$A$1005,0)),"أمر غير موجود"))</f>
        <v/>
      </c>
    </row>
    <row r="1742">
      <c r="A1742" s="16" t="n"/>
      <c r="B1742" s="5" t="n"/>
      <c r="C1742" s="17" t="n"/>
      <c r="D1742" s="5" t="n"/>
      <c r="E1742" s="5" t="n"/>
      <c r="F1742" s="6">
        <f>IF(B1742&amp;""="","",IFERROR(INDEX('أوامر الشغل'!$I$6:$I$1005,MATCH(B1742&amp;"",'أوامر الشغل'!$A$6:$A$1005,0)),"أمر غير موجود"))</f>
        <v/>
      </c>
    </row>
    <row r="1743">
      <c r="A1743" s="16" t="n"/>
      <c r="B1743" s="5" t="n"/>
      <c r="C1743" s="17" t="n"/>
      <c r="D1743" s="5" t="n"/>
      <c r="E1743" s="5" t="n"/>
      <c r="F1743" s="6">
        <f>IF(B1743&amp;""="","",IFERROR(INDEX('أوامر الشغل'!$I$6:$I$1005,MATCH(B1743&amp;"",'أوامر الشغل'!$A$6:$A$1005,0)),"أمر غير موجود"))</f>
        <v/>
      </c>
    </row>
    <row r="1744">
      <c r="A1744" s="16" t="n"/>
      <c r="B1744" s="5" t="n"/>
      <c r="C1744" s="17" t="n"/>
      <c r="D1744" s="5" t="n"/>
      <c r="E1744" s="5" t="n"/>
      <c r="F1744" s="6">
        <f>IF(B1744&amp;""="","",IFERROR(INDEX('أوامر الشغل'!$I$6:$I$1005,MATCH(B1744&amp;"",'أوامر الشغل'!$A$6:$A$1005,0)),"أمر غير موجود"))</f>
        <v/>
      </c>
    </row>
    <row r="1745">
      <c r="A1745" s="16" t="n"/>
      <c r="B1745" s="5" t="n"/>
      <c r="C1745" s="17" t="n"/>
      <c r="D1745" s="5" t="n"/>
      <c r="E1745" s="5" t="n"/>
      <c r="F1745" s="6">
        <f>IF(B1745&amp;""="","",IFERROR(INDEX('أوامر الشغل'!$I$6:$I$1005,MATCH(B1745&amp;"",'أوامر الشغل'!$A$6:$A$1005,0)),"أمر غير موجود"))</f>
        <v/>
      </c>
    </row>
    <row r="1746">
      <c r="A1746" s="16" t="n"/>
      <c r="B1746" s="5" t="n"/>
      <c r="C1746" s="17" t="n"/>
      <c r="D1746" s="5" t="n"/>
      <c r="E1746" s="5" t="n"/>
      <c r="F1746" s="6">
        <f>IF(B1746&amp;""="","",IFERROR(INDEX('أوامر الشغل'!$I$6:$I$1005,MATCH(B1746&amp;"",'أوامر الشغل'!$A$6:$A$1005,0)),"أمر غير موجود"))</f>
        <v/>
      </c>
    </row>
    <row r="1747">
      <c r="A1747" s="16" t="n"/>
      <c r="B1747" s="5" t="n"/>
      <c r="C1747" s="17" t="n"/>
      <c r="D1747" s="5" t="n"/>
      <c r="E1747" s="5" t="n"/>
      <c r="F1747" s="6">
        <f>IF(B1747&amp;""="","",IFERROR(INDEX('أوامر الشغل'!$I$6:$I$1005,MATCH(B1747&amp;"",'أوامر الشغل'!$A$6:$A$1005,0)),"أمر غير موجود"))</f>
        <v/>
      </c>
    </row>
    <row r="1748">
      <c r="A1748" s="16" t="n"/>
      <c r="B1748" s="5" t="n"/>
      <c r="C1748" s="17" t="n"/>
      <c r="D1748" s="5" t="n"/>
      <c r="E1748" s="5" t="n"/>
      <c r="F1748" s="6">
        <f>IF(B1748&amp;""="","",IFERROR(INDEX('أوامر الشغل'!$I$6:$I$1005,MATCH(B1748&amp;"",'أوامر الشغل'!$A$6:$A$1005,0)),"أمر غير موجود"))</f>
        <v/>
      </c>
    </row>
    <row r="1749">
      <c r="A1749" s="16" t="n"/>
      <c r="B1749" s="5" t="n"/>
      <c r="C1749" s="17" t="n"/>
      <c r="D1749" s="5" t="n"/>
      <c r="E1749" s="5" t="n"/>
      <c r="F1749" s="6">
        <f>IF(B1749&amp;""="","",IFERROR(INDEX('أوامر الشغل'!$I$6:$I$1005,MATCH(B1749&amp;"",'أوامر الشغل'!$A$6:$A$1005,0)),"أمر غير موجود"))</f>
        <v/>
      </c>
    </row>
    <row r="1750">
      <c r="A1750" s="16" t="n"/>
      <c r="B1750" s="5" t="n"/>
      <c r="C1750" s="17" t="n"/>
      <c r="D1750" s="5" t="n"/>
      <c r="E1750" s="5" t="n"/>
      <c r="F1750" s="6">
        <f>IF(B1750&amp;""="","",IFERROR(INDEX('أوامر الشغل'!$I$6:$I$1005,MATCH(B1750&amp;"",'أوامر الشغل'!$A$6:$A$1005,0)),"أمر غير موجود"))</f>
        <v/>
      </c>
    </row>
    <row r="1751">
      <c r="A1751" s="16" t="n"/>
      <c r="B1751" s="5" t="n"/>
      <c r="C1751" s="17" t="n"/>
      <c r="D1751" s="5" t="n"/>
      <c r="E1751" s="5" t="n"/>
      <c r="F1751" s="6">
        <f>IF(B1751&amp;""="","",IFERROR(INDEX('أوامر الشغل'!$I$6:$I$1005,MATCH(B1751&amp;"",'أوامر الشغل'!$A$6:$A$1005,0)),"أمر غير موجود"))</f>
        <v/>
      </c>
    </row>
    <row r="1752">
      <c r="A1752" s="16" t="n"/>
      <c r="B1752" s="5" t="n"/>
      <c r="C1752" s="17" t="n"/>
      <c r="D1752" s="5" t="n"/>
      <c r="E1752" s="5" t="n"/>
      <c r="F1752" s="6">
        <f>IF(B1752&amp;""="","",IFERROR(INDEX('أوامر الشغل'!$I$6:$I$1005,MATCH(B1752&amp;"",'أوامر الشغل'!$A$6:$A$1005,0)),"أمر غير موجود"))</f>
        <v/>
      </c>
    </row>
    <row r="1753">
      <c r="A1753" s="16" t="n"/>
      <c r="B1753" s="5" t="n"/>
      <c r="C1753" s="17" t="n"/>
      <c r="D1753" s="5" t="n"/>
      <c r="E1753" s="5" t="n"/>
      <c r="F1753" s="6">
        <f>IF(B1753&amp;""="","",IFERROR(INDEX('أوامر الشغل'!$I$6:$I$1005,MATCH(B1753&amp;"",'أوامر الشغل'!$A$6:$A$1005,0)),"أمر غير موجود"))</f>
        <v/>
      </c>
    </row>
    <row r="1754">
      <c r="A1754" s="16" t="n"/>
      <c r="B1754" s="5" t="n"/>
      <c r="C1754" s="17" t="n"/>
      <c r="D1754" s="5" t="n"/>
      <c r="E1754" s="5" t="n"/>
      <c r="F1754" s="6">
        <f>IF(B1754&amp;""="","",IFERROR(INDEX('أوامر الشغل'!$I$6:$I$1005,MATCH(B1754&amp;"",'أوامر الشغل'!$A$6:$A$1005,0)),"أمر غير موجود"))</f>
        <v/>
      </c>
    </row>
    <row r="1755">
      <c r="A1755" s="16" t="n"/>
      <c r="B1755" s="5" t="n"/>
      <c r="C1755" s="17" t="n"/>
      <c r="D1755" s="5" t="n"/>
      <c r="E1755" s="5" t="n"/>
      <c r="F1755" s="6">
        <f>IF(B1755&amp;""="","",IFERROR(INDEX('أوامر الشغل'!$I$6:$I$1005,MATCH(B1755&amp;"",'أوامر الشغل'!$A$6:$A$1005,0)),"أمر غير موجود"))</f>
        <v/>
      </c>
    </row>
    <row r="1756">
      <c r="A1756" s="16" t="n"/>
      <c r="B1756" s="5" t="n"/>
      <c r="C1756" s="17" t="n"/>
      <c r="D1756" s="5" t="n"/>
      <c r="E1756" s="5" t="n"/>
      <c r="F1756" s="6">
        <f>IF(B1756&amp;""="","",IFERROR(INDEX('أوامر الشغل'!$I$6:$I$1005,MATCH(B1756&amp;"",'أوامر الشغل'!$A$6:$A$1005,0)),"أمر غير موجود"))</f>
        <v/>
      </c>
    </row>
    <row r="1757">
      <c r="A1757" s="16" t="n"/>
      <c r="B1757" s="5" t="n"/>
      <c r="C1757" s="17" t="n"/>
      <c r="D1757" s="5" t="n"/>
      <c r="E1757" s="5" t="n"/>
      <c r="F1757" s="6">
        <f>IF(B1757&amp;""="","",IFERROR(INDEX('أوامر الشغل'!$I$6:$I$1005,MATCH(B1757&amp;"",'أوامر الشغل'!$A$6:$A$1005,0)),"أمر غير موجود"))</f>
        <v/>
      </c>
    </row>
    <row r="1758">
      <c r="A1758" s="16" t="n"/>
      <c r="B1758" s="5" t="n"/>
      <c r="C1758" s="17" t="n"/>
      <c r="D1758" s="5" t="n"/>
      <c r="E1758" s="5" t="n"/>
      <c r="F1758" s="6">
        <f>IF(B1758&amp;""="","",IFERROR(INDEX('أوامر الشغل'!$I$6:$I$1005,MATCH(B1758&amp;"",'أوامر الشغل'!$A$6:$A$1005,0)),"أمر غير موجود"))</f>
        <v/>
      </c>
    </row>
    <row r="1759">
      <c r="A1759" s="16" t="n"/>
      <c r="B1759" s="5" t="n"/>
      <c r="C1759" s="17" t="n"/>
      <c r="D1759" s="5" t="n"/>
      <c r="E1759" s="5" t="n"/>
      <c r="F1759" s="6">
        <f>IF(B1759&amp;""="","",IFERROR(INDEX('أوامر الشغل'!$I$6:$I$1005,MATCH(B1759&amp;"",'أوامر الشغل'!$A$6:$A$1005,0)),"أمر غير موجود"))</f>
        <v/>
      </c>
    </row>
    <row r="1760">
      <c r="A1760" s="16" t="n"/>
      <c r="B1760" s="5" t="n"/>
      <c r="C1760" s="17" t="n"/>
      <c r="D1760" s="5" t="n"/>
      <c r="E1760" s="5" t="n"/>
      <c r="F1760" s="6">
        <f>IF(B1760&amp;""="","",IFERROR(INDEX('أوامر الشغل'!$I$6:$I$1005,MATCH(B1760&amp;"",'أوامر الشغل'!$A$6:$A$1005,0)),"أمر غير موجود"))</f>
        <v/>
      </c>
    </row>
    <row r="1761">
      <c r="A1761" s="16" t="n"/>
      <c r="B1761" s="5" t="n"/>
      <c r="C1761" s="17" t="n"/>
      <c r="D1761" s="5" t="n"/>
      <c r="E1761" s="5" t="n"/>
      <c r="F1761" s="6">
        <f>IF(B1761&amp;""="","",IFERROR(INDEX('أوامر الشغل'!$I$6:$I$1005,MATCH(B1761&amp;"",'أوامر الشغل'!$A$6:$A$1005,0)),"أمر غير موجود"))</f>
        <v/>
      </c>
    </row>
    <row r="1762">
      <c r="A1762" s="16" t="n"/>
      <c r="B1762" s="5" t="n"/>
      <c r="C1762" s="17" t="n"/>
      <c r="D1762" s="5" t="n"/>
      <c r="E1762" s="5" t="n"/>
      <c r="F1762" s="6">
        <f>IF(B1762&amp;""="","",IFERROR(INDEX('أوامر الشغل'!$I$6:$I$1005,MATCH(B1762&amp;"",'أوامر الشغل'!$A$6:$A$1005,0)),"أمر غير موجود"))</f>
        <v/>
      </c>
    </row>
    <row r="1763">
      <c r="A1763" s="16" t="n"/>
      <c r="B1763" s="5" t="n"/>
      <c r="C1763" s="17" t="n"/>
      <c r="D1763" s="5" t="n"/>
      <c r="E1763" s="5" t="n"/>
      <c r="F1763" s="6">
        <f>IF(B1763&amp;""="","",IFERROR(INDEX('أوامر الشغل'!$I$6:$I$1005,MATCH(B1763&amp;"",'أوامر الشغل'!$A$6:$A$1005,0)),"أمر غير موجود"))</f>
        <v/>
      </c>
    </row>
    <row r="1764">
      <c r="A1764" s="16" t="n"/>
      <c r="B1764" s="5" t="n"/>
      <c r="C1764" s="17" t="n"/>
      <c r="D1764" s="5" t="n"/>
      <c r="E1764" s="5" t="n"/>
      <c r="F1764" s="6">
        <f>IF(B1764&amp;""="","",IFERROR(INDEX('أوامر الشغل'!$I$6:$I$1005,MATCH(B1764&amp;"",'أوامر الشغل'!$A$6:$A$1005,0)),"أمر غير موجود"))</f>
        <v/>
      </c>
    </row>
    <row r="1765">
      <c r="A1765" s="16" t="n"/>
      <c r="B1765" s="5" t="n"/>
      <c r="C1765" s="17" t="n"/>
      <c r="D1765" s="5" t="n"/>
      <c r="E1765" s="5" t="n"/>
      <c r="F1765" s="6">
        <f>IF(B1765&amp;""="","",IFERROR(INDEX('أوامر الشغل'!$I$6:$I$1005,MATCH(B1765&amp;"",'أوامر الشغل'!$A$6:$A$1005,0)),"أمر غير موجود"))</f>
        <v/>
      </c>
    </row>
    <row r="1766">
      <c r="A1766" s="16" t="n"/>
      <c r="B1766" s="5" t="n"/>
      <c r="C1766" s="17" t="n"/>
      <c r="D1766" s="5" t="n"/>
      <c r="E1766" s="5" t="n"/>
      <c r="F1766" s="6">
        <f>IF(B1766&amp;""="","",IFERROR(INDEX('أوامر الشغل'!$I$6:$I$1005,MATCH(B1766&amp;"",'أوامر الشغل'!$A$6:$A$1005,0)),"أمر غير موجود"))</f>
        <v/>
      </c>
    </row>
    <row r="1767">
      <c r="A1767" s="16" t="n"/>
      <c r="B1767" s="5" t="n"/>
      <c r="C1767" s="17" t="n"/>
      <c r="D1767" s="5" t="n"/>
      <c r="E1767" s="5" t="n"/>
      <c r="F1767" s="6">
        <f>IF(B1767&amp;""="","",IFERROR(INDEX('أوامر الشغل'!$I$6:$I$1005,MATCH(B1767&amp;"",'أوامر الشغل'!$A$6:$A$1005,0)),"أمر غير موجود"))</f>
        <v/>
      </c>
    </row>
    <row r="1768">
      <c r="A1768" s="16" t="n"/>
      <c r="B1768" s="5" t="n"/>
      <c r="C1768" s="17" t="n"/>
      <c r="D1768" s="5" t="n"/>
      <c r="E1768" s="5" t="n"/>
      <c r="F1768" s="6">
        <f>IF(B1768&amp;""="","",IFERROR(INDEX('أوامر الشغل'!$I$6:$I$1005,MATCH(B1768&amp;"",'أوامر الشغل'!$A$6:$A$1005,0)),"أمر غير موجود"))</f>
        <v/>
      </c>
    </row>
    <row r="1769">
      <c r="A1769" s="16" t="n"/>
      <c r="B1769" s="5" t="n"/>
      <c r="C1769" s="17" t="n"/>
      <c r="D1769" s="5" t="n"/>
      <c r="E1769" s="5" t="n"/>
      <c r="F1769" s="6">
        <f>IF(B1769&amp;""="","",IFERROR(INDEX('أوامر الشغل'!$I$6:$I$1005,MATCH(B1769&amp;"",'أوامر الشغل'!$A$6:$A$1005,0)),"أمر غير موجود"))</f>
        <v/>
      </c>
    </row>
    <row r="1770">
      <c r="A1770" s="16" t="n"/>
      <c r="B1770" s="5" t="n"/>
      <c r="C1770" s="17" t="n"/>
      <c r="D1770" s="5" t="n"/>
      <c r="E1770" s="5" t="n"/>
      <c r="F1770" s="6">
        <f>IF(B1770&amp;""="","",IFERROR(INDEX('أوامر الشغل'!$I$6:$I$1005,MATCH(B1770&amp;"",'أوامر الشغل'!$A$6:$A$1005,0)),"أمر غير موجود"))</f>
        <v/>
      </c>
    </row>
    <row r="1771">
      <c r="A1771" s="16" t="n"/>
      <c r="B1771" s="5" t="n"/>
      <c r="C1771" s="17" t="n"/>
      <c r="D1771" s="5" t="n"/>
      <c r="E1771" s="5" t="n"/>
      <c r="F1771" s="6">
        <f>IF(B1771&amp;""="","",IFERROR(INDEX('أوامر الشغل'!$I$6:$I$1005,MATCH(B1771&amp;"",'أوامر الشغل'!$A$6:$A$1005,0)),"أمر غير موجود"))</f>
        <v/>
      </c>
    </row>
    <row r="1772">
      <c r="A1772" s="16" t="n"/>
      <c r="B1772" s="5" t="n"/>
      <c r="C1772" s="17" t="n"/>
      <c r="D1772" s="5" t="n"/>
      <c r="E1772" s="5" t="n"/>
      <c r="F1772" s="6">
        <f>IF(B1772&amp;""="","",IFERROR(INDEX('أوامر الشغل'!$I$6:$I$1005,MATCH(B1772&amp;"",'أوامر الشغل'!$A$6:$A$1005,0)),"أمر غير موجود"))</f>
        <v/>
      </c>
    </row>
    <row r="1773">
      <c r="A1773" s="16" t="n"/>
      <c r="B1773" s="5" t="n"/>
      <c r="C1773" s="17" t="n"/>
      <c r="D1773" s="5" t="n"/>
      <c r="E1773" s="5" t="n"/>
      <c r="F1773" s="6">
        <f>IF(B1773&amp;""="","",IFERROR(INDEX('أوامر الشغل'!$I$6:$I$1005,MATCH(B1773&amp;"",'أوامر الشغل'!$A$6:$A$1005,0)),"أمر غير موجود"))</f>
        <v/>
      </c>
    </row>
    <row r="1774">
      <c r="A1774" s="16" t="n"/>
      <c r="B1774" s="5" t="n"/>
      <c r="C1774" s="17" t="n"/>
      <c r="D1774" s="5" t="n"/>
      <c r="E1774" s="5" t="n"/>
      <c r="F1774" s="6">
        <f>IF(B1774&amp;""="","",IFERROR(INDEX('أوامر الشغل'!$I$6:$I$1005,MATCH(B1774&amp;"",'أوامر الشغل'!$A$6:$A$1005,0)),"أمر غير موجود"))</f>
        <v/>
      </c>
    </row>
    <row r="1775">
      <c r="A1775" s="16" t="n"/>
      <c r="B1775" s="5" t="n"/>
      <c r="C1775" s="17" t="n"/>
      <c r="D1775" s="5" t="n"/>
      <c r="E1775" s="5" t="n"/>
      <c r="F1775" s="6">
        <f>IF(B1775&amp;""="","",IFERROR(INDEX('أوامر الشغل'!$I$6:$I$1005,MATCH(B1775&amp;"",'أوامر الشغل'!$A$6:$A$1005,0)),"أمر غير موجود"))</f>
        <v/>
      </c>
    </row>
    <row r="1776">
      <c r="A1776" s="16" t="n"/>
      <c r="B1776" s="5" t="n"/>
      <c r="C1776" s="17" t="n"/>
      <c r="D1776" s="5" t="n"/>
      <c r="E1776" s="5" t="n"/>
      <c r="F1776" s="6">
        <f>IF(B1776&amp;""="","",IFERROR(INDEX('أوامر الشغل'!$I$6:$I$1005,MATCH(B1776&amp;"",'أوامر الشغل'!$A$6:$A$1005,0)),"أمر غير موجود"))</f>
        <v/>
      </c>
    </row>
    <row r="1777">
      <c r="A1777" s="16" t="n"/>
      <c r="B1777" s="5" t="n"/>
      <c r="C1777" s="17" t="n"/>
      <c r="D1777" s="5" t="n"/>
      <c r="E1777" s="5" t="n"/>
      <c r="F1777" s="6">
        <f>IF(B1777&amp;""="","",IFERROR(INDEX('أوامر الشغل'!$I$6:$I$1005,MATCH(B1777&amp;"",'أوامر الشغل'!$A$6:$A$1005,0)),"أمر غير موجود"))</f>
        <v/>
      </c>
    </row>
    <row r="1778">
      <c r="A1778" s="16" t="n"/>
      <c r="B1778" s="5" t="n"/>
      <c r="C1778" s="17" t="n"/>
      <c r="D1778" s="5" t="n"/>
      <c r="E1778" s="5" t="n"/>
      <c r="F1778" s="6">
        <f>IF(B1778&amp;""="","",IFERROR(INDEX('أوامر الشغل'!$I$6:$I$1005,MATCH(B1778&amp;"",'أوامر الشغل'!$A$6:$A$1005,0)),"أمر غير موجود"))</f>
        <v/>
      </c>
    </row>
    <row r="1779">
      <c r="A1779" s="16" t="n"/>
      <c r="B1779" s="5" t="n"/>
      <c r="C1779" s="17" t="n"/>
      <c r="D1779" s="5" t="n"/>
      <c r="E1779" s="5" t="n"/>
      <c r="F1779" s="6">
        <f>IF(B1779&amp;""="","",IFERROR(INDEX('أوامر الشغل'!$I$6:$I$1005,MATCH(B1779&amp;"",'أوامر الشغل'!$A$6:$A$1005,0)),"أمر غير موجود"))</f>
        <v/>
      </c>
    </row>
    <row r="1780">
      <c r="A1780" s="16" t="n"/>
      <c r="B1780" s="5" t="n"/>
      <c r="C1780" s="17" t="n"/>
      <c r="D1780" s="5" t="n"/>
      <c r="E1780" s="5" t="n"/>
      <c r="F1780" s="6">
        <f>IF(B1780&amp;""="","",IFERROR(INDEX('أوامر الشغل'!$I$6:$I$1005,MATCH(B1780&amp;"",'أوامر الشغل'!$A$6:$A$1005,0)),"أمر غير موجود"))</f>
        <v/>
      </c>
    </row>
    <row r="1781">
      <c r="A1781" s="16" t="n"/>
      <c r="B1781" s="5" t="n"/>
      <c r="C1781" s="17" t="n"/>
      <c r="D1781" s="5" t="n"/>
      <c r="E1781" s="5" t="n"/>
      <c r="F1781" s="6">
        <f>IF(B1781&amp;""="","",IFERROR(INDEX('أوامر الشغل'!$I$6:$I$1005,MATCH(B1781&amp;"",'أوامر الشغل'!$A$6:$A$1005,0)),"أمر غير موجود"))</f>
        <v/>
      </c>
    </row>
    <row r="1782">
      <c r="A1782" s="16" t="n"/>
      <c r="B1782" s="5" t="n"/>
      <c r="C1782" s="17" t="n"/>
      <c r="D1782" s="5" t="n"/>
      <c r="E1782" s="5" t="n"/>
      <c r="F1782" s="6">
        <f>IF(B1782&amp;""="","",IFERROR(INDEX('أوامر الشغل'!$I$6:$I$1005,MATCH(B1782&amp;"",'أوامر الشغل'!$A$6:$A$1005,0)),"أمر غير موجود"))</f>
        <v/>
      </c>
    </row>
    <row r="1783">
      <c r="A1783" s="16" t="n"/>
      <c r="B1783" s="5" t="n"/>
      <c r="C1783" s="17" t="n"/>
      <c r="D1783" s="5" t="n"/>
      <c r="E1783" s="5" t="n"/>
      <c r="F1783" s="6">
        <f>IF(B1783&amp;""="","",IFERROR(INDEX('أوامر الشغل'!$I$6:$I$1005,MATCH(B1783&amp;"",'أوامر الشغل'!$A$6:$A$1005,0)),"أمر غير موجود"))</f>
        <v/>
      </c>
    </row>
    <row r="1784">
      <c r="A1784" s="16" t="n"/>
      <c r="B1784" s="5" t="n"/>
      <c r="C1784" s="17" t="n"/>
      <c r="D1784" s="5" t="n"/>
      <c r="E1784" s="5" t="n"/>
      <c r="F1784" s="6">
        <f>IF(B1784&amp;""="","",IFERROR(INDEX('أوامر الشغل'!$I$6:$I$1005,MATCH(B1784&amp;"",'أوامر الشغل'!$A$6:$A$1005,0)),"أمر غير موجود"))</f>
        <v/>
      </c>
    </row>
    <row r="1785">
      <c r="A1785" s="16" t="n"/>
      <c r="B1785" s="5" t="n"/>
      <c r="C1785" s="17" t="n"/>
      <c r="D1785" s="5" t="n"/>
      <c r="E1785" s="5" t="n"/>
      <c r="F1785" s="6">
        <f>IF(B1785&amp;""="","",IFERROR(INDEX('أوامر الشغل'!$I$6:$I$1005,MATCH(B1785&amp;"",'أوامر الشغل'!$A$6:$A$1005,0)),"أمر غير موجود"))</f>
        <v/>
      </c>
    </row>
    <row r="1786">
      <c r="A1786" s="16" t="n"/>
      <c r="B1786" s="5" t="n"/>
      <c r="C1786" s="17" t="n"/>
      <c r="D1786" s="5" t="n"/>
      <c r="E1786" s="5" t="n"/>
      <c r="F1786" s="6">
        <f>IF(B1786&amp;""="","",IFERROR(INDEX('أوامر الشغل'!$I$6:$I$1005,MATCH(B1786&amp;"",'أوامر الشغل'!$A$6:$A$1005,0)),"أمر غير موجود"))</f>
        <v/>
      </c>
    </row>
    <row r="1787">
      <c r="A1787" s="16" t="n"/>
      <c r="B1787" s="5" t="n"/>
      <c r="C1787" s="17" t="n"/>
      <c r="D1787" s="5" t="n"/>
      <c r="E1787" s="5" t="n"/>
      <c r="F1787" s="6">
        <f>IF(B1787&amp;""="","",IFERROR(INDEX('أوامر الشغل'!$I$6:$I$1005,MATCH(B1787&amp;"",'أوامر الشغل'!$A$6:$A$1005,0)),"أمر غير موجود"))</f>
        <v/>
      </c>
    </row>
    <row r="1788">
      <c r="A1788" s="16" t="n"/>
      <c r="B1788" s="5" t="n"/>
      <c r="C1788" s="17" t="n"/>
      <c r="D1788" s="5" t="n"/>
      <c r="E1788" s="5" t="n"/>
      <c r="F1788" s="6">
        <f>IF(B1788&amp;""="","",IFERROR(INDEX('أوامر الشغل'!$I$6:$I$1005,MATCH(B1788&amp;"",'أوامر الشغل'!$A$6:$A$1005,0)),"أمر غير موجود"))</f>
        <v/>
      </c>
    </row>
    <row r="1789">
      <c r="A1789" s="16" t="n"/>
      <c r="B1789" s="5" t="n"/>
      <c r="C1789" s="17" t="n"/>
      <c r="D1789" s="5" t="n"/>
      <c r="E1789" s="5" t="n"/>
      <c r="F1789" s="6">
        <f>IF(B1789&amp;""="","",IFERROR(INDEX('أوامر الشغل'!$I$6:$I$1005,MATCH(B1789&amp;"",'أوامر الشغل'!$A$6:$A$1005,0)),"أمر غير موجود"))</f>
        <v/>
      </c>
    </row>
    <row r="1790">
      <c r="A1790" s="16" t="n"/>
      <c r="B1790" s="5" t="n"/>
      <c r="C1790" s="17" t="n"/>
      <c r="D1790" s="5" t="n"/>
      <c r="E1790" s="5" t="n"/>
      <c r="F1790" s="6">
        <f>IF(B1790&amp;""="","",IFERROR(INDEX('أوامر الشغل'!$I$6:$I$1005,MATCH(B1790&amp;"",'أوامر الشغل'!$A$6:$A$1005,0)),"أمر غير موجود"))</f>
        <v/>
      </c>
    </row>
    <row r="1791">
      <c r="A1791" s="16" t="n"/>
      <c r="B1791" s="5" t="n"/>
      <c r="C1791" s="17" t="n"/>
      <c r="D1791" s="5" t="n"/>
      <c r="E1791" s="5" t="n"/>
      <c r="F1791" s="6">
        <f>IF(B1791&amp;""="","",IFERROR(INDEX('أوامر الشغل'!$I$6:$I$1005,MATCH(B1791&amp;"",'أوامر الشغل'!$A$6:$A$1005,0)),"أمر غير موجود"))</f>
        <v/>
      </c>
    </row>
    <row r="1792">
      <c r="A1792" s="16" t="n"/>
      <c r="B1792" s="5" t="n"/>
      <c r="C1792" s="17" t="n"/>
      <c r="D1792" s="5" t="n"/>
      <c r="E1792" s="5" t="n"/>
      <c r="F1792" s="6">
        <f>IF(B1792&amp;""="","",IFERROR(INDEX('أوامر الشغل'!$I$6:$I$1005,MATCH(B1792&amp;"",'أوامر الشغل'!$A$6:$A$1005,0)),"أمر غير موجود"))</f>
        <v/>
      </c>
    </row>
    <row r="1793">
      <c r="A1793" s="16" t="n"/>
      <c r="B1793" s="5" t="n"/>
      <c r="C1793" s="17" t="n"/>
      <c r="D1793" s="5" t="n"/>
      <c r="E1793" s="5" t="n"/>
      <c r="F1793" s="6">
        <f>IF(B1793&amp;""="","",IFERROR(INDEX('أوامر الشغل'!$I$6:$I$1005,MATCH(B1793&amp;"",'أوامر الشغل'!$A$6:$A$1005,0)),"أمر غير موجود"))</f>
        <v/>
      </c>
    </row>
    <row r="1794">
      <c r="A1794" s="16" t="n"/>
      <c r="B1794" s="5" t="n"/>
      <c r="C1794" s="17" t="n"/>
      <c r="D1794" s="5" t="n"/>
      <c r="E1794" s="5" t="n"/>
      <c r="F1794" s="6">
        <f>IF(B1794&amp;""="","",IFERROR(INDEX('أوامر الشغل'!$I$6:$I$1005,MATCH(B1794&amp;"",'أوامر الشغل'!$A$6:$A$1005,0)),"أمر غير موجود"))</f>
        <v/>
      </c>
    </row>
    <row r="1795">
      <c r="A1795" s="16" t="n"/>
      <c r="B1795" s="5" t="n"/>
      <c r="C1795" s="17" t="n"/>
      <c r="D1795" s="5" t="n"/>
      <c r="E1795" s="5" t="n"/>
      <c r="F1795" s="6">
        <f>IF(B1795&amp;""="","",IFERROR(INDEX('أوامر الشغل'!$I$6:$I$1005,MATCH(B1795&amp;"",'أوامر الشغل'!$A$6:$A$1005,0)),"أمر غير موجود"))</f>
        <v/>
      </c>
    </row>
    <row r="1796">
      <c r="A1796" s="16" t="n"/>
      <c r="B1796" s="5" t="n"/>
      <c r="C1796" s="17" t="n"/>
      <c r="D1796" s="5" t="n"/>
      <c r="E1796" s="5" t="n"/>
      <c r="F1796" s="6">
        <f>IF(B1796&amp;""="","",IFERROR(INDEX('أوامر الشغل'!$I$6:$I$1005,MATCH(B1796&amp;"",'أوامر الشغل'!$A$6:$A$1005,0)),"أمر غير موجود"))</f>
        <v/>
      </c>
    </row>
    <row r="1797">
      <c r="A1797" s="16" t="n"/>
      <c r="B1797" s="5" t="n"/>
      <c r="C1797" s="17" t="n"/>
      <c r="D1797" s="5" t="n"/>
      <c r="E1797" s="5" t="n"/>
      <c r="F1797" s="6">
        <f>IF(B1797&amp;""="","",IFERROR(INDEX('أوامر الشغل'!$I$6:$I$1005,MATCH(B1797&amp;"",'أوامر الشغل'!$A$6:$A$1005,0)),"أمر غير موجود"))</f>
        <v/>
      </c>
    </row>
    <row r="1798">
      <c r="A1798" s="16" t="n"/>
      <c r="B1798" s="5" t="n"/>
      <c r="C1798" s="17" t="n"/>
      <c r="D1798" s="5" t="n"/>
      <c r="E1798" s="5" t="n"/>
      <c r="F1798" s="6">
        <f>IF(B1798&amp;""="","",IFERROR(INDEX('أوامر الشغل'!$I$6:$I$1005,MATCH(B1798&amp;"",'أوامر الشغل'!$A$6:$A$1005,0)),"أمر غير موجود"))</f>
        <v/>
      </c>
    </row>
    <row r="1799">
      <c r="A1799" s="16" t="n"/>
      <c r="B1799" s="5" t="n"/>
      <c r="C1799" s="17" t="n"/>
      <c r="D1799" s="5" t="n"/>
      <c r="E1799" s="5" t="n"/>
      <c r="F1799" s="6">
        <f>IF(B1799&amp;""="","",IFERROR(INDEX('أوامر الشغل'!$I$6:$I$1005,MATCH(B1799&amp;"",'أوامر الشغل'!$A$6:$A$1005,0)),"أمر غير موجود"))</f>
        <v/>
      </c>
    </row>
    <row r="1800">
      <c r="A1800" s="16" t="n"/>
      <c r="B1800" s="5" t="n"/>
      <c r="C1800" s="17" t="n"/>
      <c r="D1800" s="5" t="n"/>
      <c r="E1800" s="5" t="n"/>
      <c r="F1800" s="6">
        <f>IF(B1800&amp;""="","",IFERROR(INDEX('أوامر الشغل'!$I$6:$I$1005,MATCH(B1800&amp;"",'أوامر الشغل'!$A$6:$A$1005,0)),"أمر غير موجود"))</f>
        <v/>
      </c>
    </row>
    <row r="1801">
      <c r="A1801" s="16" t="n"/>
      <c r="B1801" s="5" t="n"/>
      <c r="C1801" s="17" t="n"/>
      <c r="D1801" s="5" t="n"/>
      <c r="E1801" s="5" t="n"/>
      <c r="F1801" s="6">
        <f>IF(B1801&amp;""="","",IFERROR(INDEX('أوامر الشغل'!$I$6:$I$1005,MATCH(B1801&amp;"",'أوامر الشغل'!$A$6:$A$1005,0)),"أمر غير موجود"))</f>
        <v/>
      </c>
    </row>
    <row r="1802">
      <c r="A1802" s="16" t="n"/>
      <c r="B1802" s="5" t="n"/>
      <c r="C1802" s="17" t="n"/>
      <c r="D1802" s="5" t="n"/>
      <c r="E1802" s="5" t="n"/>
      <c r="F1802" s="6">
        <f>IF(B1802&amp;""="","",IFERROR(INDEX('أوامر الشغل'!$I$6:$I$1005,MATCH(B1802&amp;"",'أوامر الشغل'!$A$6:$A$1005,0)),"أمر غير موجود"))</f>
        <v/>
      </c>
    </row>
    <row r="1803">
      <c r="A1803" s="16" t="n"/>
      <c r="B1803" s="5" t="n"/>
      <c r="C1803" s="17" t="n"/>
      <c r="D1803" s="5" t="n"/>
      <c r="E1803" s="5" t="n"/>
      <c r="F1803" s="6">
        <f>IF(B1803&amp;""="","",IFERROR(INDEX('أوامر الشغل'!$I$6:$I$1005,MATCH(B1803&amp;"",'أوامر الشغل'!$A$6:$A$1005,0)),"أمر غير موجود"))</f>
        <v/>
      </c>
    </row>
    <row r="1804">
      <c r="A1804" s="16" t="n"/>
      <c r="B1804" s="5" t="n"/>
      <c r="C1804" s="17" t="n"/>
      <c r="D1804" s="5" t="n"/>
      <c r="E1804" s="5" t="n"/>
      <c r="F1804" s="6">
        <f>IF(B1804&amp;""="","",IFERROR(INDEX('أوامر الشغل'!$I$6:$I$1005,MATCH(B1804&amp;"",'أوامر الشغل'!$A$6:$A$1005,0)),"أمر غير موجود"))</f>
        <v/>
      </c>
    </row>
    <row r="1805">
      <c r="A1805" s="16" t="n"/>
      <c r="B1805" s="5" t="n"/>
      <c r="C1805" s="17" t="n"/>
      <c r="D1805" s="5" t="n"/>
      <c r="E1805" s="5" t="n"/>
      <c r="F1805" s="6">
        <f>IF(B1805&amp;""="","",IFERROR(INDEX('أوامر الشغل'!$I$6:$I$1005,MATCH(B1805&amp;"",'أوامر الشغل'!$A$6:$A$1005,0)),"أمر غير موجود"))</f>
        <v/>
      </c>
    </row>
    <row r="1806">
      <c r="A1806" s="16" t="n"/>
      <c r="B1806" s="5" t="n"/>
      <c r="C1806" s="17" t="n"/>
      <c r="D1806" s="5" t="n"/>
      <c r="E1806" s="5" t="n"/>
      <c r="F1806" s="6">
        <f>IF(B1806&amp;""="","",IFERROR(INDEX('أوامر الشغل'!$I$6:$I$1005,MATCH(B1806&amp;"",'أوامر الشغل'!$A$6:$A$1005,0)),"أمر غير موجود"))</f>
        <v/>
      </c>
    </row>
    <row r="1807">
      <c r="A1807" s="16" t="n"/>
      <c r="B1807" s="5" t="n"/>
      <c r="C1807" s="17" t="n"/>
      <c r="D1807" s="5" t="n"/>
      <c r="E1807" s="5" t="n"/>
      <c r="F1807" s="6">
        <f>IF(B1807&amp;""="","",IFERROR(INDEX('أوامر الشغل'!$I$6:$I$1005,MATCH(B1807&amp;"",'أوامر الشغل'!$A$6:$A$1005,0)),"أمر غير موجود"))</f>
        <v/>
      </c>
    </row>
    <row r="1808">
      <c r="A1808" s="16" t="n"/>
      <c r="B1808" s="5" t="n"/>
      <c r="C1808" s="17" t="n"/>
      <c r="D1808" s="5" t="n"/>
      <c r="E1808" s="5" t="n"/>
      <c r="F1808" s="6">
        <f>IF(B1808&amp;""="","",IFERROR(INDEX('أوامر الشغل'!$I$6:$I$1005,MATCH(B1808&amp;"",'أوامر الشغل'!$A$6:$A$1005,0)),"أمر غير موجود"))</f>
        <v/>
      </c>
    </row>
    <row r="1809">
      <c r="A1809" s="16" t="n"/>
      <c r="B1809" s="5" t="n"/>
      <c r="C1809" s="17" t="n"/>
      <c r="D1809" s="5" t="n"/>
      <c r="E1809" s="5" t="n"/>
      <c r="F1809" s="6">
        <f>IF(B1809&amp;""="","",IFERROR(INDEX('أوامر الشغل'!$I$6:$I$1005,MATCH(B1809&amp;"",'أوامر الشغل'!$A$6:$A$1005,0)),"أمر غير موجود"))</f>
        <v/>
      </c>
    </row>
    <row r="1810">
      <c r="A1810" s="16" t="n"/>
      <c r="B1810" s="5" t="n"/>
      <c r="C1810" s="17" t="n"/>
      <c r="D1810" s="5" t="n"/>
      <c r="E1810" s="5" t="n"/>
      <c r="F1810" s="6">
        <f>IF(B1810&amp;""="","",IFERROR(INDEX('أوامر الشغل'!$I$6:$I$1005,MATCH(B1810&amp;"",'أوامر الشغل'!$A$6:$A$1005,0)),"أمر غير موجود"))</f>
        <v/>
      </c>
    </row>
    <row r="1811">
      <c r="A1811" s="16" t="n"/>
      <c r="B1811" s="5" t="n"/>
      <c r="C1811" s="17" t="n"/>
      <c r="D1811" s="5" t="n"/>
      <c r="E1811" s="5" t="n"/>
      <c r="F1811" s="6">
        <f>IF(B1811&amp;""="","",IFERROR(INDEX('أوامر الشغل'!$I$6:$I$1005,MATCH(B1811&amp;"",'أوامر الشغل'!$A$6:$A$1005,0)),"أمر غير موجود"))</f>
        <v/>
      </c>
    </row>
    <row r="1812">
      <c r="A1812" s="16" t="n"/>
      <c r="B1812" s="5" t="n"/>
      <c r="C1812" s="17" t="n"/>
      <c r="D1812" s="5" t="n"/>
      <c r="E1812" s="5" t="n"/>
      <c r="F1812" s="6">
        <f>IF(B1812&amp;""="","",IFERROR(INDEX('أوامر الشغل'!$I$6:$I$1005,MATCH(B1812&amp;"",'أوامر الشغل'!$A$6:$A$1005,0)),"أمر غير موجود"))</f>
        <v/>
      </c>
    </row>
    <row r="1813">
      <c r="A1813" s="16" t="n"/>
      <c r="B1813" s="5" t="n"/>
      <c r="C1813" s="17" t="n"/>
      <c r="D1813" s="5" t="n"/>
      <c r="E1813" s="5" t="n"/>
      <c r="F1813" s="6">
        <f>IF(B1813&amp;""="","",IFERROR(INDEX('أوامر الشغل'!$I$6:$I$1005,MATCH(B1813&amp;"",'أوامر الشغل'!$A$6:$A$1005,0)),"أمر غير موجود"))</f>
        <v/>
      </c>
    </row>
    <row r="1814">
      <c r="A1814" s="16" t="n"/>
      <c r="B1814" s="5" t="n"/>
      <c r="C1814" s="17" t="n"/>
      <c r="D1814" s="5" t="n"/>
      <c r="E1814" s="5" t="n"/>
      <c r="F1814" s="6">
        <f>IF(B1814&amp;""="","",IFERROR(INDEX('أوامر الشغل'!$I$6:$I$1005,MATCH(B1814&amp;"",'أوامر الشغل'!$A$6:$A$1005,0)),"أمر غير موجود"))</f>
        <v/>
      </c>
    </row>
    <row r="1815">
      <c r="A1815" s="16" t="n"/>
      <c r="B1815" s="5" t="n"/>
      <c r="C1815" s="17" t="n"/>
      <c r="D1815" s="5" t="n"/>
      <c r="E1815" s="5" t="n"/>
      <c r="F1815" s="6">
        <f>IF(B1815&amp;""="","",IFERROR(INDEX('أوامر الشغل'!$I$6:$I$1005,MATCH(B1815&amp;"",'أوامر الشغل'!$A$6:$A$1005,0)),"أمر غير موجود"))</f>
        <v/>
      </c>
    </row>
    <row r="1816">
      <c r="A1816" s="16" t="n"/>
      <c r="B1816" s="5" t="n"/>
      <c r="C1816" s="17" t="n"/>
      <c r="D1816" s="5" t="n"/>
      <c r="E1816" s="5" t="n"/>
      <c r="F1816" s="6">
        <f>IF(B1816&amp;""="","",IFERROR(INDEX('أوامر الشغل'!$I$6:$I$1005,MATCH(B1816&amp;"",'أوامر الشغل'!$A$6:$A$1005,0)),"أمر غير موجود"))</f>
        <v/>
      </c>
    </row>
    <row r="1817">
      <c r="A1817" s="16" t="n"/>
      <c r="B1817" s="5" t="n"/>
      <c r="C1817" s="17" t="n"/>
      <c r="D1817" s="5" t="n"/>
      <c r="E1817" s="5" t="n"/>
      <c r="F1817" s="6">
        <f>IF(B1817&amp;""="","",IFERROR(INDEX('أوامر الشغل'!$I$6:$I$1005,MATCH(B1817&amp;"",'أوامر الشغل'!$A$6:$A$1005,0)),"أمر غير موجود"))</f>
        <v/>
      </c>
    </row>
    <row r="1818">
      <c r="A1818" s="16" t="n"/>
      <c r="B1818" s="5" t="n"/>
      <c r="C1818" s="17" t="n"/>
      <c r="D1818" s="5" t="n"/>
      <c r="E1818" s="5" t="n"/>
      <c r="F1818" s="6">
        <f>IF(B1818&amp;""="","",IFERROR(INDEX('أوامر الشغل'!$I$6:$I$1005,MATCH(B1818&amp;"",'أوامر الشغل'!$A$6:$A$1005,0)),"أمر غير موجود"))</f>
        <v/>
      </c>
    </row>
    <row r="1819">
      <c r="A1819" s="16" t="n"/>
      <c r="B1819" s="5" t="n"/>
      <c r="C1819" s="17" t="n"/>
      <c r="D1819" s="5" t="n"/>
      <c r="E1819" s="5" t="n"/>
      <c r="F1819" s="6">
        <f>IF(B1819&amp;""="","",IFERROR(INDEX('أوامر الشغل'!$I$6:$I$1005,MATCH(B1819&amp;"",'أوامر الشغل'!$A$6:$A$1005,0)),"أمر غير موجود"))</f>
        <v/>
      </c>
    </row>
    <row r="1820">
      <c r="A1820" s="16" t="n"/>
      <c r="B1820" s="5" t="n"/>
      <c r="C1820" s="17" t="n"/>
      <c r="D1820" s="5" t="n"/>
      <c r="E1820" s="5" t="n"/>
      <c r="F1820" s="6">
        <f>IF(B1820&amp;""="","",IFERROR(INDEX('أوامر الشغل'!$I$6:$I$1005,MATCH(B1820&amp;"",'أوامر الشغل'!$A$6:$A$1005,0)),"أمر غير موجود"))</f>
        <v/>
      </c>
    </row>
    <row r="1821">
      <c r="A1821" s="16" t="n"/>
      <c r="B1821" s="5" t="n"/>
      <c r="C1821" s="17" t="n"/>
      <c r="D1821" s="5" t="n"/>
      <c r="E1821" s="5" t="n"/>
      <c r="F1821" s="6">
        <f>IF(B1821&amp;""="","",IFERROR(INDEX('أوامر الشغل'!$I$6:$I$1005,MATCH(B1821&amp;"",'أوامر الشغل'!$A$6:$A$1005,0)),"أمر غير موجود"))</f>
        <v/>
      </c>
    </row>
    <row r="1822">
      <c r="A1822" s="16" t="n"/>
      <c r="B1822" s="5" t="n"/>
      <c r="C1822" s="17" t="n"/>
      <c r="D1822" s="5" t="n"/>
      <c r="E1822" s="5" t="n"/>
      <c r="F1822" s="6">
        <f>IF(B1822&amp;""="","",IFERROR(INDEX('أوامر الشغل'!$I$6:$I$1005,MATCH(B1822&amp;"",'أوامر الشغل'!$A$6:$A$1005,0)),"أمر غير موجود"))</f>
        <v/>
      </c>
    </row>
    <row r="1823">
      <c r="A1823" s="16" t="n"/>
      <c r="B1823" s="5" t="n"/>
      <c r="C1823" s="17" t="n"/>
      <c r="D1823" s="5" t="n"/>
      <c r="E1823" s="5" t="n"/>
      <c r="F1823" s="6">
        <f>IF(B1823&amp;""="","",IFERROR(INDEX('أوامر الشغل'!$I$6:$I$1005,MATCH(B1823&amp;"",'أوامر الشغل'!$A$6:$A$1005,0)),"أمر غير موجود"))</f>
        <v/>
      </c>
    </row>
    <row r="1824">
      <c r="A1824" s="16" t="n"/>
      <c r="B1824" s="5" t="n"/>
      <c r="C1824" s="17" t="n"/>
      <c r="D1824" s="5" t="n"/>
      <c r="E1824" s="5" t="n"/>
      <c r="F1824" s="6">
        <f>IF(B1824&amp;""="","",IFERROR(INDEX('أوامر الشغل'!$I$6:$I$1005,MATCH(B1824&amp;"",'أوامر الشغل'!$A$6:$A$1005,0)),"أمر غير موجود"))</f>
        <v/>
      </c>
    </row>
    <row r="1825">
      <c r="A1825" s="16" t="n"/>
      <c r="B1825" s="5" t="n"/>
      <c r="C1825" s="17" t="n"/>
      <c r="D1825" s="5" t="n"/>
      <c r="E1825" s="5" t="n"/>
      <c r="F1825" s="6">
        <f>IF(B1825&amp;""="","",IFERROR(INDEX('أوامر الشغل'!$I$6:$I$1005,MATCH(B1825&amp;"",'أوامر الشغل'!$A$6:$A$1005,0)),"أمر غير موجود"))</f>
        <v/>
      </c>
    </row>
    <row r="1826">
      <c r="A1826" s="16" t="n"/>
      <c r="B1826" s="5" t="n"/>
      <c r="C1826" s="17" t="n"/>
      <c r="D1826" s="5" t="n"/>
      <c r="E1826" s="5" t="n"/>
      <c r="F1826" s="6">
        <f>IF(B1826&amp;""="","",IFERROR(INDEX('أوامر الشغل'!$I$6:$I$1005,MATCH(B1826&amp;"",'أوامر الشغل'!$A$6:$A$1005,0)),"أمر غير موجود"))</f>
        <v/>
      </c>
    </row>
    <row r="1827">
      <c r="A1827" s="16" t="n"/>
      <c r="B1827" s="5" t="n"/>
      <c r="C1827" s="17" t="n"/>
      <c r="D1827" s="5" t="n"/>
      <c r="E1827" s="5" t="n"/>
      <c r="F1827" s="6">
        <f>IF(B1827&amp;""="","",IFERROR(INDEX('أوامر الشغل'!$I$6:$I$1005,MATCH(B1827&amp;"",'أوامر الشغل'!$A$6:$A$1005,0)),"أمر غير موجود"))</f>
        <v/>
      </c>
    </row>
    <row r="1828">
      <c r="A1828" s="16" t="n"/>
      <c r="B1828" s="5" t="n"/>
      <c r="C1828" s="17" t="n"/>
      <c r="D1828" s="5" t="n"/>
      <c r="E1828" s="5" t="n"/>
      <c r="F1828" s="6">
        <f>IF(B1828&amp;""="","",IFERROR(INDEX('أوامر الشغل'!$I$6:$I$1005,MATCH(B1828&amp;"",'أوامر الشغل'!$A$6:$A$1005,0)),"أمر غير موجود"))</f>
        <v/>
      </c>
    </row>
    <row r="1829">
      <c r="A1829" s="16" t="n"/>
      <c r="B1829" s="5" t="n"/>
      <c r="C1829" s="17" t="n"/>
      <c r="D1829" s="5" t="n"/>
      <c r="E1829" s="5" t="n"/>
      <c r="F1829" s="6">
        <f>IF(B1829&amp;""="","",IFERROR(INDEX('أوامر الشغل'!$I$6:$I$1005,MATCH(B1829&amp;"",'أوامر الشغل'!$A$6:$A$1005,0)),"أمر غير موجود"))</f>
        <v/>
      </c>
    </row>
    <row r="1830">
      <c r="A1830" s="16" t="n"/>
      <c r="B1830" s="5" t="n"/>
      <c r="C1830" s="17" t="n"/>
      <c r="D1830" s="5" t="n"/>
      <c r="E1830" s="5" t="n"/>
      <c r="F1830" s="6">
        <f>IF(B1830&amp;""="","",IFERROR(INDEX('أوامر الشغل'!$I$6:$I$1005,MATCH(B1830&amp;"",'أوامر الشغل'!$A$6:$A$1005,0)),"أمر غير موجود"))</f>
        <v/>
      </c>
    </row>
    <row r="1831">
      <c r="A1831" s="16" t="n"/>
      <c r="B1831" s="5" t="n"/>
      <c r="C1831" s="17" t="n"/>
      <c r="D1831" s="5" t="n"/>
      <c r="E1831" s="5" t="n"/>
      <c r="F1831" s="6">
        <f>IF(B1831&amp;""="","",IFERROR(INDEX('أوامر الشغل'!$I$6:$I$1005,MATCH(B1831&amp;"",'أوامر الشغل'!$A$6:$A$1005,0)),"أمر غير موجود"))</f>
        <v/>
      </c>
    </row>
    <row r="1832">
      <c r="A1832" s="16" t="n"/>
      <c r="B1832" s="5" t="n"/>
      <c r="C1832" s="17" t="n"/>
      <c r="D1832" s="5" t="n"/>
      <c r="E1832" s="5" t="n"/>
      <c r="F1832" s="6">
        <f>IF(B1832&amp;""="","",IFERROR(INDEX('أوامر الشغل'!$I$6:$I$1005,MATCH(B1832&amp;"",'أوامر الشغل'!$A$6:$A$1005,0)),"أمر غير موجود"))</f>
        <v/>
      </c>
    </row>
    <row r="1833">
      <c r="A1833" s="16" t="n"/>
      <c r="B1833" s="5" t="n"/>
      <c r="C1833" s="17" t="n"/>
      <c r="D1833" s="5" t="n"/>
      <c r="E1833" s="5" t="n"/>
      <c r="F1833" s="6">
        <f>IF(B1833&amp;""="","",IFERROR(INDEX('أوامر الشغل'!$I$6:$I$1005,MATCH(B1833&amp;"",'أوامر الشغل'!$A$6:$A$1005,0)),"أمر غير موجود"))</f>
        <v/>
      </c>
    </row>
    <row r="1834">
      <c r="A1834" s="16" t="n"/>
      <c r="B1834" s="5" t="n"/>
      <c r="C1834" s="17" t="n"/>
      <c r="D1834" s="5" t="n"/>
      <c r="E1834" s="5" t="n"/>
      <c r="F1834" s="6">
        <f>IF(B1834&amp;""="","",IFERROR(INDEX('أوامر الشغل'!$I$6:$I$1005,MATCH(B1834&amp;"",'أوامر الشغل'!$A$6:$A$1005,0)),"أمر غير موجود"))</f>
        <v/>
      </c>
    </row>
    <row r="1835">
      <c r="A1835" s="16" t="n"/>
      <c r="B1835" s="5" t="n"/>
      <c r="C1835" s="17" t="n"/>
      <c r="D1835" s="5" t="n"/>
      <c r="E1835" s="5" t="n"/>
      <c r="F1835" s="6">
        <f>IF(B1835&amp;""="","",IFERROR(INDEX('أوامر الشغل'!$I$6:$I$1005,MATCH(B1835&amp;"",'أوامر الشغل'!$A$6:$A$1005,0)),"أمر غير موجود"))</f>
        <v/>
      </c>
    </row>
    <row r="1836">
      <c r="A1836" s="16" t="n"/>
      <c r="B1836" s="5" t="n"/>
      <c r="C1836" s="17" t="n"/>
      <c r="D1836" s="5" t="n"/>
      <c r="E1836" s="5" t="n"/>
      <c r="F1836" s="6">
        <f>IF(B1836&amp;""="","",IFERROR(INDEX('أوامر الشغل'!$I$6:$I$1005,MATCH(B1836&amp;"",'أوامر الشغل'!$A$6:$A$1005,0)),"أمر غير موجود"))</f>
        <v/>
      </c>
    </row>
    <row r="1837">
      <c r="A1837" s="16" t="n"/>
      <c r="B1837" s="5" t="n"/>
      <c r="C1837" s="17" t="n"/>
      <c r="D1837" s="5" t="n"/>
      <c r="E1837" s="5" t="n"/>
      <c r="F1837" s="6">
        <f>IF(B1837&amp;""="","",IFERROR(INDEX('أوامر الشغل'!$I$6:$I$1005,MATCH(B1837&amp;"",'أوامر الشغل'!$A$6:$A$1005,0)),"أمر غير موجود"))</f>
        <v/>
      </c>
    </row>
    <row r="1838">
      <c r="A1838" s="16" t="n"/>
      <c r="B1838" s="5" t="n"/>
      <c r="C1838" s="17" t="n"/>
      <c r="D1838" s="5" t="n"/>
      <c r="E1838" s="5" t="n"/>
      <c r="F1838" s="6">
        <f>IF(B1838&amp;""="","",IFERROR(INDEX('أوامر الشغل'!$I$6:$I$1005,MATCH(B1838&amp;"",'أوامر الشغل'!$A$6:$A$1005,0)),"أمر غير موجود"))</f>
        <v/>
      </c>
    </row>
    <row r="1839">
      <c r="A1839" s="16" t="n"/>
      <c r="B1839" s="5" t="n"/>
      <c r="C1839" s="17" t="n"/>
      <c r="D1839" s="5" t="n"/>
      <c r="E1839" s="5" t="n"/>
      <c r="F1839" s="6">
        <f>IF(B1839&amp;""="","",IFERROR(INDEX('أوامر الشغل'!$I$6:$I$1005,MATCH(B1839&amp;"",'أوامر الشغل'!$A$6:$A$1005,0)),"أمر غير موجود"))</f>
        <v/>
      </c>
    </row>
    <row r="1840">
      <c r="A1840" s="16" t="n"/>
      <c r="B1840" s="5" t="n"/>
      <c r="C1840" s="17" t="n"/>
      <c r="D1840" s="5" t="n"/>
      <c r="E1840" s="5" t="n"/>
      <c r="F1840" s="6">
        <f>IF(B1840&amp;""="","",IFERROR(INDEX('أوامر الشغل'!$I$6:$I$1005,MATCH(B1840&amp;"",'أوامر الشغل'!$A$6:$A$1005,0)),"أمر غير موجود"))</f>
        <v/>
      </c>
    </row>
    <row r="1841">
      <c r="A1841" s="16" t="n"/>
      <c r="B1841" s="5" t="n"/>
      <c r="C1841" s="17" t="n"/>
      <c r="D1841" s="5" t="n"/>
      <c r="E1841" s="5" t="n"/>
      <c r="F1841" s="6">
        <f>IF(B1841&amp;""="","",IFERROR(INDEX('أوامر الشغل'!$I$6:$I$1005,MATCH(B1841&amp;"",'أوامر الشغل'!$A$6:$A$1005,0)),"أمر غير موجود"))</f>
        <v/>
      </c>
    </row>
    <row r="1842">
      <c r="A1842" s="16" t="n"/>
      <c r="B1842" s="5" t="n"/>
      <c r="C1842" s="17" t="n"/>
      <c r="D1842" s="5" t="n"/>
      <c r="E1842" s="5" t="n"/>
      <c r="F1842" s="6">
        <f>IF(B1842&amp;""="","",IFERROR(INDEX('أوامر الشغل'!$I$6:$I$1005,MATCH(B1842&amp;"",'أوامر الشغل'!$A$6:$A$1005,0)),"أمر غير موجود"))</f>
        <v/>
      </c>
    </row>
    <row r="1843">
      <c r="A1843" s="16" t="n"/>
      <c r="B1843" s="5" t="n"/>
      <c r="C1843" s="17" t="n"/>
      <c r="D1843" s="5" t="n"/>
      <c r="E1843" s="5" t="n"/>
      <c r="F1843" s="6">
        <f>IF(B1843&amp;""="","",IFERROR(INDEX('أوامر الشغل'!$I$6:$I$1005,MATCH(B1843&amp;"",'أوامر الشغل'!$A$6:$A$1005,0)),"أمر غير موجود"))</f>
        <v/>
      </c>
    </row>
    <row r="1844">
      <c r="A1844" s="16" t="n"/>
      <c r="B1844" s="5" t="n"/>
      <c r="C1844" s="17" t="n"/>
      <c r="D1844" s="5" t="n"/>
      <c r="E1844" s="5" t="n"/>
      <c r="F1844" s="6">
        <f>IF(B1844&amp;""="","",IFERROR(INDEX('أوامر الشغل'!$I$6:$I$1005,MATCH(B1844&amp;"",'أوامر الشغل'!$A$6:$A$1005,0)),"أمر غير موجود"))</f>
        <v/>
      </c>
    </row>
    <row r="1845">
      <c r="A1845" s="16" t="n"/>
      <c r="B1845" s="5" t="n"/>
      <c r="C1845" s="17" t="n"/>
      <c r="D1845" s="5" t="n"/>
      <c r="E1845" s="5" t="n"/>
      <c r="F1845" s="6">
        <f>IF(B1845&amp;""="","",IFERROR(INDEX('أوامر الشغل'!$I$6:$I$1005,MATCH(B1845&amp;"",'أوامر الشغل'!$A$6:$A$1005,0)),"أمر غير موجود"))</f>
        <v/>
      </c>
    </row>
    <row r="1846">
      <c r="A1846" s="16" t="n"/>
      <c r="B1846" s="5" t="n"/>
      <c r="C1846" s="17" t="n"/>
      <c r="D1846" s="5" t="n"/>
      <c r="E1846" s="5" t="n"/>
      <c r="F1846" s="6">
        <f>IF(B1846&amp;""="","",IFERROR(INDEX('أوامر الشغل'!$I$6:$I$1005,MATCH(B1846&amp;"",'أوامر الشغل'!$A$6:$A$1005,0)),"أمر غير موجود"))</f>
        <v/>
      </c>
    </row>
    <row r="1847">
      <c r="A1847" s="16" t="n"/>
      <c r="B1847" s="5" t="n"/>
      <c r="C1847" s="17" t="n"/>
      <c r="D1847" s="5" t="n"/>
      <c r="E1847" s="5" t="n"/>
      <c r="F1847" s="6">
        <f>IF(B1847&amp;""="","",IFERROR(INDEX('أوامر الشغل'!$I$6:$I$1005,MATCH(B1847&amp;"",'أوامر الشغل'!$A$6:$A$1005,0)),"أمر غير موجود"))</f>
        <v/>
      </c>
    </row>
    <row r="1848">
      <c r="A1848" s="16" t="n"/>
      <c r="B1848" s="5" t="n"/>
      <c r="C1848" s="17" t="n"/>
      <c r="D1848" s="5" t="n"/>
      <c r="E1848" s="5" t="n"/>
      <c r="F1848" s="6">
        <f>IF(B1848&amp;""="","",IFERROR(INDEX('أوامر الشغل'!$I$6:$I$1005,MATCH(B1848&amp;"",'أوامر الشغل'!$A$6:$A$1005,0)),"أمر غير موجود"))</f>
        <v/>
      </c>
    </row>
    <row r="1849">
      <c r="A1849" s="16" t="n"/>
      <c r="B1849" s="5" t="n"/>
      <c r="C1849" s="17" t="n"/>
      <c r="D1849" s="5" t="n"/>
      <c r="E1849" s="5" t="n"/>
      <c r="F1849" s="6">
        <f>IF(B1849&amp;""="","",IFERROR(INDEX('أوامر الشغل'!$I$6:$I$1005,MATCH(B1849&amp;"",'أوامر الشغل'!$A$6:$A$1005,0)),"أمر غير موجود"))</f>
        <v/>
      </c>
    </row>
    <row r="1850">
      <c r="A1850" s="16" t="n"/>
      <c r="B1850" s="5" t="n"/>
      <c r="C1850" s="17" t="n"/>
      <c r="D1850" s="5" t="n"/>
      <c r="E1850" s="5" t="n"/>
      <c r="F1850" s="6">
        <f>IF(B1850&amp;""="","",IFERROR(INDEX('أوامر الشغل'!$I$6:$I$1005,MATCH(B1850&amp;"",'أوامر الشغل'!$A$6:$A$1005,0)),"أمر غير موجود"))</f>
        <v/>
      </c>
    </row>
    <row r="1851">
      <c r="A1851" s="16" t="n"/>
      <c r="B1851" s="5" t="n"/>
      <c r="C1851" s="17" t="n"/>
      <c r="D1851" s="5" t="n"/>
      <c r="E1851" s="5" t="n"/>
      <c r="F1851" s="6">
        <f>IF(B1851&amp;""="","",IFERROR(INDEX('أوامر الشغل'!$I$6:$I$1005,MATCH(B1851&amp;"",'أوامر الشغل'!$A$6:$A$1005,0)),"أمر غير موجود"))</f>
        <v/>
      </c>
    </row>
    <row r="1852">
      <c r="A1852" s="16" t="n"/>
      <c r="B1852" s="5" t="n"/>
      <c r="C1852" s="17" t="n"/>
      <c r="D1852" s="5" t="n"/>
      <c r="E1852" s="5" t="n"/>
      <c r="F1852" s="6">
        <f>IF(B1852&amp;""="","",IFERROR(INDEX('أوامر الشغل'!$I$6:$I$1005,MATCH(B1852&amp;"",'أوامر الشغل'!$A$6:$A$1005,0)),"أمر غير موجود"))</f>
        <v/>
      </c>
    </row>
    <row r="1853">
      <c r="A1853" s="16" t="n"/>
      <c r="B1853" s="5" t="n"/>
      <c r="C1853" s="17" t="n"/>
      <c r="D1853" s="5" t="n"/>
      <c r="E1853" s="5" t="n"/>
      <c r="F1853" s="6">
        <f>IF(B1853&amp;""="","",IFERROR(INDEX('أوامر الشغل'!$I$6:$I$1005,MATCH(B1853&amp;"",'أوامر الشغل'!$A$6:$A$1005,0)),"أمر غير موجود"))</f>
        <v/>
      </c>
    </row>
    <row r="1854">
      <c r="A1854" s="16" t="n"/>
      <c r="B1854" s="5" t="n"/>
      <c r="C1854" s="17" t="n"/>
      <c r="D1854" s="5" t="n"/>
      <c r="E1854" s="5" t="n"/>
      <c r="F1854" s="6">
        <f>IF(B1854&amp;""="","",IFERROR(INDEX('أوامر الشغل'!$I$6:$I$1005,MATCH(B1854&amp;"",'أوامر الشغل'!$A$6:$A$1005,0)),"أمر غير موجود"))</f>
        <v/>
      </c>
    </row>
    <row r="1855">
      <c r="A1855" s="16" t="n"/>
      <c r="B1855" s="5" t="n"/>
      <c r="C1855" s="17" t="n"/>
      <c r="D1855" s="5" t="n"/>
      <c r="E1855" s="5" t="n"/>
      <c r="F1855" s="6">
        <f>IF(B1855&amp;""="","",IFERROR(INDEX('أوامر الشغل'!$I$6:$I$1005,MATCH(B1855&amp;"",'أوامر الشغل'!$A$6:$A$1005,0)),"أمر غير موجود"))</f>
        <v/>
      </c>
    </row>
    <row r="1856">
      <c r="A1856" s="16" t="n"/>
      <c r="B1856" s="5" t="n"/>
      <c r="C1856" s="17" t="n"/>
      <c r="D1856" s="5" t="n"/>
      <c r="E1856" s="5" t="n"/>
      <c r="F1856" s="6">
        <f>IF(B1856&amp;""="","",IFERROR(INDEX('أوامر الشغل'!$I$6:$I$1005,MATCH(B1856&amp;"",'أوامر الشغل'!$A$6:$A$1005,0)),"أمر غير موجود"))</f>
        <v/>
      </c>
    </row>
    <row r="1857">
      <c r="A1857" s="16" t="n"/>
      <c r="B1857" s="5" t="n"/>
      <c r="C1857" s="17" t="n"/>
      <c r="D1857" s="5" t="n"/>
      <c r="E1857" s="5" t="n"/>
      <c r="F1857" s="6">
        <f>IF(B1857&amp;""="","",IFERROR(INDEX('أوامر الشغل'!$I$6:$I$1005,MATCH(B1857&amp;"",'أوامر الشغل'!$A$6:$A$1005,0)),"أمر غير موجود"))</f>
        <v/>
      </c>
    </row>
    <row r="1858">
      <c r="A1858" s="16" t="n"/>
      <c r="B1858" s="5" t="n"/>
      <c r="C1858" s="17" t="n"/>
      <c r="D1858" s="5" t="n"/>
      <c r="E1858" s="5" t="n"/>
      <c r="F1858" s="6">
        <f>IF(B1858&amp;""="","",IFERROR(INDEX('أوامر الشغل'!$I$6:$I$1005,MATCH(B1858&amp;"",'أوامر الشغل'!$A$6:$A$1005,0)),"أمر غير موجود"))</f>
        <v/>
      </c>
    </row>
    <row r="1859">
      <c r="A1859" s="16" t="n"/>
      <c r="B1859" s="5" t="n"/>
      <c r="C1859" s="17" t="n"/>
      <c r="D1859" s="5" t="n"/>
      <c r="E1859" s="5" t="n"/>
      <c r="F1859" s="6">
        <f>IF(B1859&amp;""="","",IFERROR(INDEX('أوامر الشغل'!$I$6:$I$1005,MATCH(B1859&amp;"",'أوامر الشغل'!$A$6:$A$1005,0)),"أمر غير موجود"))</f>
        <v/>
      </c>
    </row>
    <row r="1860">
      <c r="A1860" s="16" t="n"/>
      <c r="B1860" s="5" t="n"/>
      <c r="C1860" s="17" t="n"/>
      <c r="D1860" s="5" t="n"/>
      <c r="E1860" s="5" t="n"/>
      <c r="F1860" s="6">
        <f>IF(B1860&amp;""="","",IFERROR(INDEX('أوامر الشغل'!$I$6:$I$1005,MATCH(B1860&amp;"",'أوامر الشغل'!$A$6:$A$1005,0)),"أمر غير موجود"))</f>
        <v/>
      </c>
    </row>
    <row r="1861">
      <c r="A1861" s="16" t="n"/>
      <c r="B1861" s="5" t="n"/>
      <c r="C1861" s="17" t="n"/>
      <c r="D1861" s="5" t="n"/>
      <c r="E1861" s="5" t="n"/>
      <c r="F1861" s="6">
        <f>IF(B1861&amp;""="","",IFERROR(INDEX('أوامر الشغل'!$I$6:$I$1005,MATCH(B1861&amp;"",'أوامر الشغل'!$A$6:$A$1005,0)),"أمر غير موجود"))</f>
        <v/>
      </c>
    </row>
    <row r="1862">
      <c r="A1862" s="16" t="n"/>
      <c r="B1862" s="5" t="n"/>
      <c r="C1862" s="17" t="n"/>
      <c r="D1862" s="5" t="n"/>
      <c r="E1862" s="5" t="n"/>
      <c r="F1862" s="6">
        <f>IF(B1862&amp;""="","",IFERROR(INDEX('أوامر الشغل'!$I$6:$I$1005,MATCH(B1862&amp;"",'أوامر الشغل'!$A$6:$A$1005,0)),"أمر غير موجود"))</f>
        <v/>
      </c>
    </row>
    <row r="1863">
      <c r="A1863" s="16" t="n"/>
      <c r="B1863" s="5" t="n"/>
      <c r="C1863" s="17" t="n"/>
      <c r="D1863" s="5" t="n"/>
      <c r="E1863" s="5" t="n"/>
      <c r="F1863" s="6">
        <f>IF(B1863&amp;""="","",IFERROR(INDEX('أوامر الشغل'!$I$6:$I$1005,MATCH(B1863&amp;"",'أوامر الشغل'!$A$6:$A$1005,0)),"أمر غير موجود"))</f>
        <v/>
      </c>
    </row>
    <row r="1864">
      <c r="A1864" s="16" t="n"/>
      <c r="B1864" s="5" t="n"/>
      <c r="C1864" s="17" t="n"/>
      <c r="D1864" s="5" t="n"/>
      <c r="E1864" s="5" t="n"/>
      <c r="F1864" s="6">
        <f>IF(B1864&amp;""="","",IFERROR(INDEX('أوامر الشغل'!$I$6:$I$1005,MATCH(B1864&amp;"",'أوامر الشغل'!$A$6:$A$1005,0)),"أمر غير موجود"))</f>
        <v/>
      </c>
    </row>
    <row r="1865">
      <c r="A1865" s="16" t="n"/>
      <c r="B1865" s="5" t="n"/>
      <c r="C1865" s="17" t="n"/>
      <c r="D1865" s="5" t="n"/>
      <c r="E1865" s="5" t="n"/>
      <c r="F1865" s="6">
        <f>IF(B1865&amp;""="","",IFERROR(INDEX('أوامر الشغل'!$I$6:$I$1005,MATCH(B1865&amp;"",'أوامر الشغل'!$A$6:$A$1005,0)),"أمر غير موجود"))</f>
        <v/>
      </c>
    </row>
    <row r="1866">
      <c r="A1866" s="16" t="n"/>
      <c r="B1866" s="5" t="n"/>
      <c r="C1866" s="17" t="n"/>
      <c r="D1866" s="5" t="n"/>
      <c r="E1866" s="5" t="n"/>
      <c r="F1866" s="6">
        <f>IF(B1866&amp;""="","",IFERROR(INDEX('أوامر الشغل'!$I$6:$I$1005,MATCH(B1866&amp;"",'أوامر الشغل'!$A$6:$A$1005,0)),"أمر غير موجود"))</f>
        <v/>
      </c>
    </row>
    <row r="1867">
      <c r="A1867" s="16" t="n"/>
      <c r="B1867" s="5" t="n"/>
      <c r="C1867" s="17" t="n"/>
      <c r="D1867" s="5" t="n"/>
      <c r="E1867" s="5" t="n"/>
      <c r="F1867" s="6">
        <f>IF(B1867&amp;""="","",IFERROR(INDEX('أوامر الشغل'!$I$6:$I$1005,MATCH(B1867&amp;"",'أوامر الشغل'!$A$6:$A$1005,0)),"أمر غير موجود"))</f>
        <v/>
      </c>
    </row>
    <row r="1868">
      <c r="A1868" s="16" t="n"/>
      <c r="B1868" s="5" t="n"/>
      <c r="C1868" s="17" t="n"/>
      <c r="D1868" s="5" t="n"/>
      <c r="E1868" s="5" t="n"/>
      <c r="F1868" s="6">
        <f>IF(B1868&amp;""="","",IFERROR(INDEX('أوامر الشغل'!$I$6:$I$1005,MATCH(B1868&amp;"",'أوامر الشغل'!$A$6:$A$1005,0)),"أمر غير موجود"))</f>
        <v/>
      </c>
    </row>
    <row r="1869">
      <c r="A1869" s="16" t="n"/>
      <c r="B1869" s="5" t="n"/>
      <c r="C1869" s="17" t="n"/>
      <c r="D1869" s="5" t="n"/>
      <c r="E1869" s="5" t="n"/>
      <c r="F1869" s="6">
        <f>IF(B1869&amp;""="","",IFERROR(INDEX('أوامر الشغل'!$I$6:$I$1005,MATCH(B1869&amp;"",'أوامر الشغل'!$A$6:$A$1005,0)),"أمر غير موجود"))</f>
        <v/>
      </c>
    </row>
    <row r="1870">
      <c r="A1870" s="16" t="n"/>
      <c r="B1870" s="5" t="n"/>
      <c r="C1870" s="17" t="n"/>
      <c r="D1870" s="5" t="n"/>
      <c r="E1870" s="5" t="n"/>
      <c r="F1870" s="6">
        <f>IF(B1870&amp;""="","",IFERROR(INDEX('أوامر الشغل'!$I$6:$I$1005,MATCH(B1870&amp;"",'أوامر الشغل'!$A$6:$A$1005,0)),"أمر غير موجود"))</f>
        <v/>
      </c>
    </row>
    <row r="1871">
      <c r="A1871" s="16" t="n"/>
      <c r="B1871" s="5" t="n"/>
      <c r="C1871" s="17" t="n"/>
      <c r="D1871" s="5" t="n"/>
      <c r="E1871" s="5" t="n"/>
      <c r="F1871" s="6">
        <f>IF(B1871&amp;""="","",IFERROR(INDEX('أوامر الشغل'!$I$6:$I$1005,MATCH(B1871&amp;"",'أوامر الشغل'!$A$6:$A$1005,0)),"أمر غير موجود"))</f>
        <v/>
      </c>
    </row>
    <row r="1872">
      <c r="A1872" s="16" t="n"/>
      <c r="B1872" s="5" t="n"/>
      <c r="C1872" s="17" t="n"/>
      <c r="D1872" s="5" t="n"/>
      <c r="E1872" s="5" t="n"/>
      <c r="F1872" s="6">
        <f>IF(B1872&amp;""="","",IFERROR(INDEX('أوامر الشغل'!$I$6:$I$1005,MATCH(B1872&amp;"",'أوامر الشغل'!$A$6:$A$1005,0)),"أمر غير موجود"))</f>
        <v/>
      </c>
    </row>
    <row r="1873">
      <c r="A1873" s="16" t="n"/>
      <c r="B1873" s="5" t="n"/>
      <c r="C1873" s="17" t="n"/>
      <c r="D1873" s="5" t="n"/>
      <c r="E1873" s="5" t="n"/>
      <c r="F1873" s="6">
        <f>IF(B1873&amp;""="","",IFERROR(INDEX('أوامر الشغل'!$I$6:$I$1005,MATCH(B1873&amp;"",'أوامر الشغل'!$A$6:$A$1005,0)),"أمر غير موجود"))</f>
        <v/>
      </c>
    </row>
    <row r="1874">
      <c r="A1874" s="16" t="n"/>
      <c r="B1874" s="5" t="n"/>
      <c r="C1874" s="17" t="n"/>
      <c r="D1874" s="5" t="n"/>
      <c r="E1874" s="5" t="n"/>
      <c r="F1874" s="6">
        <f>IF(B1874&amp;""="","",IFERROR(INDEX('أوامر الشغل'!$I$6:$I$1005,MATCH(B1874&amp;"",'أوامر الشغل'!$A$6:$A$1005,0)),"أمر غير موجود"))</f>
        <v/>
      </c>
    </row>
    <row r="1875">
      <c r="A1875" s="16" t="n"/>
      <c r="B1875" s="5" t="n"/>
      <c r="C1875" s="17" t="n"/>
      <c r="D1875" s="5" t="n"/>
      <c r="E1875" s="5" t="n"/>
      <c r="F1875" s="6">
        <f>IF(B1875&amp;""="","",IFERROR(INDEX('أوامر الشغل'!$I$6:$I$1005,MATCH(B1875&amp;"",'أوامر الشغل'!$A$6:$A$1005,0)),"أمر غير موجود"))</f>
        <v/>
      </c>
    </row>
    <row r="1876">
      <c r="A1876" s="16" t="n"/>
      <c r="B1876" s="5" t="n"/>
      <c r="C1876" s="17" t="n"/>
      <c r="D1876" s="5" t="n"/>
      <c r="E1876" s="5" t="n"/>
      <c r="F1876" s="6">
        <f>IF(B1876&amp;""="","",IFERROR(INDEX('أوامر الشغل'!$I$6:$I$1005,MATCH(B1876&amp;"",'أوامر الشغل'!$A$6:$A$1005,0)),"أمر غير موجود"))</f>
        <v/>
      </c>
    </row>
    <row r="1877">
      <c r="A1877" s="16" t="n"/>
      <c r="B1877" s="5" t="n"/>
      <c r="C1877" s="17" t="n"/>
      <c r="D1877" s="5" t="n"/>
      <c r="E1877" s="5" t="n"/>
      <c r="F1877" s="6">
        <f>IF(B1877&amp;""="","",IFERROR(INDEX('أوامر الشغل'!$I$6:$I$1005,MATCH(B1877&amp;"",'أوامر الشغل'!$A$6:$A$1005,0)),"أمر غير موجود"))</f>
        <v/>
      </c>
    </row>
    <row r="1878">
      <c r="A1878" s="16" t="n"/>
      <c r="B1878" s="5" t="n"/>
      <c r="C1878" s="17" t="n"/>
      <c r="D1878" s="5" t="n"/>
      <c r="E1878" s="5" t="n"/>
      <c r="F1878" s="6">
        <f>IF(B1878&amp;""="","",IFERROR(INDEX('أوامر الشغل'!$I$6:$I$1005,MATCH(B1878&amp;"",'أوامر الشغل'!$A$6:$A$1005,0)),"أمر غير موجود"))</f>
        <v/>
      </c>
    </row>
    <row r="1879">
      <c r="A1879" s="16" t="n"/>
      <c r="B1879" s="5" t="n"/>
      <c r="C1879" s="17" t="n"/>
      <c r="D1879" s="5" t="n"/>
      <c r="E1879" s="5" t="n"/>
      <c r="F1879" s="6">
        <f>IF(B1879&amp;""="","",IFERROR(INDEX('أوامر الشغل'!$I$6:$I$1005,MATCH(B1879&amp;"",'أوامر الشغل'!$A$6:$A$1005,0)),"أمر غير موجود"))</f>
        <v/>
      </c>
    </row>
    <row r="1880">
      <c r="A1880" s="16" t="n"/>
      <c r="B1880" s="5" t="n"/>
      <c r="C1880" s="17" t="n"/>
      <c r="D1880" s="5" t="n"/>
      <c r="E1880" s="5" t="n"/>
      <c r="F1880" s="6">
        <f>IF(B1880&amp;""="","",IFERROR(INDEX('أوامر الشغل'!$I$6:$I$1005,MATCH(B1880&amp;"",'أوامر الشغل'!$A$6:$A$1005,0)),"أمر غير موجود"))</f>
        <v/>
      </c>
    </row>
    <row r="1881">
      <c r="A1881" s="16" t="n"/>
      <c r="B1881" s="5" t="n"/>
      <c r="C1881" s="17" t="n"/>
      <c r="D1881" s="5" t="n"/>
      <c r="E1881" s="5" t="n"/>
      <c r="F1881" s="6">
        <f>IF(B1881&amp;""="","",IFERROR(INDEX('أوامر الشغل'!$I$6:$I$1005,MATCH(B1881&amp;"",'أوامر الشغل'!$A$6:$A$1005,0)),"أمر غير موجود"))</f>
        <v/>
      </c>
    </row>
    <row r="1882">
      <c r="A1882" s="16" t="n"/>
      <c r="B1882" s="5" t="n"/>
      <c r="C1882" s="17" t="n"/>
      <c r="D1882" s="5" t="n"/>
      <c r="E1882" s="5" t="n"/>
      <c r="F1882" s="6">
        <f>IF(B1882&amp;""="","",IFERROR(INDEX('أوامر الشغل'!$I$6:$I$1005,MATCH(B1882&amp;"",'أوامر الشغل'!$A$6:$A$1005,0)),"أمر غير موجود"))</f>
        <v/>
      </c>
    </row>
    <row r="1883">
      <c r="A1883" s="16" t="n"/>
      <c r="B1883" s="5" t="n"/>
      <c r="C1883" s="17" t="n"/>
      <c r="D1883" s="5" t="n"/>
      <c r="E1883" s="5" t="n"/>
      <c r="F1883" s="6">
        <f>IF(B1883&amp;""="","",IFERROR(INDEX('أوامر الشغل'!$I$6:$I$1005,MATCH(B1883&amp;"",'أوامر الشغل'!$A$6:$A$1005,0)),"أمر غير موجود"))</f>
        <v/>
      </c>
    </row>
    <row r="1884">
      <c r="A1884" s="16" t="n"/>
      <c r="B1884" s="5" t="n"/>
      <c r="C1884" s="17" t="n"/>
      <c r="D1884" s="5" t="n"/>
      <c r="E1884" s="5" t="n"/>
      <c r="F1884" s="6">
        <f>IF(B1884&amp;""="","",IFERROR(INDEX('أوامر الشغل'!$I$6:$I$1005,MATCH(B1884&amp;"",'أوامر الشغل'!$A$6:$A$1005,0)),"أمر غير موجود"))</f>
        <v/>
      </c>
    </row>
    <row r="1885">
      <c r="A1885" s="16" t="n"/>
      <c r="B1885" s="5" t="n"/>
      <c r="C1885" s="17" t="n"/>
      <c r="D1885" s="5" t="n"/>
      <c r="E1885" s="5" t="n"/>
      <c r="F1885" s="6">
        <f>IF(B1885&amp;""="","",IFERROR(INDEX('أوامر الشغل'!$I$6:$I$1005,MATCH(B1885&amp;"",'أوامر الشغل'!$A$6:$A$1005,0)),"أمر غير موجود"))</f>
        <v/>
      </c>
    </row>
    <row r="1886">
      <c r="A1886" s="16" t="n"/>
      <c r="B1886" s="5" t="n"/>
      <c r="C1886" s="17" t="n"/>
      <c r="D1886" s="5" t="n"/>
      <c r="E1886" s="5" t="n"/>
      <c r="F1886" s="6">
        <f>IF(B1886&amp;""="","",IFERROR(INDEX('أوامر الشغل'!$I$6:$I$1005,MATCH(B1886&amp;"",'أوامر الشغل'!$A$6:$A$1005,0)),"أمر غير موجود"))</f>
        <v/>
      </c>
    </row>
    <row r="1887">
      <c r="A1887" s="16" t="n"/>
      <c r="B1887" s="5" t="n"/>
      <c r="C1887" s="17" t="n"/>
      <c r="D1887" s="5" t="n"/>
      <c r="E1887" s="5" t="n"/>
      <c r="F1887" s="6">
        <f>IF(B1887&amp;""="","",IFERROR(INDEX('أوامر الشغل'!$I$6:$I$1005,MATCH(B1887&amp;"",'أوامر الشغل'!$A$6:$A$1005,0)),"أمر غير موجود"))</f>
        <v/>
      </c>
    </row>
    <row r="1888">
      <c r="A1888" s="16" t="n"/>
      <c r="B1888" s="5" t="n"/>
      <c r="C1888" s="17" t="n"/>
      <c r="D1888" s="5" t="n"/>
      <c r="E1888" s="5" t="n"/>
      <c r="F1888" s="6">
        <f>IF(B1888&amp;""="","",IFERROR(INDEX('أوامر الشغل'!$I$6:$I$1005,MATCH(B1888&amp;"",'أوامر الشغل'!$A$6:$A$1005,0)),"أمر غير موجود"))</f>
        <v/>
      </c>
    </row>
    <row r="1889">
      <c r="A1889" s="16" t="n"/>
      <c r="B1889" s="5" t="n"/>
      <c r="C1889" s="17" t="n"/>
      <c r="D1889" s="5" t="n"/>
      <c r="E1889" s="5" t="n"/>
      <c r="F1889" s="6">
        <f>IF(B1889&amp;""="","",IFERROR(INDEX('أوامر الشغل'!$I$6:$I$1005,MATCH(B1889&amp;"",'أوامر الشغل'!$A$6:$A$1005,0)),"أمر غير موجود"))</f>
        <v/>
      </c>
    </row>
    <row r="1890">
      <c r="A1890" s="16" t="n"/>
      <c r="B1890" s="5" t="n"/>
      <c r="C1890" s="17" t="n"/>
      <c r="D1890" s="5" t="n"/>
      <c r="E1890" s="5" t="n"/>
      <c r="F1890" s="6">
        <f>IF(B1890&amp;""="","",IFERROR(INDEX('أوامر الشغل'!$I$6:$I$1005,MATCH(B1890&amp;"",'أوامر الشغل'!$A$6:$A$1005,0)),"أمر غير موجود"))</f>
        <v/>
      </c>
    </row>
    <row r="1891">
      <c r="A1891" s="16" t="n"/>
      <c r="B1891" s="5" t="n"/>
      <c r="C1891" s="17" t="n"/>
      <c r="D1891" s="5" t="n"/>
      <c r="E1891" s="5" t="n"/>
      <c r="F1891" s="6">
        <f>IF(B1891&amp;""="","",IFERROR(INDEX('أوامر الشغل'!$I$6:$I$1005,MATCH(B1891&amp;"",'أوامر الشغل'!$A$6:$A$1005,0)),"أمر غير موجود"))</f>
        <v/>
      </c>
    </row>
    <row r="1892">
      <c r="A1892" s="16" t="n"/>
      <c r="B1892" s="5" t="n"/>
      <c r="C1892" s="17" t="n"/>
      <c r="D1892" s="5" t="n"/>
      <c r="E1892" s="5" t="n"/>
      <c r="F1892" s="6">
        <f>IF(B1892&amp;""="","",IFERROR(INDEX('أوامر الشغل'!$I$6:$I$1005,MATCH(B1892&amp;"",'أوامر الشغل'!$A$6:$A$1005,0)),"أمر غير موجود"))</f>
        <v/>
      </c>
    </row>
    <row r="1893">
      <c r="A1893" s="16" t="n"/>
      <c r="B1893" s="5" t="n"/>
      <c r="C1893" s="17" t="n"/>
      <c r="D1893" s="5" t="n"/>
      <c r="E1893" s="5" t="n"/>
      <c r="F1893" s="6">
        <f>IF(B1893&amp;""="","",IFERROR(INDEX('أوامر الشغل'!$I$6:$I$1005,MATCH(B1893&amp;"",'أوامر الشغل'!$A$6:$A$1005,0)),"أمر غير موجود"))</f>
        <v/>
      </c>
    </row>
    <row r="1894">
      <c r="A1894" s="16" t="n"/>
      <c r="B1894" s="5" t="n"/>
      <c r="C1894" s="17" t="n"/>
      <c r="D1894" s="5" t="n"/>
      <c r="E1894" s="5" t="n"/>
      <c r="F1894" s="6">
        <f>IF(B1894&amp;""="","",IFERROR(INDEX('أوامر الشغل'!$I$6:$I$1005,MATCH(B1894&amp;"",'أوامر الشغل'!$A$6:$A$1005,0)),"أمر غير موجود"))</f>
        <v/>
      </c>
    </row>
    <row r="1895">
      <c r="A1895" s="16" t="n"/>
      <c r="B1895" s="5" t="n"/>
      <c r="C1895" s="17" t="n"/>
      <c r="D1895" s="5" t="n"/>
      <c r="E1895" s="5" t="n"/>
      <c r="F1895" s="6">
        <f>IF(B1895&amp;""="","",IFERROR(INDEX('أوامر الشغل'!$I$6:$I$1005,MATCH(B1895&amp;"",'أوامر الشغل'!$A$6:$A$1005,0)),"أمر غير موجود"))</f>
        <v/>
      </c>
    </row>
    <row r="1896">
      <c r="A1896" s="16" t="n"/>
      <c r="B1896" s="5" t="n"/>
      <c r="C1896" s="17" t="n"/>
      <c r="D1896" s="5" t="n"/>
      <c r="E1896" s="5" t="n"/>
      <c r="F1896" s="6">
        <f>IF(B1896&amp;""="","",IFERROR(INDEX('أوامر الشغل'!$I$6:$I$1005,MATCH(B1896&amp;"",'أوامر الشغل'!$A$6:$A$1005,0)),"أمر غير موجود"))</f>
        <v/>
      </c>
    </row>
    <row r="1897">
      <c r="A1897" s="16" t="n"/>
      <c r="B1897" s="5" t="n"/>
      <c r="C1897" s="17" t="n"/>
      <c r="D1897" s="5" t="n"/>
      <c r="E1897" s="5" t="n"/>
      <c r="F1897" s="6">
        <f>IF(B1897&amp;""="","",IFERROR(INDEX('أوامر الشغل'!$I$6:$I$1005,MATCH(B1897&amp;"",'أوامر الشغل'!$A$6:$A$1005,0)),"أمر غير موجود"))</f>
        <v/>
      </c>
    </row>
    <row r="1898">
      <c r="A1898" s="16" t="n"/>
      <c r="B1898" s="5" t="n"/>
      <c r="C1898" s="17" t="n"/>
      <c r="D1898" s="5" t="n"/>
      <c r="E1898" s="5" t="n"/>
      <c r="F1898" s="6">
        <f>IF(B1898&amp;""="","",IFERROR(INDEX('أوامر الشغل'!$I$6:$I$1005,MATCH(B1898&amp;"",'أوامر الشغل'!$A$6:$A$1005,0)),"أمر غير موجود"))</f>
        <v/>
      </c>
    </row>
    <row r="1899">
      <c r="A1899" s="16" t="n"/>
      <c r="B1899" s="5" t="n"/>
      <c r="C1899" s="17" t="n"/>
      <c r="D1899" s="5" t="n"/>
      <c r="E1899" s="5" t="n"/>
      <c r="F1899" s="6">
        <f>IF(B1899&amp;""="","",IFERROR(INDEX('أوامر الشغل'!$I$6:$I$1005,MATCH(B1899&amp;"",'أوامر الشغل'!$A$6:$A$1005,0)),"أمر غير موجود"))</f>
        <v/>
      </c>
    </row>
    <row r="1900">
      <c r="A1900" s="16" t="n"/>
      <c r="B1900" s="5" t="n"/>
      <c r="C1900" s="17" t="n"/>
      <c r="D1900" s="5" t="n"/>
      <c r="E1900" s="5" t="n"/>
      <c r="F1900" s="6">
        <f>IF(B1900&amp;""="","",IFERROR(INDEX('أوامر الشغل'!$I$6:$I$1005,MATCH(B1900&amp;"",'أوامر الشغل'!$A$6:$A$1005,0)),"أمر غير موجود"))</f>
        <v/>
      </c>
    </row>
    <row r="1901">
      <c r="A1901" s="16" t="n"/>
      <c r="B1901" s="5" t="n"/>
      <c r="C1901" s="17" t="n"/>
      <c r="D1901" s="5" t="n"/>
      <c r="E1901" s="5" t="n"/>
      <c r="F1901" s="6">
        <f>IF(B1901&amp;""="","",IFERROR(INDEX('أوامر الشغل'!$I$6:$I$1005,MATCH(B1901&amp;"",'أوامر الشغل'!$A$6:$A$1005,0)),"أمر غير موجود"))</f>
        <v/>
      </c>
    </row>
    <row r="1902">
      <c r="A1902" s="16" t="n"/>
      <c r="B1902" s="5" t="n"/>
      <c r="C1902" s="17" t="n"/>
      <c r="D1902" s="5" t="n"/>
      <c r="E1902" s="5" t="n"/>
      <c r="F1902" s="6">
        <f>IF(B1902&amp;""="","",IFERROR(INDEX('أوامر الشغل'!$I$6:$I$1005,MATCH(B1902&amp;"",'أوامر الشغل'!$A$6:$A$1005,0)),"أمر غير موجود"))</f>
        <v/>
      </c>
    </row>
    <row r="1903">
      <c r="A1903" s="16" t="n"/>
      <c r="B1903" s="5" t="n"/>
      <c r="C1903" s="17" t="n"/>
      <c r="D1903" s="5" t="n"/>
      <c r="E1903" s="5" t="n"/>
      <c r="F1903" s="6">
        <f>IF(B1903&amp;""="","",IFERROR(INDEX('أوامر الشغل'!$I$6:$I$1005,MATCH(B1903&amp;"",'أوامر الشغل'!$A$6:$A$1005,0)),"أمر غير موجود"))</f>
        <v/>
      </c>
    </row>
    <row r="1904">
      <c r="A1904" s="16" t="n"/>
      <c r="B1904" s="5" t="n"/>
      <c r="C1904" s="17" t="n"/>
      <c r="D1904" s="5" t="n"/>
      <c r="E1904" s="5" t="n"/>
      <c r="F1904" s="6">
        <f>IF(B1904&amp;""="","",IFERROR(INDEX('أوامر الشغل'!$I$6:$I$1005,MATCH(B1904&amp;"",'أوامر الشغل'!$A$6:$A$1005,0)),"أمر غير موجود"))</f>
        <v/>
      </c>
    </row>
    <row r="1905">
      <c r="A1905" s="16" t="n"/>
      <c r="B1905" s="5" t="n"/>
      <c r="C1905" s="17" t="n"/>
      <c r="D1905" s="5" t="n"/>
      <c r="E1905" s="5" t="n"/>
      <c r="F1905" s="6">
        <f>IF(B1905&amp;""="","",IFERROR(INDEX('أوامر الشغل'!$I$6:$I$1005,MATCH(B1905&amp;"",'أوامر الشغل'!$A$6:$A$1005,0)),"أمر غير موجود"))</f>
        <v/>
      </c>
    </row>
    <row r="1906">
      <c r="A1906" s="16" t="n"/>
      <c r="B1906" s="5" t="n"/>
      <c r="C1906" s="17" t="n"/>
      <c r="D1906" s="5" t="n"/>
      <c r="E1906" s="5" t="n"/>
      <c r="F1906" s="6">
        <f>IF(B1906&amp;""="","",IFERROR(INDEX('أوامر الشغل'!$I$6:$I$1005,MATCH(B1906&amp;"",'أوامر الشغل'!$A$6:$A$1005,0)),"أمر غير موجود"))</f>
        <v/>
      </c>
    </row>
    <row r="1907">
      <c r="A1907" s="16" t="n"/>
      <c r="B1907" s="5" t="n"/>
      <c r="C1907" s="17" t="n"/>
      <c r="D1907" s="5" t="n"/>
      <c r="E1907" s="5" t="n"/>
      <c r="F1907" s="6">
        <f>IF(B1907&amp;""="","",IFERROR(INDEX('أوامر الشغل'!$I$6:$I$1005,MATCH(B1907&amp;"",'أوامر الشغل'!$A$6:$A$1005,0)),"أمر غير موجود"))</f>
        <v/>
      </c>
    </row>
    <row r="1908">
      <c r="A1908" s="16" t="n"/>
      <c r="B1908" s="5" t="n"/>
      <c r="C1908" s="17" t="n"/>
      <c r="D1908" s="5" t="n"/>
      <c r="E1908" s="5" t="n"/>
      <c r="F1908" s="6">
        <f>IF(B1908&amp;""="","",IFERROR(INDEX('أوامر الشغل'!$I$6:$I$1005,MATCH(B1908&amp;"",'أوامر الشغل'!$A$6:$A$1005,0)),"أمر غير موجود"))</f>
        <v/>
      </c>
    </row>
    <row r="1909">
      <c r="A1909" s="16" t="n"/>
      <c r="B1909" s="5" t="n"/>
      <c r="C1909" s="17" t="n"/>
      <c r="D1909" s="5" t="n"/>
      <c r="E1909" s="5" t="n"/>
      <c r="F1909" s="6">
        <f>IF(B1909&amp;""="","",IFERROR(INDEX('أوامر الشغل'!$I$6:$I$1005,MATCH(B1909&amp;"",'أوامر الشغل'!$A$6:$A$1005,0)),"أمر غير موجود"))</f>
        <v/>
      </c>
    </row>
    <row r="1910">
      <c r="A1910" s="16" t="n"/>
      <c r="B1910" s="5" t="n"/>
      <c r="C1910" s="17" t="n"/>
      <c r="D1910" s="5" t="n"/>
      <c r="E1910" s="5" t="n"/>
      <c r="F1910" s="6">
        <f>IF(B1910&amp;""="","",IFERROR(INDEX('أوامر الشغل'!$I$6:$I$1005,MATCH(B1910&amp;"",'أوامر الشغل'!$A$6:$A$1005,0)),"أمر غير موجود"))</f>
        <v/>
      </c>
    </row>
    <row r="1911">
      <c r="A1911" s="16" t="n"/>
      <c r="B1911" s="5" t="n"/>
      <c r="C1911" s="17" t="n"/>
      <c r="D1911" s="5" t="n"/>
      <c r="E1911" s="5" t="n"/>
      <c r="F1911" s="6">
        <f>IF(B1911&amp;""="","",IFERROR(INDEX('أوامر الشغل'!$I$6:$I$1005,MATCH(B1911&amp;"",'أوامر الشغل'!$A$6:$A$1005,0)),"أمر غير موجود"))</f>
        <v/>
      </c>
    </row>
    <row r="1912">
      <c r="A1912" s="16" t="n"/>
      <c r="B1912" s="5" t="n"/>
      <c r="C1912" s="17" t="n"/>
      <c r="D1912" s="5" t="n"/>
      <c r="E1912" s="5" t="n"/>
      <c r="F1912" s="6">
        <f>IF(B1912&amp;""="","",IFERROR(INDEX('أوامر الشغل'!$I$6:$I$1005,MATCH(B1912&amp;"",'أوامر الشغل'!$A$6:$A$1005,0)),"أمر غير موجود"))</f>
        <v/>
      </c>
    </row>
    <row r="1913">
      <c r="A1913" s="16" t="n"/>
      <c r="B1913" s="5" t="n"/>
      <c r="C1913" s="17" t="n"/>
      <c r="D1913" s="5" t="n"/>
      <c r="E1913" s="5" t="n"/>
      <c r="F1913" s="6">
        <f>IF(B1913&amp;""="","",IFERROR(INDEX('أوامر الشغل'!$I$6:$I$1005,MATCH(B1913&amp;"",'أوامر الشغل'!$A$6:$A$1005,0)),"أمر غير موجود"))</f>
        <v/>
      </c>
    </row>
    <row r="1914">
      <c r="A1914" s="16" t="n"/>
      <c r="B1914" s="5" t="n"/>
      <c r="C1914" s="17" t="n"/>
      <c r="D1914" s="5" t="n"/>
      <c r="E1914" s="5" t="n"/>
      <c r="F1914" s="6">
        <f>IF(B1914&amp;""="","",IFERROR(INDEX('أوامر الشغل'!$I$6:$I$1005,MATCH(B1914&amp;"",'أوامر الشغل'!$A$6:$A$1005,0)),"أمر غير موجود"))</f>
        <v/>
      </c>
    </row>
    <row r="1915">
      <c r="A1915" s="16" t="n"/>
      <c r="B1915" s="5" t="n"/>
      <c r="C1915" s="17" t="n"/>
      <c r="D1915" s="5" t="n"/>
      <c r="E1915" s="5" t="n"/>
      <c r="F1915" s="6">
        <f>IF(B1915&amp;""="","",IFERROR(INDEX('أوامر الشغل'!$I$6:$I$1005,MATCH(B1915&amp;"",'أوامر الشغل'!$A$6:$A$1005,0)),"أمر غير موجود"))</f>
        <v/>
      </c>
    </row>
    <row r="1916">
      <c r="A1916" s="16" t="n"/>
      <c r="B1916" s="5" t="n"/>
      <c r="C1916" s="17" t="n"/>
      <c r="D1916" s="5" t="n"/>
      <c r="E1916" s="5" t="n"/>
      <c r="F1916" s="6">
        <f>IF(B1916&amp;""="","",IFERROR(INDEX('أوامر الشغل'!$I$6:$I$1005,MATCH(B1916&amp;"",'أوامر الشغل'!$A$6:$A$1005,0)),"أمر غير موجود"))</f>
        <v/>
      </c>
    </row>
    <row r="1917">
      <c r="A1917" s="16" t="n"/>
      <c r="B1917" s="5" t="n"/>
      <c r="C1917" s="17" t="n"/>
      <c r="D1917" s="5" t="n"/>
      <c r="E1917" s="5" t="n"/>
      <c r="F1917" s="6">
        <f>IF(B1917&amp;""="","",IFERROR(INDEX('أوامر الشغل'!$I$6:$I$1005,MATCH(B1917&amp;"",'أوامر الشغل'!$A$6:$A$1005,0)),"أمر غير موجود"))</f>
        <v/>
      </c>
    </row>
    <row r="1918">
      <c r="A1918" s="16" t="n"/>
      <c r="B1918" s="5" t="n"/>
      <c r="C1918" s="17" t="n"/>
      <c r="D1918" s="5" t="n"/>
      <c r="E1918" s="5" t="n"/>
      <c r="F1918" s="6">
        <f>IF(B1918&amp;""="","",IFERROR(INDEX('أوامر الشغل'!$I$6:$I$1005,MATCH(B1918&amp;"",'أوامر الشغل'!$A$6:$A$1005,0)),"أمر غير موجود"))</f>
        <v/>
      </c>
    </row>
    <row r="1919">
      <c r="A1919" s="16" t="n"/>
      <c r="B1919" s="5" t="n"/>
      <c r="C1919" s="17" t="n"/>
      <c r="D1919" s="5" t="n"/>
      <c r="E1919" s="5" t="n"/>
      <c r="F1919" s="6">
        <f>IF(B1919&amp;""="","",IFERROR(INDEX('أوامر الشغل'!$I$6:$I$1005,MATCH(B1919&amp;"",'أوامر الشغل'!$A$6:$A$1005,0)),"أمر غير موجود"))</f>
        <v/>
      </c>
    </row>
    <row r="1920">
      <c r="A1920" s="16" t="n"/>
      <c r="B1920" s="5" t="n"/>
      <c r="C1920" s="17" t="n"/>
      <c r="D1920" s="5" t="n"/>
      <c r="E1920" s="5" t="n"/>
      <c r="F1920" s="6">
        <f>IF(B1920&amp;""="","",IFERROR(INDEX('أوامر الشغل'!$I$6:$I$1005,MATCH(B1920&amp;"",'أوامر الشغل'!$A$6:$A$1005,0)),"أمر غير موجود"))</f>
        <v/>
      </c>
    </row>
    <row r="1921">
      <c r="A1921" s="16" t="n"/>
      <c r="B1921" s="5" t="n"/>
      <c r="C1921" s="17" t="n"/>
      <c r="D1921" s="5" t="n"/>
      <c r="E1921" s="5" t="n"/>
      <c r="F1921" s="6">
        <f>IF(B1921&amp;""="","",IFERROR(INDEX('أوامر الشغل'!$I$6:$I$1005,MATCH(B1921&amp;"",'أوامر الشغل'!$A$6:$A$1005,0)),"أمر غير موجود"))</f>
        <v/>
      </c>
    </row>
    <row r="1922">
      <c r="A1922" s="16" t="n"/>
      <c r="B1922" s="5" t="n"/>
      <c r="C1922" s="17" t="n"/>
      <c r="D1922" s="5" t="n"/>
      <c r="E1922" s="5" t="n"/>
      <c r="F1922" s="6">
        <f>IF(B1922&amp;""="","",IFERROR(INDEX('أوامر الشغل'!$I$6:$I$1005,MATCH(B1922&amp;"",'أوامر الشغل'!$A$6:$A$1005,0)),"أمر غير موجود"))</f>
        <v/>
      </c>
    </row>
    <row r="1923">
      <c r="A1923" s="16" t="n"/>
      <c r="B1923" s="5" t="n"/>
      <c r="C1923" s="17" t="n"/>
      <c r="D1923" s="5" t="n"/>
      <c r="E1923" s="5" t="n"/>
      <c r="F1923" s="6">
        <f>IF(B1923&amp;""="","",IFERROR(INDEX('أوامر الشغل'!$I$6:$I$1005,MATCH(B1923&amp;"",'أوامر الشغل'!$A$6:$A$1005,0)),"أمر غير موجود"))</f>
        <v/>
      </c>
    </row>
    <row r="1924">
      <c r="A1924" s="16" t="n"/>
      <c r="B1924" s="5" t="n"/>
      <c r="C1924" s="17" t="n"/>
      <c r="D1924" s="5" t="n"/>
      <c r="E1924" s="5" t="n"/>
      <c r="F1924" s="6">
        <f>IF(B1924&amp;""="","",IFERROR(INDEX('أوامر الشغل'!$I$6:$I$1005,MATCH(B1924&amp;"",'أوامر الشغل'!$A$6:$A$1005,0)),"أمر غير موجود"))</f>
        <v/>
      </c>
    </row>
    <row r="1925">
      <c r="A1925" s="16" t="n"/>
      <c r="B1925" s="5" t="n"/>
      <c r="C1925" s="17" t="n"/>
      <c r="D1925" s="5" t="n"/>
      <c r="E1925" s="5" t="n"/>
      <c r="F1925" s="6">
        <f>IF(B1925&amp;""="","",IFERROR(INDEX('أوامر الشغل'!$I$6:$I$1005,MATCH(B1925&amp;"",'أوامر الشغل'!$A$6:$A$1005,0)),"أمر غير موجود"))</f>
        <v/>
      </c>
    </row>
    <row r="1926">
      <c r="A1926" s="16" t="n"/>
      <c r="B1926" s="5" t="n"/>
      <c r="C1926" s="17" t="n"/>
      <c r="D1926" s="5" t="n"/>
      <c r="E1926" s="5" t="n"/>
      <c r="F1926" s="6">
        <f>IF(B1926&amp;""="","",IFERROR(INDEX('أوامر الشغل'!$I$6:$I$1005,MATCH(B1926&amp;"",'أوامر الشغل'!$A$6:$A$1005,0)),"أمر غير موجود"))</f>
        <v/>
      </c>
    </row>
    <row r="1927">
      <c r="A1927" s="16" t="n"/>
      <c r="B1927" s="5" t="n"/>
      <c r="C1927" s="17" t="n"/>
      <c r="D1927" s="5" t="n"/>
      <c r="E1927" s="5" t="n"/>
      <c r="F1927" s="6">
        <f>IF(B1927&amp;""="","",IFERROR(INDEX('أوامر الشغل'!$I$6:$I$1005,MATCH(B1927&amp;"",'أوامر الشغل'!$A$6:$A$1005,0)),"أمر غير موجود"))</f>
        <v/>
      </c>
    </row>
    <row r="1928">
      <c r="A1928" s="16" t="n"/>
      <c r="B1928" s="5" t="n"/>
      <c r="C1928" s="17" t="n"/>
      <c r="D1928" s="5" t="n"/>
      <c r="E1928" s="5" t="n"/>
      <c r="F1928" s="6">
        <f>IF(B1928&amp;""="","",IFERROR(INDEX('أوامر الشغل'!$I$6:$I$1005,MATCH(B1928&amp;"",'أوامر الشغل'!$A$6:$A$1005,0)),"أمر غير موجود"))</f>
        <v/>
      </c>
    </row>
    <row r="1929">
      <c r="A1929" s="16" t="n"/>
      <c r="B1929" s="5" t="n"/>
      <c r="C1929" s="17" t="n"/>
      <c r="D1929" s="5" t="n"/>
      <c r="E1929" s="5" t="n"/>
      <c r="F1929" s="6">
        <f>IF(B1929&amp;""="","",IFERROR(INDEX('أوامر الشغل'!$I$6:$I$1005,MATCH(B1929&amp;"",'أوامر الشغل'!$A$6:$A$1005,0)),"أمر غير موجود"))</f>
        <v/>
      </c>
    </row>
    <row r="1930">
      <c r="A1930" s="16" t="n"/>
      <c r="B1930" s="5" t="n"/>
      <c r="C1930" s="17" t="n"/>
      <c r="D1930" s="5" t="n"/>
      <c r="E1930" s="5" t="n"/>
      <c r="F1930" s="6">
        <f>IF(B1930&amp;""="","",IFERROR(INDEX('أوامر الشغل'!$I$6:$I$1005,MATCH(B1930&amp;"",'أوامر الشغل'!$A$6:$A$1005,0)),"أمر غير موجود"))</f>
        <v/>
      </c>
    </row>
    <row r="1931">
      <c r="A1931" s="16" t="n"/>
      <c r="B1931" s="5" t="n"/>
      <c r="C1931" s="17" t="n"/>
      <c r="D1931" s="5" t="n"/>
      <c r="E1931" s="5" t="n"/>
      <c r="F1931" s="6">
        <f>IF(B1931&amp;""="","",IFERROR(INDEX('أوامر الشغل'!$I$6:$I$1005,MATCH(B1931&amp;"",'أوامر الشغل'!$A$6:$A$1005,0)),"أمر غير موجود"))</f>
        <v/>
      </c>
    </row>
    <row r="1932">
      <c r="A1932" s="16" t="n"/>
      <c r="B1932" s="5" t="n"/>
      <c r="C1932" s="17" t="n"/>
      <c r="D1932" s="5" t="n"/>
      <c r="E1932" s="5" t="n"/>
      <c r="F1932" s="6">
        <f>IF(B1932&amp;""="","",IFERROR(INDEX('أوامر الشغل'!$I$6:$I$1005,MATCH(B1932&amp;"",'أوامر الشغل'!$A$6:$A$1005,0)),"أمر غير موجود"))</f>
        <v/>
      </c>
    </row>
    <row r="1933">
      <c r="A1933" s="16" t="n"/>
      <c r="B1933" s="5" t="n"/>
      <c r="C1933" s="17" t="n"/>
      <c r="D1933" s="5" t="n"/>
      <c r="E1933" s="5" t="n"/>
      <c r="F1933" s="6">
        <f>IF(B1933&amp;""="","",IFERROR(INDEX('أوامر الشغل'!$I$6:$I$1005,MATCH(B1933&amp;"",'أوامر الشغل'!$A$6:$A$1005,0)),"أمر غير موجود"))</f>
        <v/>
      </c>
    </row>
    <row r="1934">
      <c r="A1934" s="16" t="n"/>
      <c r="B1934" s="5" t="n"/>
      <c r="C1934" s="17" t="n"/>
      <c r="D1934" s="5" t="n"/>
      <c r="E1934" s="5" t="n"/>
      <c r="F1934" s="6">
        <f>IF(B1934&amp;""="","",IFERROR(INDEX('أوامر الشغل'!$I$6:$I$1005,MATCH(B1934&amp;"",'أوامر الشغل'!$A$6:$A$1005,0)),"أمر غير موجود"))</f>
        <v/>
      </c>
    </row>
    <row r="1935">
      <c r="A1935" s="16" t="n"/>
      <c r="B1935" s="5" t="n"/>
      <c r="C1935" s="17" t="n"/>
      <c r="D1935" s="5" t="n"/>
      <c r="E1935" s="5" t="n"/>
      <c r="F1935" s="6">
        <f>IF(B1935&amp;""="","",IFERROR(INDEX('أوامر الشغل'!$I$6:$I$1005,MATCH(B1935&amp;"",'أوامر الشغل'!$A$6:$A$1005,0)),"أمر غير موجود"))</f>
        <v/>
      </c>
    </row>
    <row r="1936">
      <c r="A1936" s="16" t="n"/>
      <c r="B1936" s="5" t="n"/>
      <c r="C1936" s="17" t="n"/>
      <c r="D1936" s="5" t="n"/>
      <c r="E1936" s="5" t="n"/>
      <c r="F1936" s="6">
        <f>IF(B1936&amp;""="","",IFERROR(INDEX('أوامر الشغل'!$I$6:$I$1005,MATCH(B1936&amp;"",'أوامر الشغل'!$A$6:$A$1005,0)),"أمر غير موجود"))</f>
        <v/>
      </c>
    </row>
    <row r="1937">
      <c r="A1937" s="16" t="n"/>
      <c r="B1937" s="5" t="n"/>
      <c r="C1937" s="17" t="n"/>
      <c r="D1937" s="5" t="n"/>
      <c r="E1937" s="5" t="n"/>
      <c r="F1937" s="6">
        <f>IF(B1937&amp;""="","",IFERROR(INDEX('أوامر الشغل'!$I$6:$I$1005,MATCH(B1937&amp;"",'أوامر الشغل'!$A$6:$A$1005,0)),"أمر غير موجود"))</f>
        <v/>
      </c>
    </row>
    <row r="1938">
      <c r="A1938" s="16" t="n"/>
      <c r="B1938" s="5" t="n"/>
      <c r="C1938" s="17" t="n"/>
      <c r="D1938" s="5" t="n"/>
      <c r="E1938" s="5" t="n"/>
      <c r="F1938" s="6">
        <f>IF(B1938&amp;""="","",IFERROR(INDEX('أوامر الشغل'!$I$6:$I$1005,MATCH(B1938&amp;"",'أوامر الشغل'!$A$6:$A$1005,0)),"أمر غير موجود"))</f>
        <v/>
      </c>
    </row>
    <row r="1939">
      <c r="A1939" s="16" t="n"/>
      <c r="B1939" s="5" t="n"/>
      <c r="C1939" s="17" t="n"/>
      <c r="D1939" s="5" t="n"/>
      <c r="E1939" s="5" t="n"/>
      <c r="F1939" s="6">
        <f>IF(B1939&amp;""="","",IFERROR(INDEX('أوامر الشغل'!$I$6:$I$1005,MATCH(B1939&amp;"",'أوامر الشغل'!$A$6:$A$1005,0)),"أمر غير موجود"))</f>
        <v/>
      </c>
    </row>
    <row r="1940">
      <c r="A1940" s="16" t="n"/>
      <c r="B1940" s="5" t="n"/>
      <c r="C1940" s="17" t="n"/>
      <c r="D1940" s="5" t="n"/>
      <c r="E1940" s="5" t="n"/>
      <c r="F1940" s="6">
        <f>IF(B1940&amp;""="","",IFERROR(INDEX('أوامر الشغل'!$I$6:$I$1005,MATCH(B1940&amp;"",'أوامر الشغل'!$A$6:$A$1005,0)),"أمر غير موجود"))</f>
        <v/>
      </c>
    </row>
    <row r="1941">
      <c r="A1941" s="16" t="n"/>
      <c r="B1941" s="5" t="n"/>
      <c r="C1941" s="17" t="n"/>
      <c r="D1941" s="5" t="n"/>
      <c r="E1941" s="5" t="n"/>
      <c r="F1941" s="6">
        <f>IF(B1941&amp;""="","",IFERROR(INDEX('أوامر الشغل'!$I$6:$I$1005,MATCH(B1941&amp;"",'أوامر الشغل'!$A$6:$A$1005,0)),"أمر غير موجود"))</f>
        <v/>
      </c>
    </row>
    <row r="1942">
      <c r="A1942" s="16" t="n"/>
      <c r="B1942" s="5" t="n"/>
      <c r="C1942" s="17" t="n"/>
      <c r="D1942" s="5" t="n"/>
      <c r="E1942" s="5" t="n"/>
      <c r="F1942" s="6">
        <f>IF(B1942&amp;""="","",IFERROR(INDEX('أوامر الشغل'!$I$6:$I$1005,MATCH(B1942&amp;"",'أوامر الشغل'!$A$6:$A$1005,0)),"أمر غير موجود"))</f>
        <v/>
      </c>
    </row>
    <row r="1943">
      <c r="A1943" s="16" t="n"/>
      <c r="B1943" s="5" t="n"/>
      <c r="C1943" s="17" t="n"/>
      <c r="D1943" s="5" t="n"/>
      <c r="E1943" s="5" t="n"/>
      <c r="F1943" s="6">
        <f>IF(B1943&amp;""="","",IFERROR(INDEX('أوامر الشغل'!$I$6:$I$1005,MATCH(B1943&amp;"",'أوامر الشغل'!$A$6:$A$1005,0)),"أمر غير موجود"))</f>
        <v/>
      </c>
    </row>
    <row r="1944">
      <c r="A1944" s="16" t="n"/>
      <c r="B1944" s="5" t="n"/>
      <c r="C1944" s="17" t="n"/>
      <c r="D1944" s="5" t="n"/>
      <c r="E1944" s="5" t="n"/>
      <c r="F1944" s="6">
        <f>IF(B1944&amp;""="","",IFERROR(INDEX('أوامر الشغل'!$I$6:$I$1005,MATCH(B1944&amp;"",'أوامر الشغل'!$A$6:$A$1005,0)),"أمر غير موجود"))</f>
        <v/>
      </c>
    </row>
    <row r="1945">
      <c r="A1945" s="16" t="n"/>
      <c r="B1945" s="5" t="n"/>
      <c r="C1945" s="17" t="n"/>
      <c r="D1945" s="5" t="n"/>
      <c r="E1945" s="5" t="n"/>
      <c r="F1945" s="6">
        <f>IF(B1945&amp;""="","",IFERROR(INDEX('أوامر الشغل'!$I$6:$I$1005,MATCH(B1945&amp;"",'أوامر الشغل'!$A$6:$A$1005,0)),"أمر غير موجود"))</f>
        <v/>
      </c>
    </row>
    <row r="1946">
      <c r="A1946" s="16" t="n"/>
      <c r="B1946" s="5" t="n"/>
      <c r="C1946" s="17" t="n"/>
      <c r="D1946" s="5" t="n"/>
      <c r="E1946" s="5" t="n"/>
      <c r="F1946" s="6">
        <f>IF(B1946&amp;""="","",IFERROR(INDEX('أوامر الشغل'!$I$6:$I$1005,MATCH(B1946&amp;"",'أوامر الشغل'!$A$6:$A$1005,0)),"أمر غير موجود"))</f>
        <v/>
      </c>
    </row>
    <row r="1947">
      <c r="A1947" s="16" t="n"/>
      <c r="B1947" s="5" t="n"/>
      <c r="C1947" s="17" t="n"/>
      <c r="D1947" s="5" t="n"/>
      <c r="E1947" s="5" t="n"/>
      <c r="F1947" s="6">
        <f>IF(B1947&amp;""="","",IFERROR(INDEX('أوامر الشغل'!$I$6:$I$1005,MATCH(B1947&amp;"",'أوامر الشغل'!$A$6:$A$1005,0)),"أمر غير موجود"))</f>
        <v/>
      </c>
    </row>
    <row r="1948">
      <c r="A1948" s="16" t="n"/>
      <c r="B1948" s="5" t="n"/>
      <c r="C1948" s="17" t="n"/>
      <c r="D1948" s="5" t="n"/>
      <c r="E1948" s="5" t="n"/>
      <c r="F1948" s="6">
        <f>IF(B1948&amp;""="","",IFERROR(INDEX('أوامر الشغل'!$I$6:$I$1005,MATCH(B1948&amp;"",'أوامر الشغل'!$A$6:$A$1005,0)),"أمر غير موجود"))</f>
        <v/>
      </c>
    </row>
    <row r="1949">
      <c r="A1949" s="16" t="n"/>
      <c r="B1949" s="5" t="n"/>
      <c r="C1949" s="17" t="n"/>
      <c r="D1949" s="5" t="n"/>
      <c r="E1949" s="5" t="n"/>
      <c r="F1949" s="6">
        <f>IF(B1949&amp;""="","",IFERROR(INDEX('أوامر الشغل'!$I$6:$I$1005,MATCH(B1949&amp;"",'أوامر الشغل'!$A$6:$A$1005,0)),"أمر غير موجود"))</f>
        <v/>
      </c>
    </row>
    <row r="1950">
      <c r="A1950" s="16" t="n"/>
      <c r="B1950" s="5" t="n"/>
      <c r="C1950" s="17" t="n"/>
      <c r="D1950" s="5" t="n"/>
      <c r="E1950" s="5" t="n"/>
      <c r="F1950" s="6">
        <f>IF(B1950&amp;""="","",IFERROR(INDEX('أوامر الشغل'!$I$6:$I$1005,MATCH(B1950&amp;"",'أوامر الشغل'!$A$6:$A$1005,0)),"أمر غير موجود"))</f>
        <v/>
      </c>
    </row>
    <row r="1951">
      <c r="A1951" s="16" t="n"/>
      <c r="B1951" s="5" t="n"/>
      <c r="C1951" s="17" t="n"/>
      <c r="D1951" s="5" t="n"/>
      <c r="E1951" s="5" t="n"/>
      <c r="F1951" s="6">
        <f>IF(B1951&amp;""="","",IFERROR(INDEX('أوامر الشغل'!$I$6:$I$1005,MATCH(B1951&amp;"",'أوامر الشغل'!$A$6:$A$1005,0)),"أمر غير موجود"))</f>
        <v/>
      </c>
    </row>
    <row r="1952">
      <c r="A1952" s="16" t="n"/>
      <c r="B1952" s="5" t="n"/>
      <c r="C1952" s="17" t="n"/>
      <c r="D1952" s="5" t="n"/>
      <c r="E1952" s="5" t="n"/>
      <c r="F1952" s="6">
        <f>IF(B1952&amp;""="","",IFERROR(INDEX('أوامر الشغل'!$I$6:$I$1005,MATCH(B1952&amp;"",'أوامر الشغل'!$A$6:$A$1005,0)),"أمر غير موجود"))</f>
        <v/>
      </c>
    </row>
    <row r="1953">
      <c r="A1953" s="16" t="n"/>
      <c r="B1953" s="5" t="n"/>
      <c r="C1953" s="17" t="n"/>
      <c r="D1953" s="5" t="n"/>
      <c r="E1953" s="5" t="n"/>
      <c r="F1953" s="6">
        <f>IF(B1953&amp;""="","",IFERROR(INDEX('أوامر الشغل'!$I$6:$I$1005,MATCH(B1953&amp;"",'أوامر الشغل'!$A$6:$A$1005,0)),"أمر غير موجود"))</f>
        <v/>
      </c>
    </row>
    <row r="1954">
      <c r="A1954" s="16" t="n"/>
      <c r="B1954" s="5" t="n"/>
      <c r="C1954" s="17" t="n"/>
      <c r="D1954" s="5" t="n"/>
      <c r="E1954" s="5" t="n"/>
      <c r="F1954" s="6">
        <f>IF(B1954&amp;""="","",IFERROR(INDEX('أوامر الشغل'!$I$6:$I$1005,MATCH(B1954&amp;"",'أوامر الشغل'!$A$6:$A$1005,0)),"أمر غير موجود"))</f>
        <v/>
      </c>
    </row>
    <row r="1955">
      <c r="A1955" s="16" t="n"/>
      <c r="B1955" s="5" t="n"/>
      <c r="C1955" s="17" t="n"/>
      <c r="D1955" s="5" t="n"/>
      <c r="E1955" s="5" t="n"/>
      <c r="F1955" s="6">
        <f>IF(B1955&amp;""="","",IFERROR(INDEX('أوامر الشغل'!$I$6:$I$1005,MATCH(B1955&amp;"",'أوامر الشغل'!$A$6:$A$1005,0)),"أمر غير موجود"))</f>
        <v/>
      </c>
    </row>
    <row r="1956">
      <c r="A1956" s="16" t="n"/>
      <c r="B1956" s="5" t="n"/>
      <c r="C1956" s="17" t="n"/>
      <c r="D1956" s="5" t="n"/>
      <c r="E1956" s="5" t="n"/>
      <c r="F1956" s="6">
        <f>IF(B1956&amp;""="","",IFERROR(INDEX('أوامر الشغل'!$I$6:$I$1005,MATCH(B1956&amp;"",'أوامر الشغل'!$A$6:$A$1005,0)),"أمر غير موجود"))</f>
        <v/>
      </c>
    </row>
    <row r="1957">
      <c r="A1957" s="16" t="n"/>
      <c r="B1957" s="5" t="n"/>
      <c r="C1957" s="17" t="n"/>
      <c r="D1957" s="5" t="n"/>
      <c r="E1957" s="5" t="n"/>
      <c r="F1957" s="6">
        <f>IF(B1957&amp;""="","",IFERROR(INDEX('أوامر الشغل'!$I$6:$I$1005,MATCH(B1957&amp;"",'أوامر الشغل'!$A$6:$A$1005,0)),"أمر غير موجود"))</f>
        <v/>
      </c>
    </row>
    <row r="1958">
      <c r="A1958" s="16" t="n"/>
      <c r="B1958" s="5" t="n"/>
      <c r="C1958" s="17" t="n"/>
      <c r="D1958" s="5" t="n"/>
      <c r="E1958" s="5" t="n"/>
      <c r="F1958" s="6">
        <f>IF(B1958&amp;""="","",IFERROR(INDEX('أوامر الشغل'!$I$6:$I$1005,MATCH(B1958&amp;"",'أوامر الشغل'!$A$6:$A$1005,0)),"أمر غير موجود"))</f>
        <v/>
      </c>
    </row>
    <row r="1959">
      <c r="A1959" s="16" t="n"/>
      <c r="B1959" s="5" t="n"/>
      <c r="C1959" s="17" t="n"/>
      <c r="D1959" s="5" t="n"/>
      <c r="E1959" s="5" t="n"/>
      <c r="F1959" s="6">
        <f>IF(B1959&amp;""="","",IFERROR(INDEX('أوامر الشغل'!$I$6:$I$1005,MATCH(B1959&amp;"",'أوامر الشغل'!$A$6:$A$1005,0)),"أمر غير موجود"))</f>
        <v/>
      </c>
    </row>
    <row r="1960">
      <c r="A1960" s="16" t="n"/>
      <c r="B1960" s="5" t="n"/>
      <c r="C1960" s="17" t="n"/>
      <c r="D1960" s="5" t="n"/>
      <c r="E1960" s="5" t="n"/>
      <c r="F1960" s="6">
        <f>IF(B1960&amp;""="","",IFERROR(INDEX('أوامر الشغل'!$I$6:$I$1005,MATCH(B1960&amp;"",'أوامر الشغل'!$A$6:$A$1005,0)),"أمر غير موجود"))</f>
        <v/>
      </c>
    </row>
    <row r="1961">
      <c r="A1961" s="16" t="n"/>
      <c r="B1961" s="5" t="n"/>
      <c r="C1961" s="17" t="n"/>
      <c r="D1961" s="5" t="n"/>
      <c r="E1961" s="5" t="n"/>
      <c r="F1961" s="6">
        <f>IF(B1961&amp;""="","",IFERROR(INDEX('أوامر الشغل'!$I$6:$I$1005,MATCH(B1961&amp;"",'أوامر الشغل'!$A$6:$A$1005,0)),"أمر غير موجود"))</f>
        <v/>
      </c>
    </row>
    <row r="1962">
      <c r="A1962" s="16" t="n"/>
      <c r="B1962" s="5" t="n"/>
      <c r="C1962" s="17" t="n"/>
      <c r="D1962" s="5" t="n"/>
      <c r="E1962" s="5" t="n"/>
      <c r="F1962" s="6">
        <f>IF(B1962&amp;""="","",IFERROR(INDEX('أوامر الشغل'!$I$6:$I$1005,MATCH(B1962&amp;"",'أوامر الشغل'!$A$6:$A$1005,0)),"أمر غير موجود"))</f>
        <v/>
      </c>
    </row>
    <row r="1963">
      <c r="A1963" s="16" t="n"/>
      <c r="B1963" s="5" t="n"/>
      <c r="C1963" s="17" t="n"/>
      <c r="D1963" s="5" t="n"/>
      <c r="E1963" s="5" t="n"/>
      <c r="F1963" s="6">
        <f>IF(B1963&amp;""="","",IFERROR(INDEX('أوامر الشغل'!$I$6:$I$1005,MATCH(B1963&amp;"",'أوامر الشغل'!$A$6:$A$1005,0)),"أمر غير موجود"))</f>
        <v/>
      </c>
    </row>
    <row r="1964">
      <c r="A1964" s="16" t="n"/>
      <c r="B1964" s="5" t="n"/>
      <c r="C1964" s="17" t="n"/>
      <c r="D1964" s="5" t="n"/>
      <c r="E1964" s="5" t="n"/>
      <c r="F1964" s="6">
        <f>IF(B1964&amp;""="","",IFERROR(INDEX('أوامر الشغل'!$I$6:$I$1005,MATCH(B1964&amp;"",'أوامر الشغل'!$A$6:$A$1005,0)),"أمر غير موجود"))</f>
        <v/>
      </c>
    </row>
    <row r="1965">
      <c r="A1965" s="16" t="n"/>
      <c r="B1965" s="5" t="n"/>
      <c r="C1965" s="17" t="n"/>
      <c r="D1965" s="5" t="n"/>
      <c r="E1965" s="5" t="n"/>
      <c r="F1965" s="6">
        <f>IF(B1965&amp;""="","",IFERROR(INDEX('أوامر الشغل'!$I$6:$I$1005,MATCH(B1965&amp;"",'أوامر الشغل'!$A$6:$A$1005,0)),"أمر غير موجود"))</f>
        <v/>
      </c>
    </row>
    <row r="1966">
      <c r="A1966" s="16" t="n"/>
      <c r="B1966" s="5" t="n"/>
      <c r="C1966" s="17" t="n"/>
      <c r="D1966" s="5" t="n"/>
      <c r="E1966" s="5" t="n"/>
      <c r="F1966" s="6">
        <f>IF(B1966&amp;""="","",IFERROR(INDEX('أوامر الشغل'!$I$6:$I$1005,MATCH(B1966&amp;"",'أوامر الشغل'!$A$6:$A$1005,0)),"أمر غير موجود"))</f>
        <v/>
      </c>
    </row>
    <row r="1967">
      <c r="A1967" s="16" t="n"/>
      <c r="B1967" s="5" t="n"/>
      <c r="C1967" s="17" t="n"/>
      <c r="D1967" s="5" t="n"/>
      <c r="E1967" s="5" t="n"/>
      <c r="F1967" s="6">
        <f>IF(B1967&amp;""="","",IFERROR(INDEX('أوامر الشغل'!$I$6:$I$1005,MATCH(B1967&amp;"",'أوامر الشغل'!$A$6:$A$1005,0)),"أمر غير موجود"))</f>
        <v/>
      </c>
    </row>
    <row r="1968">
      <c r="A1968" s="16" t="n"/>
      <c r="B1968" s="5" t="n"/>
      <c r="C1968" s="17" t="n"/>
      <c r="D1968" s="5" t="n"/>
      <c r="E1968" s="5" t="n"/>
      <c r="F1968" s="6">
        <f>IF(B1968&amp;""="","",IFERROR(INDEX('أوامر الشغل'!$I$6:$I$1005,MATCH(B1968&amp;"",'أوامر الشغل'!$A$6:$A$1005,0)),"أمر غير موجود"))</f>
        <v/>
      </c>
    </row>
    <row r="1969">
      <c r="A1969" s="16" t="n"/>
      <c r="B1969" s="5" t="n"/>
      <c r="C1969" s="17" t="n"/>
      <c r="D1969" s="5" t="n"/>
      <c r="E1969" s="5" t="n"/>
      <c r="F1969" s="6">
        <f>IF(B1969&amp;""="","",IFERROR(INDEX('أوامر الشغل'!$I$6:$I$1005,MATCH(B1969&amp;"",'أوامر الشغل'!$A$6:$A$1005,0)),"أمر غير موجود"))</f>
        <v/>
      </c>
    </row>
    <row r="1970">
      <c r="A1970" s="16" t="n"/>
      <c r="B1970" s="5" t="n"/>
      <c r="C1970" s="17" t="n"/>
      <c r="D1970" s="5" t="n"/>
      <c r="E1970" s="5" t="n"/>
      <c r="F1970" s="6">
        <f>IF(B1970&amp;""="","",IFERROR(INDEX('أوامر الشغل'!$I$6:$I$1005,MATCH(B1970&amp;"",'أوامر الشغل'!$A$6:$A$1005,0)),"أمر غير موجود"))</f>
        <v/>
      </c>
    </row>
    <row r="1971">
      <c r="A1971" s="16" t="n"/>
      <c r="B1971" s="5" t="n"/>
      <c r="C1971" s="17" t="n"/>
      <c r="D1971" s="5" t="n"/>
      <c r="E1971" s="5" t="n"/>
      <c r="F1971" s="6">
        <f>IF(B1971&amp;""="","",IFERROR(INDEX('أوامر الشغل'!$I$6:$I$1005,MATCH(B1971&amp;"",'أوامر الشغل'!$A$6:$A$1005,0)),"أمر غير موجود"))</f>
        <v/>
      </c>
    </row>
    <row r="1972">
      <c r="A1972" s="16" t="n"/>
      <c r="B1972" s="5" t="n"/>
      <c r="C1972" s="17" t="n"/>
      <c r="D1972" s="5" t="n"/>
      <c r="E1972" s="5" t="n"/>
      <c r="F1972" s="6">
        <f>IF(B1972&amp;""="","",IFERROR(INDEX('أوامر الشغل'!$I$6:$I$1005,MATCH(B1972&amp;"",'أوامر الشغل'!$A$6:$A$1005,0)),"أمر غير موجود"))</f>
        <v/>
      </c>
    </row>
    <row r="1973">
      <c r="A1973" s="16" t="n"/>
      <c r="B1973" s="5" t="n"/>
      <c r="C1973" s="17" t="n"/>
      <c r="D1973" s="5" t="n"/>
      <c r="E1973" s="5" t="n"/>
      <c r="F1973" s="6">
        <f>IF(B1973&amp;""="","",IFERROR(INDEX('أوامر الشغل'!$I$6:$I$1005,MATCH(B1973&amp;"",'أوامر الشغل'!$A$6:$A$1005,0)),"أمر غير موجود"))</f>
        <v/>
      </c>
    </row>
    <row r="1974">
      <c r="A1974" s="16" t="n"/>
      <c r="B1974" s="5" t="n"/>
      <c r="C1974" s="17" t="n"/>
      <c r="D1974" s="5" t="n"/>
      <c r="E1974" s="5" t="n"/>
      <c r="F1974" s="6">
        <f>IF(B1974&amp;""="","",IFERROR(INDEX('أوامر الشغل'!$I$6:$I$1005,MATCH(B1974&amp;"",'أوامر الشغل'!$A$6:$A$1005,0)),"أمر غير موجود"))</f>
        <v/>
      </c>
    </row>
    <row r="1975">
      <c r="A1975" s="16" t="n"/>
      <c r="B1975" s="5" t="n"/>
      <c r="C1975" s="17" t="n"/>
      <c r="D1975" s="5" t="n"/>
      <c r="E1975" s="5" t="n"/>
      <c r="F1975" s="6">
        <f>IF(B1975&amp;""="","",IFERROR(INDEX('أوامر الشغل'!$I$6:$I$1005,MATCH(B1975&amp;"",'أوامر الشغل'!$A$6:$A$1005,0)),"أمر غير موجود"))</f>
        <v/>
      </c>
    </row>
    <row r="1976">
      <c r="A1976" s="16" t="n"/>
      <c r="B1976" s="5" t="n"/>
      <c r="C1976" s="17" t="n"/>
      <c r="D1976" s="5" t="n"/>
      <c r="E1976" s="5" t="n"/>
      <c r="F1976" s="6">
        <f>IF(B1976&amp;""="","",IFERROR(INDEX('أوامر الشغل'!$I$6:$I$1005,MATCH(B1976&amp;"",'أوامر الشغل'!$A$6:$A$1005,0)),"أمر غير موجود"))</f>
        <v/>
      </c>
    </row>
    <row r="1977">
      <c r="A1977" s="16" t="n"/>
      <c r="B1977" s="5" t="n"/>
      <c r="C1977" s="17" t="n"/>
      <c r="D1977" s="5" t="n"/>
      <c r="E1977" s="5" t="n"/>
      <c r="F1977" s="6">
        <f>IF(B1977&amp;""="","",IFERROR(INDEX('أوامر الشغل'!$I$6:$I$1005,MATCH(B1977&amp;"",'أوامر الشغل'!$A$6:$A$1005,0)),"أمر غير موجود"))</f>
        <v/>
      </c>
    </row>
    <row r="1978">
      <c r="A1978" s="16" t="n"/>
      <c r="B1978" s="5" t="n"/>
      <c r="C1978" s="17" t="n"/>
      <c r="D1978" s="5" t="n"/>
      <c r="E1978" s="5" t="n"/>
      <c r="F1978" s="6">
        <f>IF(B1978&amp;""="","",IFERROR(INDEX('أوامر الشغل'!$I$6:$I$1005,MATCH(B1978&amp;"",'أوامر الشغل'!$A$6:$A$1005,0)),"أمر غير موجود"))</f>
        <v/>
      </c>
    </row>
    <row r="1979">
      <c r="A1979" s="16" t="n"/>
      <c r="B1979" s="5" t="n"/>
      <c r="C1979" s="17" t="n"/>
      <c r="D1979" s="5" t="n"/>
      <c r="E1979" s="5" t="n"/>
      <c r="F1979" s="6">
        <f>IF(B1979&amp;""="","",IFERROR(INDEX('أوامر الشغل'!$I$6:$I$1005,MATCH(B1979&amp;"",'أوامر الشغل'!$A$6:$A$1005,0)),"أمر غير موجود"))</f>
        <v/>
      </c>
    </row>
    <row r="1980">
      <c r="A1980" s="16" t="n"/>
      <c r="B1980" s="5" t="n"/>
      <c r="C1980" s="17" t="n"/>
      <c r="D1980" s="5" t="n"/>
      <c r="E1980" s="5" t="n"/>
      <c r="F1980" s="6">
        <f>IF(B1980&amp;""="","",IFERROR(INDEX('أوامر الشغل'!$I$6:$I$1005,MATCH(B1980&amp;"",'أوامر الشغل'!$A$6:$A$1005,0)),"أمر غير موجود"))</f>
        <v/>
      </c>
    </row>
    <row r="1981">
      <c r="A1981" s="16" t="n"/>
      <c r="B1981" s="5" t="n"/>
      <c r="C1981" s="17" t="n"/>
      <c r="D1981" s="5" t="n"/>
      <c r="E1981" s="5" t="n"/>
      <c r="F1981" s="6">
        <f>IF(B1981&amp;""="","",IFERROR(INDEX('أوامر الشغل'!$I$6:$I$1005,MATCH(B1981&amp;"",'أوامر الشغل'!$A$6:$A$1005,0)),"أمر غير موجود"))</f>
        <v/>
      </c>
    </row>
    <row r="1982">
      <c r="A1982" s="16" t="n"/>
      <c r="B1982" s="5" t="n"/>
      <c r="C1982" s="17" t="n"/>
      <c r="D1982" s="5" t="n"/>
      <c r="E1982" s="5" t="n"/>
      <c r="F1982" s="6">
        <f>IF(B1982&amp;""="","",IFERROR(INDEX('أوامر الشغل'!$I$6:$I$1005,MATCH(B1982&amp;"",'أوامر الشغل'!$A$6:$A$1005,0)),"أمر غير موجود"))</f>
        <v/>
      </c>
    </row>
    <row r="1983">
      <c r="A1983" s="16" t="n"/>
      <c r="B1983" s="5" t="n"/>
      <c r="C1983" s="17" t="n"/>
      <c r="D1983" s="5" t="n"/>
      <c r="E1983" s="5" t="n"/>
      <c r="F1983" s="6">
        <f>IF(B1983&amp;""="","",IFERROR(INDEX('أوامر الشغل'!$I$6:$I$1005,MATCH(B1983&amp;"",'أوامر الشغل'!$A$6:$A$1005,0)),"أمر غير موجود"))</f>
        <v/>
      </c>
    </row>
    <row r="1984">
      <c r="A1984" s="16" t="n"/>
      <c r="B1984" s="5" t="n"/>
      <c r="C1984" s="17" t="n"/>
      <c r="D1984" s="5" t="n"/>
      <c r="E1984" s="5" t="n"/>
      <c r="F1984" s="6">
        <f>IF(B1984&amp;""="","",IFERROR(INDEX('أوامر الشغل'!$I$6:$I$1005,MATCH(B1984&amp;"",'أوامر الشغل'!$A$6:$A$1005,0)),"أمر غير موجود"))</f>
        <v/>
      </c>
    </row>
    <row r="1985">
      <c r="A1985" s="16" t="n"/>
      <c r="B1985" s="5" t="n"/>
      <c r="C1985" s="17" t="n"/>
      <c r="D1985" s="5" t="n"/>
      <c r="E1985" s="5" t="n"/>
      <c r="F1985" s="6">
        <f>IF(B1985&amp;""="","",IFERROR(INDEX('أوامر الشغل'!$I$6:$I$1005,MATCH(B1985&amp;"",'أوامر الشغل'!$A$6:$A$1005,0)),"أمر غير موجود"))</f>
        <v/>
      </c>
    </row>
    <row r="1986">
      <c r="A1986" s="16" t="n"/>
      <c r="B1986" s="5" t="n"/>
      <c r="C1986" s="17" t="n"/>
      <c r="D1986" s="5" t="n"/>
      <c r="E1986" s="5" t="n"/>
      <c r="F1986" s="6">
        <f>IF(B1986&amp;""="","",IFERROR(INDEX('أوامر الشغل'!$I$6:$I$1005,MATCH(B1986&amp;"",'أوامر الشغل'!$A$6:$A$1005,0)),"أمر غير موجود"))</f>
        <v/>
      </c>
    </row>
    <row r="1987">
      <c r="A1987" s="16" t="n"/>
      <c r="B1987" s="5" t="n"/>
      <c r="C1987" s="17" t="n"/>
      <c r="D1987" s="5" t="n"/>
      <c r="E1987" s="5" t="n"/>
      <c r="F1987" s="6">
        <f>IF(B1987&amp;""="","",IFERROR(INDEX('أوامر الشغل'!$I$6:$I$1005,MATCH(B1987&amp;"",'أوامر الشغل'!$A$6:$A$1005,0)),"أمر غير موجود"))</f>
        <v/>
      </c>
    </row>
    <row r="1988">
      <c r="A1988" s="16" t="n"/>
      <c r="B1988" s="5" t="n"/>
      <c r="C1988" s="17" t="n"/>
      <c r="D1988" s="5" t="n"/>
      <c r="E1988" s="5" t="n"/>
      <c r="F1988" s="6">
        <f>IF(B1988&amp;""="","",IFERROR(INDEX('أوامر الشغل'!$I$6:$I$1005,MATCH(B1988&amp;"",'أوامر الشغل'!$A$6:$A$1005,0)),"أمر غير موجود"))</f>
        <v/>
      </c>
    </row>
    <row r="1989">
      <c r="A1989" s="16" t="n"/>
      <c r="B1989" s="5" t="n"/>
      <c r="C1989" s="17" t="n"/>
      <c r="D1989" s="5" t="n"/>
      <c r="E1989" s="5" t="n"/>
      <c r="F1989" s="6">
        <f>IF(B1989&amp;""="","",IFERROR(INDEX('أوامر الشغل'!$I$6:$I$1005,MATCH(B1989&amp;"",'أوامر الشغل'!$A$6:$A$1005,0)),"أمر غير موجود"))</f>
        <v/>
      </c>
    </row>
    <row r="1990">
      <c r="A1990" s="16" t="n"/>
      <c r="B1990" s="5" t="n"/>
      <c r="C1990" s="17" t="n"/>
      <c r="D1990" s="5" t="n"/>
      <c r="E1990" s="5" t="n"/>
      <c r="F1990" s="6">
        <f>IF(B1990&amp;""="","",IFERROR(INDEX('أوامر الشغل'!$I$6:$I$1005,MATCH(B1990&amp;"",'أوامر الشغل'!$A$6:$A$1005,0)),"أمر غير موجود"))</f>
        <v/>
      </c>
    </row>
    <row r="1991">
      <c r="A1991" s="16" t="n"/>
      <c r="B1991" s="5" t="n"/>
      <c r="C1991" s="17" t="n"/>
      <c r="D1991" s="5" t="n"/>
      <c r="E1991" s="5" t="n"/>
      <c r="F1991" s="6">
        <f>IF(B1991&amp;""="","",IFERROR(INDEX('أوامر الشغل'!$I$6:$I$1005,MATCH(B1991&amp;"",'أوامر الشغل'!$A$6:$A$1005,0)),"أمر غير موجود"))</f>
        <v/>
      </c>
    </row>
    <row r="1992">
      <c r="A1992" s="16" t="n"/>
      <c r="B1992" s="5" t="n"/>
      <c r="C1992" s="17" t="n"/>
      <c r="D1992" s="5" t="n"/>
      <c r="E1992" s="5" t="n"/>
      <c r="F1992" s="6">
        <f>IF(B1992&amp;""="","",IFERROR(INDEX('أوامر الشغل'!$I$6:$I$1005,MATCH(B1992&amp;"",'أوامر الشغل'!$A$6:$A$1005,0)),"أمر غير موجود"))</f>
        <v/>
      </c>
    </row>
    <row r="1993">
      <c r="A1993" s="16" t="n"/>
      <c r="B1993" s="5" t="n"/>
      <c r="C1993" s="17" t="n"/>
      <c r="D1993" s="5" t="n"/>
      <c r="E1993" s="5" t="n"/>
      <c r="F1993" s="6">
        <f>IF(B1993&amp;""="","",IFERROR(INDEX('أوامر الشغل'!$I$6:$I$1005,MATCH(B1993&amp;"",'أوامر الشغل'!$A$6:$A$1005,0)),"أمر غير موجود"))</f>
        <v/>
      </c>
    </row>
    <row r="1994">
      <c r="A1994" s="16" t="n"/>
      <c r="B1994" s="5" t="n"/>
      <c r="C1994" s="17" t="n"/>
      <c r="D1994" s="5" t="n"/>
      <c r="E1994" s="5" t="n"/>
      <c r="F1994" s="6">
        <f>IF(B1994&amp;""="","",IFERROR(INDEX('أوامر الشغل'!$I$6:$I$1005,MATCH(B1994&amp;"",'أوامر الشغل'!$A$6:$A$1005,0)),"أمر غير موجود"))</f>
        <v/>
      </c>
    </row>
    <row r="1995">
      <c r="A1995" s="16" t="n"/>
      <c r="B1995" s="5" t="n"/>
      <c r="C1995" s="17" t="n"/>
      <c r="D1995" s="5" t="n"/>
      <c r="E1995" s="5" t="n"/>
      <c r="F1995" s="6">
        <f>IF(B1995&amp;""="","",IFERROR(INDEX('أوامر الشغل'!$I$6:$I$1005,MATCH(B1995&amp;"",'أوامر الشغل'!$A$6:$A$1005,0)),"أمر غير موجود"))</f>
        <v/>
      </c>
    </row>
    <row r="1996">
      <c r="A1996" s="16" t="n"/>
      <c r="B1996" s="5" t="n"/>
      <c r="C1996" s="17" t="n"/>
      <c r="D1996" s="5" t="n"/>
      <c r="E1996" s="5" t="n"/>
      <c r="F1996" s="6">
        <f>IF(B1996&amp;""="","",IFERROR(INDEX('أوامر الشغل'!$I$6:$I$1005,MATCH(B1996&amp;"",'أوامر الشغل'!$A$6:$A$1005,0)),"أمر غير موجود"))</f>
        <v/>
      </c>
    </row>
    <row r="1997">
      <c r="A1997" s="16" t="n"/>
      <c r="B1997" s="5" t="n"/>
      <c r="C1997" s="17" t="n"/>
      <c r="D1997" s="5" t="n"/>
      <c r="E1997" s="5" t="n"/>
      <c r="F1997" s="6">
        <f>IF(B1997&amp;""="","",IFERROR(INDEX('أوامر الشغل'!$I$6:$I$1005,MATCH(B1997&amp;"",'أوامر الشغل'!$A$6:$A$1005,0)),"أمر غير موجود"))</f>
        <v/>
      </c>
    </row>
    <row r="1998">
      <c r="A1998" s="16" t="n"/>
      <c r="B1998" s="5" t="n"/>
      <c r="C1998" s="17" t="n"/>
      <c r="D1998" s="5" t="n"/>
      <c r="E1998" s="5" t="n"/>
      <c r="F1998" s="6">
        <f>IF(B1998&amp;""="","",IFERROR(INDEX('أوامر الشغل'!$I$6:$I$1005,MATCH(B1998&amp;"",'أوامر الشغل'!$A$6:$A$1005,0)),"أمر غير موجود"))</f>
        <v/>
      </c>
    </row>
    <row r="1999">
      <c r="A1999" s="16" t="n"/>
      <c r="B1999" s="5" t="n"/>
      <c r="C1999" s="17" t="n"/>
      <c r="D1999" s="5" t="n"/>
      <c r="E1999" s="5" t="n"/>
      <c r="F1999" s="6">
        <f>IF(B1999&amp;""="","",IFERROR(INDEX('أوامر الشغل'!$I$6:$I$1005,MATCH(B1999&amp;"",'أوامر الشغل'!$A$6:$A$1005,0)),"أمر غير موجود"))</f>
        <v/>
      </c>
    </row>
    <row r="2000">
      <c r="A2000" s="16" t="n"/>
      <c r="B2000" s="5" t="n"/>
      <c r="C2000" s="17" t="n"/>
      <c r="D2000" s="5" t="n"/>
      <c r="E2000" s="5" t="n"/>
      <c r="F2000" s="6">
        <f>IF(B2000&amp;""="","",IFERROR(INDEX('أوامر الشغل'!$I$6:$I$1005,MATCH(B2000&amp;"",'أوامر الشغل'!$A$6:$A$1005,0)),"أمر غير موجود"))</f>
        <v/>
      </c>
    </row>
    <row r="2001">
      <c r="A2001" s="16" t="n"/>
      <c r="B2001" s="5" t="n"/>
      <c r="C2001" s="17" t="n"/>
      <c r="D2001" s="5" t="n"/>
      <c r="E2001" s="5" t="n"/>
      <c r="F2001" s="6">
        <f>IF(B2001&amp;""="","",IFERROR(INDEX('أوامر الشغل'!$I$6:$I$1005,MATCH(B2001&amp;"",'أوامر الشغل'!$A$6:$A$1005,0)),"أمر غير موجود"))</f>
        <v/>
      </c>
    </row>
    <row r="2002">
      <c r="A2002" s="16" t="n"/>
      <c r="B2002" s="5" t="n"/>
      <c r="C2002" s="17" t="n"/>
      <c r="D2002" s="5" t="n"/>
      <c r="E2002" s="5" t="n"/>
      <c r="F2002" s="6">
        <f>IF(B2002&amp;""="","",IFERROR(INDEX('أوامر الشغل'!$I$6:$I$1005,MATCH(B2002&amp;"",'أوامر الشغل'!$A$6:$A$1005,0)),"أمر غير موجود"))</f>
        <v/>
      </c>
    </row>
    <row r="2003">
      <c r="A2003" s="16" t="n"/>
      <c r="B2003" s="5" t="n"/>
      <c r="C2003" s="17" t="n"/>
      <c r="D2003" s="5" t="n"/>
      <c r="E2003" s="5" t="n"/>
      <c r="F2003" s="6">
        <f>IF(B2003&amp;""="","",IFERROR(INDEX('أوامر الشغل'!$I$6:$I$1005,MATCH(B2003&amp;"",'أوامر الشغل'!$A$6:$A$1005,0)),"أمر غير موجود"))</f>
        <v/>
      </c>
    </row>
    <row r="2004">
      <c r="A2004" s="16" t="n"/>
      <c r="B2004" s="5" t="n"/>
      <c r="C2004" s="17" t="n"/>
      <c r="D2004" s="5" t="n"/>
      <c r="E2004" s="5" t="n"/>
      <c r="F2004" s="6">
        <f>IF(B2004&amp;""="","",IFERROR(INDEX('أوامر الشغل'!$I$6:$I$1005,MATCH(B2004&amp;"",'أوامر الشغل'!$A$6:$A$1005,0)),"أمر غير موجود"))</f>
        <v/>
      </c>
    </row>
    <row r="2005">
      <c r="A2005" s="16" t="n"/>
      <c r="B2005" s="5" t="n"/>
      <c r="C2005" s="17" t="n"/>
      <c r="D2005" s="5" t="n"/>
      <c r="E2005" s="5" t="n"/>
      <c r="F2005" s="6">
        <f>IF(B2005&amp;""="","",IFERROR(INDEX('أوامر الشغل'!$I$6:$I$1005,MATCH(B2005&amp;"",'أوامر الشغل'!$A$6:$A$1005,0)),"أمر غير موجود"))</f>
        <v/>
      </c>
    </row>
  </sheetData>
  <autoFilter ref="A5:F2005"/>
  <mergeCells count="2">
    <mergeCell ref="A2:F2"/>
    <mergeCell ref="A1:F1"/>
  </mergeCells>
  <conditionalFormatting sqref="F6:F2005">
    <cfRule type="expression" priority="1" dxfId="0">
      <formula>F6="أمر غير موجود"</formula>
    </cfRule>
  </conditionalFormatting>
  <dataValidations count="2">
    <dataValidation sqref="B6:B2005" showDropDown="0" showInputMessage="0" showErrorMessage="0" allowBlank="1" type="list">
      <formula1>='أوامر الشغل'!$A$6:$A$1005</formula1>
    </dataValidation>
    <dataValidation sqref="D6:D2005" showDropDown="0" showInputMessage="0" showErrorMessage="0" allowBlank="1" type="list">
      <formula1>"نقدًا,تحويل بنكي,فيزا"</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F56"/>
  <sheetViews>
    <sheetView showGridLines="1" rightToLeft="1" workbookViewId="0">
      <pane ySplit="6" topLeftCell="A7" activePane="bottomLeft" state="frozen"/>
      <selection pane="bottomLeft" activeCell="A1" sqref="A1"/>
    </sheetView>
  </sheetViews>
  <sheetFormatPr baseColWidth="8" defaultRowHeight="15"/>
  <cols>
    <col width="6" customWidth="1" min="1" max="1"/>
    <col width="12" customWidth="1" min="2" max="2"/>
    <col width="22" customWidth="1" min="3" max="3"/>
    <col width="15" customWidth="1" min="4" max="4"/>
    <col width="16" customWidth="1" min="5" max="5"/>
    <col width="12" customWidth="1" min="6" max="6"/>
  </cols>
  <sheetData>
    <row r="1" ht="26" customHeight="1">
      <c r="A1" s="10" t="inlineStr">
        <is>
          <t>شيت أوامر شغل ورشة السيارات · قالب مجاني من Softwiro</t>
        </is>
      </c>
    </row>
    <row r="2">
      <c r="A2" s="11" t="inlineStr">
        <is>
          <t>عايز برنامج ورشة يدخل عليه الفني والمحاسب كلٌّ بصلاحيته؟ Softwiro تبنيه لك على طريقة شغلك ← اضغط هنا</t>
        </is>
      </c>
    </row>
    <row r="4">
      <c r="A4" s="19" t="inlineStr">
        <is>
          <t>عدد العملاء المدينين</t>
        </is>
      </c>
      <c r="B4" s="20">
        <f>COUNTIF('العملاء'!$H$6:$H$205,"مدين")</f>
        <v/>
      </c>
    </row>
    <row r="6" ht="32" customHeight="1">
      <c r="A6" s="12" t="inlineStr">
        <is>
          <t>م</t>
        </is>
      </c>
      <c r="B6" s="12" t="inlineStr">
        <is>
          <t>الكود</t>
        </is>
      </c>
      <c r="C6" s="12" t="inlineStr">
        <is>
          <t>العميل</t>
        </is>
      </c>
      <c r="D6" s="12" t="inlineStr">
        <is>
          <t>الجوال</t>
        </is>
      </c>
      <c r="E6" s="12" t="inlineStr">
        <is>
          <t>المديونية</t>
        </is>
      </c>
      <c r="F6" s="12" t="inlineStr">
        <is>
          <t>عدد الأوامر</t>
        </is>
      </c>
    </row>
    <row r="7">
      <c r="A7" s="6">
        <f>IF(1&lt;=$B$4,1,"")</f>
        <v/>
      </c>
      <c r="B7" s="6">
        <f>IF($A7="","",INDEX('العملاء'!$A$6:$A$205,MATCH($A7,'العملاء'!$I$6:$I$205,0))&amp;"")</f>
        <v/>
      </c>
      <c r="C7" s="6">
        <f>IF($A7="","",INDEX('العملاء'!$B$6:$B$205,MATCH($A7,'العملاء'!$I$6:$I$205,0))&amp;"")</f>
        <v/>
      </c>
      <c r="D7" s="6">
        <f>IF($A7="","",INDEX('العملاء'!$C$6:$C$205,MATCH($A7,'العملاء'!$I$6:$I$205,0))&amp;"")</f>
        <v/>
      </c>
      <c r="E7" s="15">
        <f>IF($A7="","",INDEX('العملاء'!$G$6:$G$205,MATCH($A7,'العملاء'!$I$6:$I$205,0)))</f>
        <v/>
      </c>
      <c r="F7" s="14">
        <f>IF($A7="","",INDEX('العملاء'!$D$6:$D$205,MATCH($A7,'العملاء'!$I$6:$I$205,0)))</f>
        <v/>
      </c>
    </row>
    <row r="8">
      <c r="A8" s="6">
        <f>IF(2&lt;=$B$4,2,"")</f>
        <v/>
      </c>
      <c r="B8" s="6">
        <f>IF($A8="","",INDEX('العملاء'!$A$6:$A$205,MATCH($A8,'العملاء'!$I$6:$I$205,0))&amp;"")</f>
        <v/>
      </c>
      <c r="C8" s="6">
        <f>IF($A8="","",INDEX('العملاء'!$B$6:$B$205,MATCH($A8,'العملاء'!$I$6:$I$205,0))&amp;"")</f>
        <v/>
      </c>
      <c r="D8" s="6">
        <f>IF($A8="","",INDEX('العملاء'!$C$6:$C$205,MATCH($A8,'العملاء'!$I$6:$I$205,0))&amp;"")</f>
        <v/>
      </c>
      <c r="E8" s="15">
        <f>IF($A8="","",INDEX('العملاء'!$G$6:$G$205,MATCH($A8,'العملاء'!$I$6:$I$205,0)))</f>
        <v/>
      </c>
      <c r="F8" s="14">
        <f>IF($A8="","",INDEX('العملاء'!$D$6:$D$205,MATCH($A8,'العملاء'!$I$6:$I$205,0)))</f>
        <v/>
      </c>
    </row>
    <row r="9">
      <c r="A9" s="6">
        <f>IF(3&lt;=$B$4,3,"")</f>
        <v/>
      </c>
      <c r="B9" s="6">
        <f>IF($A9="","",INDEX('العملاء'!$A$6:$A$205,MATCH($A9,'العملاء'!$I$6:$I$205,0))&amp;"")</f>
        <v/>
      </c>
      <c r="C9" s="6">
        <f>IF($A9="","",INDEX('العملاء'!$B$6:$B$205,MATCH($A9,'العملاء'!$I$6:$I$205,0))&amp;"")</f>
        <v/>
      </c>
      <c r="D9" s="6">
        <f>IF($A9="","",INDEX('العملاء'!$C$6:$C$205,MATCH($A9,'العملاء'!$I$6:$I$205,0))&amp;"")</f>
        <v/>
      </c>
      <c r="E9" s="15">
        <f>IF($A9="","",INDEX('العملاء'!$G$6:$G$205,MATCH($A9,'العملاء'!$I$6:$I$205,0)))</f>
        <v/>
      </c>
      <c r="F9" s="14">
        <f>IF($A9="","",INDEX('العملاء'!$D$6:$D$205,MATCH($A9,'العملاء'!$I$6:$I$205,0)))</f>
        <v/>
      </c>
    </row>
    <row r="10">
      <c r="A10" s="6">
        <f>IF(4&lt;=$B$4,4,"")</f>
        <v/>
      </c>
      <c r="B10" s="6">
        <f>IF($A10="","",INDEX('العملاء'!$A$6:$A$205,MATCH($A10,'العملاء'!$I$6:$I$205,0))&amp;"")</f>
        <v/>
      </c>
      <c r="C10" s="6">
        <f>IF($A10="","",INDEX('العملاء'!$B$6:$B$205,MATCH($A10,'العملاء'!$I$6:$I$205,0))&amp;"")</f>
        <v/>
      </c>
      <c r="D10" s="6">
        <f>IF($A10="","",INDEX('العملاء'!$C$6:$C$205,MATCH($A10,'العملاء'!$I$6:$I$205,0))&amp;"")</f>
        <v/>
      </c>
      <c r="E10" s="15">
        <f>IF($A10="","",INDEX('العملاء'!$G$6:$G$205,MATCH($A10,'العملاء'!$I$6:$I$205,0)))</f>
        <v/>
      </c>
      <c r="F10" s="14">
        <f>IF($A10="","",INDEX('العملاء'!$D$6:$D$205,MATCH($A10,'العملاء'!$I$6:$I$205,0)))</f>
        <v/>
      </c>
    </row>
    <row r="11">
      <c r="A11" s="6">
        <f>IF(5&lt;=$B$4,5,"")</f>
        <v/>
      </c>
      <c r="B11" s="6">
        <f>IF($A11="","",INDEX('العملاء'!$A$6:$A$205,MATCH($A11,'العملاء'!$I$6:$I$205,0))&amp;"")</f>
        <v/>
      </c>
      <c r="C11" s="6">
        <f>IF($A11="","",INDEX('العملاء'!$B$6:$B$205,MATCH($A11,'العملاء'!$I$6:$I$205,0))&amp;"")</f>
        <v/>
      </c>
      <c r="D11" s="6">
        <f>IF($A11="","",INDEX('العملاء'!$C$6:$C$205,MATCH($A11,'العملاء'!$I$6:$I$205,0))&amp;"")</f>
        <v/>
      </c>
      <c r="E11" s="15">
        <f>IF($A11="","",INDEX('العملاء'!$G$6:$G$205,MATCH($A11,'العملاء'!$I$6:$I$205,0)))</f>
        <v/>
      </c>
      <c r="F11" s="14">
        <f>IF($A11="","",INDEX('العملاء'!$D$6:$D$205,MATCH($A11,'العملاء'!$I$6:$I$205,0)))</f>
        <v/>
      </c>
    </row>
    <row r="12">
      <c r="A12" s="6">
        <f>IF(6&lt;=$B$4,6,"")</f>
        <v/>
      </c>
      <c r="B12" s="6">
        <f>IF($A12="","",INDEX('العملاء'!$A$6:$A$205,MATCH($A12,'العملاء'!$I$6:$I$205,0))&amp;"")</f>
        <v/>
      </c>
      <c r="C12" s="6">
        <f>IF($A12="","",INDEX('العملاء'!$B$6:$B$205,MATCH($A12,'العملاء'!$I$6:$I$205,0))&amp;"")</f>
        <v/>
      </c>
      <c r="D12" s="6">
        <f>IF($A12="","",INDEX('العملاء'!$C$6:$C$205,MATCH($A12,'العملاء'!$I$6:$I$205,0))&amp;"")</f>
        <v/>
      </c>
      <c r="E12" s="15">
        <f>IF($A12="","",INDEX('العملاء'!$G$6:$G$205,MATCH($A12,'العملاء'!$I$6:$I$205,0)))</f>
        <v/>
      </c>
      <c r="F12" s="14">
        <f>IF($A12="","",INDEX('العملاء'!$D$6:$D$205,MATCH($A12,'العملاء'!$I$6:$I$205,0)))</f>
        <v/>
      </c>
    </row>
    <row r="13">
      <c r="A13" s="6">
        <f>IF(7&lt;=$B$4,7,"")</f>
        <v/>
      </c>
      <c r="B13" s="6">
        <f>IF($A13="","",INDEX('العملاء'!$A$6:$A$205,MATCH($A13,'العملاء'!$I$6:$I$205,0))&amp;"")</f>
        <v/>
      </c>
      <c r="C13" s="6">
        <f>IF($A13="","",INDEX('العملاء'!$B$6:$B$205,MATCH($A13,'العملاء'!$I$6:$I$205,0))&amp;"")</f>
        <v/>
      </c>
      <c r="D13" s="6">
        <f>IF($A13="","",INDEX('العملاء'!$C$6:$C$205,MATCH($A13,'العملاء'!$I$6:$I$205,0))&amp;"")</f>
        <v/>
      </c>
      <c r="E13" s="15">
        <f>IF($A13="","",INDEX('العملاء'!$G$6:$G$205,MATCH($A13,'العملاء'!$I$6:$I$205,0)))</f>
        <v/>
      </c>
      <c r="F13" s="14">
        <f>IF($A13="","",INDEX('العملاء'!$D$6:$D$205,MATCH($A13,'العملاء'!$I$6:$I$205,0)))</f>
        <v/>
      </c>
    </row>
    <row r="14">
      <c r="A14" s="6">
        <f>IF(8&lt;=$B$4,8,"")</f>
        <v/>
      </c>
      <c r="B14" s="6">
        <f>IF($A14="","",INDEX('العملاء'!$A$6:$A$205,MATCH($A14,'العملاء'!$I$6:$I$205,0))&amp;"")</f>
        <v/>
      </c>
      <c r="C14" s="6">
        <f>IF($A14="","",INDEX('العملاء'!$B$6:$B$205,MATCH($A14,'العملاء'!$I$6:$I$205,0))&amp;"")</f>
        <v/>
      </c>
      <c r="D14" s="6">
        <f>IF($A14="","",INDEX('العملاء'!$C$6:$C$205,MATCH($A14,'العملاء'!$I$6:$I$205,0))&amp;"")</f>
        <v/>
      </c>
      <c r="E14" s="15">
        <f>IF($A14="","",INDEX('العملاء'!$G$6:$G$205,MATCH($A14,'العملاء'!$I$6:$I$205,0)))</f>
        <v/>
      </c>
      <c r="F14" s="14">
        <f>IF($A14="","",INDEX('العملاء'!$D$6:$D$205,MATCH($A14,'العملاء'!$I$6:$I$205,0)))</f>
        <v/>
      </c>
    </row>
    <row r="15">
      <c r="A15" s="6">
        <f>IF(9&lt;=$B$4,9,"")</f>
        <v/>
      </c>
      <c r="B15" s="6">
        <f>IF($A15="","",INDEX('العملاء'!$A$6:$A$205,MATCH($A15,'العملاء'!$I$6:$I$205,0))&amp;"")</f>
        <v/>
      </c>
      <c r="C15" s="6">
        <f>IF($A15="","",INDEX('العملاء'!$B$6:$B$205,MATCH($A15,'العملاء'!$I$6:$I$205,0))&amp;"")</f>
        <v/>
      </c>
      <c r="D15" s="6">
        <f>IF($A15="","",INDEX('العملاء'!$C$6:$C$205,MATCH($A15,'العملاء'!$I$6:$I$205,0))&amp;"")</f>
        <v/>
      </c>
      <c r="E15" s="15">
        <f>IF($A15="","",INDEX('العملاء'!$G$6:$G$205,MATCH($A15,'العملاء'!$I$6:$I$205,0)))</f>
        <v/>
      </c>
      <c r="F15" s="14">
        <f>IF($A15="","",INDEX('العملاء'!$D$6:$D$205,MATCH($A15,'العملاء'!$I$6:$I$205,0)))</f>
        <v/>
      </c>
    </row>
    <row r="16">
      <c r="A16" s="6">
        <f>IF(10&lt;=$B$4,10,"")</f>
        <v/>
      </c>
      <c r="B16" s="6">
        <f>IF($A16="","",INDEX('العملاء'!$A$6:$A$205,MATCH($A16,'العملاء'!$I$6:$I$205,0))&amp;"")</f>
        <v/>
      </c>
      <c r="C16" s="6">
        <f>IF($A16="","",INDEX('العملاء'!$B$6:$B$205,MATCH($A16,'العملاء'!$I$6:$I$205,0))&amp;"")</f>
        <v/>
      </c>
      <c r="D16" s="6">
        <f>IF($A16="","",INDEX('العملاء'!$C$6:$C$205,MATCH($A16,'العملاء'!$I$6:$I$205,0))&amp;"")</f>
        <v/>
      </c>
      <c r="E16" s="15">
        <f>IF($A16="","",INDEX('العملاء'!$G$6:$G$205,MATCH($A16,'العملاء'!$I$6:$I$205,0)))</f>
        <v/>
      </c>
      <c r="F16" s="14">
        <f>IF($A16="","",INDEX('العملاء'!$D$6:$D$205,MATCH($A16,'العملاء'!$I$6:$I$205,0)))</f>
        <v/>
      </c>
    </row>
    <row r="17">
      <c r="A17" s="6">
        <f>IF(11&lt;=$B$4,11,"")</f>
        <v/>
      </c>
      <c r="B17" s="6">
        <f>IF($A17="","",INDEX('العملاء'!$A$6:$A$205,MATCH($A17,'العملاء'!$I$6:$I$205,0))&amp;"")</f>
        <v/>
      </c>
      <c r="C17" s="6">
        <f>IF($A17="","",INDEX('العملاء'!$B$6:$B$205,MATCH($A17,'العملاء'!$I$6:$I$205,0))&amp;"")</f>
        <v/>
      </c>
      <c r="D17" s="6">
        <f>IF($A17="","",INDEX('العملاء'!$C$6:$C$205,MATCH($A17,'العملاء'!$I$6:$I$205,0))&amp;"")</f>
        <v/>
      </c>
      <c r="E17" s="15">
        <f>IF($A17="","",INDEX('العملاء'!$G$6:$G$205,MATCH($A17,'العملاء'!$I$6:$I$205,0)))</f>
        <v/>
      </c>
      <c r="F17" s="14">
        <f>IF($A17="","",INDEX('العملاء'!$D$6:$D$205,MATCH($A17,'العملاء'!$I$6:$I$205,0)))</f>
        <v/>
      </c>
    </row>
    <row r="18">
      <c r="A18" s="6">
        <f>IF(12&lt;=$B$4,12,"")</f>
        <v/>
      </c>
      <c r="B18" s="6">
        <f>IF($A18="","",INDEX('العملاء'!$A$6:$A$205,MATCH($A18,'العملاء'!$I$6:$I$205,0))&amp;"")</f>
        <v/>
      </c>
      <c r="C18" s="6">
        <f>IF($A18="","",INDEX('العملاء'!$B$6:$B$205,MATCH($A18,'العملاء'!$I$6:$I$205,0))&amp;"")</f>
        <v/>
      </c>
      <c r="D18" s="6">
        <f>IF($A18="","",INDEX('العملاء'!$C$6:$C$205,MATCH($A18,'العملاء'!$I$6:$I$205,0))&amp;"")</f>
        <v/>
      </c>
      <c r="E18" s="15">
        <f>IF($A18="","",INDEX('العملاء'!$G$6:$G$205,MATCH($A18,'العملاء'!$I$6:$I$205,0)))</f>
        <v/>
      </c>
      <c r="F18" s="14">
        <f>IF($A18="","",INDEX('العملاء'!$D$6:$D$205,MATCH($A18,'العملاء'!$I$6:$I$205,0)))</f>
        <v/>
      </c>
    </row>
    <row r="19">
      <c r="A19" s="6">
        <f>IF(13&lt;=$B$4,13,"")</f>
        <v/>
      </c>
      <c r="B19" s="6">
        <f>IF($A19="","",INDEX('العملاء'!$A$6:$A$205,MATCH($A19,'العملاء'!$I$6:$I$205,0))&amp;"")</f>
        <v/>
      </c>
      <c r="C19" s="6">
        <f>IF($A19="","",INDEX('العملاء'!$B$6:$B$205,MATCH($A19,'العملاء'!$I$6:$I$205,0))&amp;"")</f>
        <v/>
      </c>
      <c r="D19" s="6">
        <f>IF($A19="","",INDEX('العملاء'!$C$6:$C$205,MATCH($A19,'العملاء'!$I$6:$I$205,0))&amp;"")</f>
        <v/>
      </c>
      <c r="E19" s="15">
        <f>IF($A19="","",INDEX('العملاء'!$G$6:$G$205,MATCH($A19,'العملاء'!$I$6:$I$205,0)))</f>
        <v/>
      </c>
      <c r="F19" s="14">
        <f>IF($A19="","",INDEX('العملاء'!$D$6:$D$205,MATCH($A19,'العملاء'!$I$6:$I$205,0)))</f>
        <v/>
      </c>
    </row>
    <row r="20">
      <c r="A20" s="6">
        <f>IF(14&lt;=$B$4,14,"")</f>
        <v/>
      </c>
      <c r="B20" s="6">
        <f>IF($A20="","",INDEX('العملاء'!$A$6:$A$205,MATCH($A20,'العملاء'!$I$6:$I$205,0))&amp;"")</f>
        <v/>
      </c>
      <c r="C20" s="6">
        <f>IF($A20="","",INDEX('العملاء'!$B$6:$B$205,MATCH($A20,'العملاء'!$I$6:$I$205,0))&amp;"")</f>
        <v/>
      </c>
      <c r="D20" s="6">
        <f>IF($A20="","",INDEX('العملاء'!$C$6:$C$205,MATCH($A20,'العملاء'!$I$6:$I$205,0))&amp;"")</f>
        <v/>
      </c>
      <c r="E20" s="15">
        <f>IF($A20="","",INDEX('العملاء'!$G$6:$G$205,MATCH($A20,'العملاء'!$I$6:$I$205,0)))</f>
        <v/>
      </c>
      <c r="F20" s="14">
        <f>IF($A20="","",INDEX('العملاء'!$D$6:$D$205,MATCH($A20,'العملاء'!$I$6:$I$205,0)))</f>
        <v/>
      </c>
    </row>
    <row r="21">
      <c r="A21" s="6">
        <f>IF(15&lt;=$B$4,15,"")</f>
        <v/>
      </c>
      <c r="B21" s="6">
        <f>IF($A21="","",INDEX('العملاء'!$A$6:$A$205,MATCH($A21,'العملاء'!$I$6:$I$205,0))&amp;"")</f>
        <v/>
      </c>
      <c r="C21" s="6">
        <f>IF($A21="","",INDEX('العملاء'!$B$6:$B$205,MATCH($A21,'العملاء'!$I$6:$I$205,0))&amp;"")</f>
        <v/>
      </c>
      <c r="D21" s="6">
        <f>IF($A21="","",INDEX('العملاء'!$C$6:$C$205,MATCH($A21,'العملاء'!$I$6:$I$205,0))&amp;"")</f>
        <v/>
      </c>
      <c r="E21" s="15">
        <f>IF($A21="","",INDEX('العملاء'!$G$6:$G$205,MATCH($A21,'العملاء'!$I$6:$I$205,0)))</f>
        <v/>
      </c>
      <c r="F21" s="14">
        <f>IF($A21="","",INDEX('العملاء'!$D$6:$D$205,MATCH($A21,'العملاء'!$I$6:$I$205,0)))</f>
        <v/>
      </c>
    </row>
    <row r="22">
      <c r="A22" s="6">
        <f>IF(16&lt;=$B$4,16,"")</f>
        <v/>
      </c>
      <c r="B22" s="6">
        <f>IF($A22="","",INDEX('العملاء'!$A$6:$A$205,MATCH($A22,'العملاء'!$I$6:$I$205,0))&amp;"")</f>
        <v/>
      </c>
      <c r="C22" s="6">
        <f>IF($A22="","",INDEX('العملاء'!$B$6:$B$205,MATCH($A22,'العملاء'!$I$6:$I$205,0))&amp;"")</f>
        <v/>
      </c>
      <c r="D22" s="6">
        <f>IF($A22="","",INDEX('العملاء'!$C$6:$C$205,MATCH($A22,'العملاء'!$I$6:$I$205,0))&amp;"")</f>
        <v/>
      </c>
      <c r="E22" s="15">
        <f>IF($A22="","",INDEX('العملاء'!$G$6:$G$205,MATCH($A22,'العملاء'!$I$6:$I$205,0)))</f>
        <v/>
      </c>
      <c r="F22" s="14">
        <f>IF($A22="","",INDEX('العملاء'!$D$6:$D$205,MATCH($A22,'العملاء'!$I$6:$I$205,0)))</f>
        <v/>
      </c>
    </row>
    <row r="23">
      <c r="A23" s="6">
        <f>IF(17&lt;=$B$4,17,"")</f>
        <v/>
      </c>
      <c r="B23" s="6">
        <f>IF($A23="","",INDEX('العملاء'!$A$6:$A$205,MATCH($A23,'العملاء'!$I$6:$I$205,0))&amp;"")</f>
        <v/>
      </c>
      <c r="C23" s="6">
        <f>IF($A23="","",INDEX('العملاء'!$B$6:$B$205,MATCH($A23,'العملاء'!$I$6:$I$205,0))&amp;"")</f>
        <v/>
      </c>
      <c r="D23" s="6">
        <f>IF($A23="","",INDEX('العملاء'!$C$6:$C$205,MATCH($A23,'العملاء'!$I$6:$I$205,0))&amp;"")</f>
        <v/>
      </c>
      <c r="E23" s="15">
        <f>IF($A23="","",INDEX('العملاء'!$G$6:$G$205,MATCH($A23,'العملاء'!$I$6:$I$205,0)))</f>
        <v/>
      </c>
      <c r="F23" s="14">
        <f>IF($A23="","",INDEX('العملاء'!$D$6:$D$205,MATCH($A23,'العملاء'!$I$6:$I$205,0)))</f>
        <v/>
      </c>
    </row>
    <row r="24">
      <c r="A24" s="6">
        <f>IF(18&lt;=$B$4,18,"")</f>
        <v/>
      </c>
      <c r="B24" s="6">
        <f>IF($A24="","",INDEX('العملاء'!$A$6:$A$205,MATCH($A24,'العملاء'!$I$6:$I$205,0))&amp;"")</f>
        <v/>
      </c>
      <c r="C24" s="6">
        <f>IF($A24="","",INDEX('العملاء'!$B$6:$B$205,MATCH($A24,'العملاء'!$I$6:$I$205,0))&amp;"")</f>
        <v/>
      </c>
      <c r="D24" s="6">
        <f>IF($A24="","",INDEX('العملاء'!$C$6:$C$205,MATCH($A24,'العملاء'!$I$6:$I$205,0))&amp;"")</f>
        <v/>
      </c>
      <c r="E24" s="15">
        <f>IF($A24="","",INDEX('العملاء'!$G$6:$G$205,MATCH($A24,'العملاء'!$I$6:$I$205,0)))</f>
        <v/>
      </c>
      <c r="F24" s="14">
        <f>IF($A24="","",INDEX('العملاء'!$D$6:$D$205,MATCH($A24,'العملاء'!$I$6:$I$205,0)))</f>
        <v/>
      </c>
    </row>
    <row r="25">
      <c r="A25" s="6">
        <f>IF(19&lt;=$B$4,19,"")</f>
        <v/>
      </c>
      <c r="B25" s="6">
        <f>IF($A25="","",INDEX('العملاء'!$A$6:$A$205,MATCH($A25,'العملاء'!$I$6:$I$205,0))&amp;"")</f>
        <v/>
      </c>
      <c r="C25" s="6">
        <f>IF($A25="","",INDEX('العملاء'!$B$6:$B$205,MATCH($A25,'العملاء'!$I$6:$I$205,0))&amp;"")</f>
        <v/>
      </c>
      <c r="D25" s="6">
        <f>IF($A25="","",INDEX('العملاء'!$C$6:$C$205,MATCH($A25,'العملاء'!$I$6:$I$205,0))&amp;"")</f>
        <v/>
      </c>
      <c r="E25" s="15">
        <f>IF($A25="","",INDEX('العملاء'!$G$6:$G$205,MATCH($A25,'العملاء'!$I$6:$I$205,0)))</f>
        <v/>
      </c>
      <c r="F25" s="14">
        <f>IF($A25="","",INDEX('العملاء'!$D$6:$D$205,MATCH($A25,'العملاء'!$I$6:$I$205,0)))</f>
        <v/>
      </c>
    </row>
    <row r="26">
      <c r="A26" s="6">
        <f>IF(20&lt;=$B$4,20,"")</f>
        <v/>
      </c>
      <c r="B26" s="6">
        <f>IF($A26="","",INDEX('العملاء'!$A$6:$A$205,MATCH($A26,'العملاء'!$I$6:$I$205,0))&amp;"")</f>
        <v/>
      </c>
      <c r="C26" s="6">
        <f>IF($A26="","",INDEX('العملاء'!$B$6:$B$205,MATCH($A26,'العملاء'!$I$6:$I$205,0))&amp;"")</f>
        <v/>
      </c>
      <c r="D26" s="6">
        <f>IF($A26="","",INDEX('العملاء'!$C$6:$C$205,MATCH($A26,'العملاء'!$I$6:$I$205,0))&amp;"")</f>
        <v/>
      </c>
      <c r="E26" s="15">
        <f>IF($A26="","",INDEX('العملاء'!$G$6:$G$205,MATCH($A26,'العملاء'!$I$6:$I$205,0)))</f>
        <v/>
      </c>
      <c r="F26" s="14">
        <f>IF($A26="","",INDEX('العملاء'!$D$6:$D$205,MATCH($A26,'العملاء'!$I$6:$I$205,0)))</f>
        <v/>
      </c>
    </row>
    <row r="27">
      <c r="A27" s="6">
        <f>IF(21&lt;=$B$4,21,"")</f>
        <v/>
      </c>
      <c r="B27" s="6">
        <f>IF($A27="","",INDEX('العملاء'!$A$6:$A$205,MATCH($A27,'العملاء'!$I$6:$I$205,0))&amp;"")</f>
        <v/>
      </c>
      <c r="C27" s="6">
        <f>IF($A27="","",INDEX('العملاء'!$B$6:$B$205,MATCH($A27,'العملاء'!$I$6:$I$205,0))&amp;"")</f>
        <v/>
      </c>
      <c r="D27" s="6">
        <f>IF($A27="","",INDEX('العملاء'!$C$6:$C$205,MATCH($A27,'العملاء'!$I$6:$I$205,0))&amp;"")</f>
        <v/>
      </c>
      <c r="E27" s="15">
        <f>IF($A27="","",INDEX('العملاء'!$G$6:$G$205,MATCH($A27,'العملاء'!$I$6:$I$205,0)))</f>
        <v/>
      </c>
      <c r="F27" s="14">
        <f>IF($A27="","",INDEX('العملاء'!$D$6:$D$205,MATCH($A27,'العملاء'!$I$6:$I$205,0)))</f>
        <v/>
      </c>
    </row>
    <row r="28">
      <c r="A28" s="6">
        <f>IF(22&lt;=$B$4,22,"")</f>
        <v/>
      </c>
      <c r="B28" s="6">
        <f>IF($A28="","",INDEX('العملاء'!$A$6:$A$205,MATCH($A28,'العملاء'!$I$6:$I$205,0))&amp;"")</f>
        <v/>
      </c>
      <c r="C28" s="6">
        <f>IF($A28="","",INDEX('العملاء'!$B$6:$B$205,MATCH($A28,'العملاء'!$I$6:$I$205,0))&amp;"")</f>
        <v/>
      </c>
      <c r="D28" s="6">
        <f>IF($A28="","",INDEX('العملاء'!$C$6:$C$205,MATCH($A28,'العملاء'!$I$6:$I$205,0))&amp;"")</f>
        <v/>
      </c>
      <c r="E28" s="15">
        <f>IF($A28="","",INDEX('العملاء'!$G$6:$G$205,MATCH($A28,'العملاء'!$I$6:$I$205,0)))</f>
        <v/>
      </c>
      <c r="F28" s="14">
        <f>IF($A28="","",INDEX('العملاء'!$D$6:$D$205,MATCH($A28,'العملاء'!$I$6:$I$205,0)))</f>
        <v/>
      </c>
    </row>
    <row r="29">
      <c r="A29" s="6">
        <f>IF(23&lt;=$B$4,23,"")</f>
        <v/>
      </c>
      <c r="B29" s="6">
        <f>IF($A29="","",INDEX('العملاء'!$A$6:$A$205,MATCH($A29,'العملاء'!$I$6:$I$205,0))&amp;"")</f>
        <v/>
      </c>
      <c r="C29" s="6">
        <f>IF($A29="","",INDEX('العملاء'!$B$6:$B$205,MATCH($A29,'العملاء'!$I$6:$I$205,0))&amp;"")</f>
        <v/>
      </c>
      <c r="D29" s="6">
        <f>IF($A29="","",INDEX('العملاء'!$C$6:$C$205,MATCH($A29,'العملاء'!$I$6:$I$205,0))&amp;"")</f>
        <v/>
      </c>
      <c r="E29" s="15">
        <f>IF($A29="","",INDEX('العملاء'!$G$6:$G$205,MATCH($A29,'العملاء'!$I$6:$I$205,0)))</f>
        <v/>
      </c>
      <c r="F29" s="14">
        <f>IF($A29="","",INDEX('العملاء'!$D$6:$D$205,MATCH($A29,'العملاء'!$I$6:$I$205,0)))</f>
        <v/>
      </c>
    </row>
    <row r="30">
      <c r="A30" s="6">
        <f>IF(24&lt;=$B$4,24,"")</f>
        <v/>
      </c>
      <c r="B30" s="6">
        <f>IF($A30="","",INDEX('العملاء'!$A$6:$A$205,MATCH($A30,'العملاء'!$I$6:$I$205,0))&amp;"")</f>
        <v/>
      </c>
      <c r="C30" s="6">
        <f>IF($A30="","",INDEX('العملاء'!$B$6:$B$205,MATCH($A30,'العملاء'!$I$6:$I$205,0))&amp;"")</f>
        <v/>
      </c>
      <c r="D30" s="6">
        <f>IF($A30="","",INDEX('العملاء'!$C$6:$C$205,MATCH($A30,'العملاء'!$I$6:$I$205,0))&amp;"")</f>
        <v/>
      </c>
      <c r="E30" s="15">
        <f>IF($A30="","",INDEX('العملاء'!$G$6:$G$205,MATCH($A30,'العملاء'!$I$6:$I$205,0)))</f>
        <v/>
      </c>
      <c r="F30" s="14">
        <f>IF($A30="","",INDEX('العملاء'!$D$6:$D$205,MATCH($A30,'العملاء'!$I$6:$I$205,0)))</f>
        <v/>
      </c>
    </row>
    <row r="31">
      <c r="A31" s="6">
        <f>IF(25&lt;=$B$4,25,"")</f>
        <v/>
      </c>
      <c r="B31" s="6">
        <f>IF($A31="","",INDEX('العملاء'!$A$6:$A$205,MATCH($A31,'العملاء'!$I$6:$I$205,0))&amp;"")</f>
        <v/>
      </c>
      <c r="C31" s="6">
        <f>IF($A31="","",INDEX('العملاء'!$B$6:$B$205,MATCH($A31,'العملاء'!$I$6:$I$205,0))&amp;"")</f>
        <v/>
      </c>
      <c r="D31" s="6">
        <f>IF($A31="","",INDEX('العملاء'!$C$6:$C$205,MATCH($A31,'العملاء'!$I$6:$I$205,0))&amp;"")</f>
        <v/>
      </c>
      <c r="E31" s="15">
        <f>IF($A31="","",INDEX('العملاء'!$G$6:$G$205,MATCH($A31,'العملاء'!$I$6:$I$205,0)))</f>
        <v/>
      </c>
      <c r="F31" s="14">
        <f>IF($A31="","",INDEX('العملاء'!$D$6:$D$205,MATCH($A31,'العملاء'!$I$6:$I$205,0)))</f>
        <v/>
      </c>
    </row>
    <row r="32">
      <c r="A32" s="6">
        <f>IF(26&lt;=$B$4,26,"")</f>
        <v/>
      </c>
      <c r="B32" s="6">
        <f>IF($A32="","",INDEX('العملاء'!$A$6:$A$205,MATCH($A32,'العملاء'!$I$6:$I$205,0))&amp;"")</f>
        <v/>
      </c>
      <c r="C32" s="6">
        <f>IF($A32="","",INDEX('العملاء'!$B$6:$B$205,MATCH($A32,'العملاء'!$I$6:$I$205,0))&amp;"")</f>
        <v/>
      </c>
      <c r="D32" s="6">
        <f>IF($A32="","",INDEX('العملاء'!$C$6:$C$205,MATCH($A32,'العملاء'!$I$6:$I$205,0))&amp;"")</f>
        <v/>
      </c>
      <c r="E32" s="15">
        <f>IF($A32="","",INDEX('العملاء'!$G$6:$G$205,MATCH($A32,'العملاء'!$I$6:$I$205,0)))</f>
        <v/>
      </c>
      <c r="F32" s="14">
        <f>IF($A32="","",INDEX('العملاء'!$D$6:$D$205,MATCH($A32,'العملاء'!$I$6:$I$205,0)))</f>
        <v/>
      </c>
    </row>
    <row r="33">
      <c r="A33" s="6">
        <f>IF(27&lt;=$B$4,27,"")</f>
        <v/>
      </c>
      <c r="B33" s="6">
        <f>IF($A33="","",INDEX('العملاء'!$A$6:$A$205,MATCH($A33,'العملاء'!$I$6:$I$205,0))&amp;"")</f>
        <v/>
      </c>
      <c r="C33" s="6">
        <f>IF($A33="","",INDEX('العملاء'!$B$6:$B$205,MATCH($A33,'العملاء'!$I$6:$I$205,0))&amp;"")</f>
        <v/>
      </c>
      <c r="D33" s="6">
        <f>IF($A33="","",INDEX('العملاء'!$C$6:$C$205,MATCH($A33,'العملاء'!$I$6:$I$205,0))&amp;"")</f>
        <v/>
      </c>
      <c r="E33" s="15">
        <f>IF($A33="","",INDEX('العملاء'!$G$6:$G$205,MATCH($A33,'العملاء'!$I$6:$I$205,0)))</f>
        <v/>
      </c>
      <c r="F33" s="14">
        <f>IF($A33="","",INDEX('العملاء'!$D$6:$D$205,MATCH($A33,'العملاء'!$I$6:$I$205,0)))</f>
        <v/>
      </c>
    </row>
    <row r="34">
      <c r="A34" s="6">
        <f>IF(28&lt;=$B$4,28,"")</f>
        <v/>
      </c>
      <c r="B34" s="6">
        <f>IF($A34="","",INDEX('العملاء'!$A$6:$A$205,MATCH($A34,'العملاء'!$I$6:$I$205,0))&amp;"")</f>
        <v/>
      </c>
      <c r="C34" s="6">
        <f>IF($A34="","",INDEX('العملاء'!$B$6:$B$205,MATCH($A34,'العملاء'!$I$6:$I$205,0))&amp;"")</f>
        <v/>
      </c>
      <c r="D34" s="6">
        <f>IF($A34="","",INDEX('العملاء'!$C$6:$C$205,MATCH($A34,'العملاء'!$I$6:$I$205,0))&amp;"")</f>
        <v/>
      </c>
      <c r="E34" s="15">
        <f>IF($A34="","",INDEX('العملاء'!$G$6:$G$205,MATCH($A34,'العملاء'!$I$6:$I$205,0)))</f>
        <v/>
      </c>
      <c r="F34" s="14">
        <f>IF($A34="","",INDEX('العملاء'!$D$6:$D$205,MATCH($A34,'العملاء'!$I$6:$I$205,0)))</f>
        <v/>
      </c>
    </row>
    <row r="35">
      <c r="A35" s="6">
        <f>IF(29&lt;=$B$4,29,"")</f>
        <v/>
      </c>
      <c r="B35" s="6">
        <f>IF($A35="","",INDEX('العملاء'!$A$6:$A$205,MATCH($A35,'العملاء'!$I$6:$I$205,0))&amp;"")</f>
        <v/>
      </c>
      <c r="C35" s="6">
        <f>IF($A35="","",INDEX('العملاء'!$B$6:$B$205,MATCH($A35,'العملاء'!$I$6:$I$205,0))&amp;"")</f>
        <v/>
      </c>
      <c r="D35" s="6">
        <f>IF($A35="","",INDEX('العملاء'!$C$6:$C$205,MATCH($A35,'العملاء'!$I$6:$I$205,0))&amp;"")</f>
        <v/>
      </c>
      <c r="E35" s="15">
        <f>IF($A35="","",INDEX('العملاء'!$G$6:$G$205,MATCH($A35,'العملاء'!$I$6:$I$205,0)))</f>
        <v/>
      </c>
      <c r="F35" s="14">
        <f>IF($A35="","",INDEX('العملاء'!$D$6:$D$205,MATCH($A35,'العملاء'!$I$6:$I$205,0)))</f>
        <v/>
      </c>
    </row>
    <row r="36">
      <c r="A36" s="6">
        <f>IF(30&lt;=$B$4,30,"")</f>
        <v/>
      </c>
      <c r="B36" s="6">
        <f>IF($A36="","",INDEX('العملاء'!$A$6:$A$205,MATCH($A36,'العملاء'!$I$6:$I$205,0))&amp;"")</f>
        <v/>
      </c>
      <c r="C36" s="6">
        <f>IF($A36="","",INDEX('العملاء'!$B$6:$B$205,MATCH($A36,'العملاء'!$I$6:$I$205,0))&amp;"")</f>
        <v/>
      </c>
      <c r="D36" s="6">
        <f>IF($A36="","",INDEX('العملاء'!$C$6:$C$205,MATCH($A36,'العملاء'!$I$6:$I$205,0))&amp;"")</f>
        <v/>
      </c>
      <c r="E36" s="15">
        <f>IF($A36="","",INDEX('العملاء'!$G$6:$G$205,MATCH($A36,'العملاء'!$I$6:$I$205,0)))</f>
        <v/>
      </c>
      <c r="F36" s="14">
        <f>IF($A36="","",INDEX('العملاء'!$D$6:$D$205,MATCH($A36,'العملاء'!$I$6:$I$205,0)))</f>
        <v/>
      </c>
    </row>
    <row r="37">
      <c r="A37" s="6">
        <f>IF(31&lt;=$B$4,31,"")</f>
        <v/>
      </c>
      <c r="B37" s="6">
        <f>IF($A37="","",INDEX('العملاء'!$A$6:$A$205,MATCH($A37,'العملاء'!$I$6:$I$205,0))&amp;"")</f>
        <v/>
      </c>
      <c r="C37" s="6">
        <f>IF($A37="","",INDEX('العملاء'!$B$6:$B$205,MATCH($A37,'العملاء'!$I$6:$I$205,0))&amp;"")</f>
        <v/>
      </c>
      <c r="D37" s="6">
        <f>IF($A37="","",INDEX('العملاء'!$C$6:$C$205,MATCH($A37,'العملاء'!$I$6:$I$205,0))&amp;"")</f>
        <v/>
      </c>
      <c r="E37" s="15">
        <f>IF($A37="","",INDEX('العملاء'!$G$6:$G$205,MATCH($A37,'العملاء'!$I$6:$I$205,0)))</f>
        <v/>
      </c>
      <c r="F37" s="14">
        <f>IF($A37="","",INDEX('العملاء'!$D$6:$D$205,MATCH($A37,'العملاء'!$I$6:$I$205,0)))</f>
        <v/>
      </c>
    </row>
    <row r="38">
      <c r="A38" s="6">
        <f>IF(32&lt;=$B$4,32,"")</f>
        <v/>
      </c>
      <c r="B38" s="6">
        <f>IF($A38="","",INDEX('العملاء'!$A$6:$A$205,MATCH($A38,'العملاء'!$I$6:$I$205,0))&amp;"")</f>
        <v/>
      </c>
      <c r="C38" s="6">
        <f>IF($A38="","",INDEX('العملاء'!$B$6:$B$205,MATCH($A38,'العملاء'!$I$6:$I$205,0))&amp;"")</f>
        <v/>
      </c>
      <c r="D38" s="6">
        <f>IF($A38="","",INDEX('العملاء'!$C$6:$C$205,MATCH($A38,'العملاء'!$I$6:$I$205,0))&amp;"")</f>
        <v/>
      </c>
      <c r="E38" s="15">
        <f>IF($A38="","",INDEX('العملاء'!$G$6:$G$205,MATCH($A38,'العملاء'!$I$6:$I$205,0)))</f>
        <v/>
      </c>
      <c r="F38" s="14">
        <f>IF($A38="","",INDEX('العملاء'!$D$6:$D$205,MATCH($A38,'العملاء'!$I$6:$I$205,0)))</f>
        <v/>
      </c>
    </row>
    <row r="39">
      <c r="A39" s="6">
        <f>IF(33&lt;=$B$4,33,"")</f>
        <v/>
      </c>
      <c r="B39" s="6">
        <f>IF($A39="","",INDEX('العملاء'!$A$6:$A$205,MATCH($A39,'العملاء'!$I$6:$I$205,0))&amp;"")</f>
        <v/>
      </c>
      <c r="C39" s="6">
        <f>IF($A39="","",INDEX('العملاء'!$B$6:$B$205,MATCH($A39,'العملاء'!$I$6:$I$205,0))&amp;"")</f>
        <v/>
      </c>
      <c r="D39" s="6">
        <f>IF($A39="","",INDEX('العملاء'!$C$6:$C$205,MATCH($A39,'العملاء'!$I$6:$I$205,0))&amp;"")</f>
        <v/>
      </c>
      <c r="E39" s="15">
        <f>IF($A39="","",INDEX('العملاء'!$G$6:$G$205,MATCH($A39,'العملاء'!$I$6:$I$205,0)))</f>
        <v/>
      </c>
      <c r="F39" s="14">
        <f>IF($A39="","",INDEX('العملاء'!$D$6:$D$205,MATCH($A39,'العملاء'!$I$6:$I$205,0)))</f>
        <v/>
      </c>
    </row>
    <row r="40">
      <c r="A40" s="6">
        <f>IF(34&lt;=$B$4,34,"")</f>
        <v/>
      </c>
      <c r="B40" s="6">
        <f>IF($A40="","",INDEX('العملاء'!$A$6:$A$205,MATCH($A40,'العملاء'!$I$6:$I$205,0))&amp;"")</f>
        <v/>
      </c>
      <c r="C40" s="6">
        <f>IF($A40="","",INDEX('العملاء'!$B$6:$B$205,MATCH($A40,'العملاء'!$I$6:$I$205,0))&amp;"")</f>
        <v/>
      </c>
      <c r="D40" s="6">
        <f>IF($A40="","",INDEX('العملاء'!$C$6:$C$205,MATCH($A40,'العملاء'!$I$6:$I$205,0))&amp;"")</f>
        <v/>
      </c>
      <c r="E40" s="15">
        <f>IF($A40="","",INDEX('العملاء'!$G$6:$G$205,MATCH($A40,'العملاء'!$I$6:$I$205,0)))</f>
        <v/>
      </c>
      <c r="F40" s="14">
        <f>IF($A40="","",INDEX('العملاء'!$D$6:$D$205,MATCH($A40,'العملاء'!$I$6:$I$205,0)))</f>
        <v/>
      </c>
    </row>
    <row r="41">
      <c r="A41" s="6">
        <f>IF(35&lt;=$B$4,35,"")</f>
        <v/>
      </c>
      <c r="B41" s="6">
        <f>IF($A41="","",INDEX('العملاء'!$A$6:$A$205,MATCH($A41,'العملاء'!$I$6:$I$205,0))&amp;"")</f>
        <v/>
      </c>
      <c r="C41" s="6">
        <f>IF($A41="","",INDEX('العملاء'!$B$6:$B$205,MATCH($A41,'العملاء'!$I$6:$I$205,0))&amp;"")</f>
        <v/>
      </c>
      <c r="D41" s="6">
        <f>IF($A41="","",INDEX('العملاء'!$C$6:$C$205,MATCH($A41,'العملاء'!$I$6:$I$205,0))&amp;"")</f>
        <v/>
      </c>
      <c r="E41" s="15">
        <f>IF($A41="","",INDEX('العملاء'!$G$6:$G$205,MATCH($A41,'العملاء'!$I$6:$I$205,0)))</f>
        <v/>
      </c>
      <c r="F41" s="14">
        <f>IF($A41="","",INDEX('العملاء'!$D$6:$D$205,MATCH($A41,'العملاء'!$I$6:$I$205,0)))</f>
        <v/>
      </c>
    </row>
    <row r="42">
      <c r="A42" s="6">
        <f>IF(36&lt;=$B$4,36,"")</f>
        <v/>
      </c>
      <c r="B42" s="6">
        <f>IF($A42="","",INDEX('العملاء'!$A$6:$A$205,MATCH($A42,'العملاء'!$I$6:$I$205,0))&amp;"")</f>
        <v/>
      </c>
      <c r="C42" s="6">
        <f>IF($A42="","",INDEX('العملاء'!$B$6:$B$205,MATCH($A42,'العملاء'!$I$6:$I$205,0))&amp;"")</f>
        <v/>
      </c>
      <c r="D42" s="6">
        <f>IF($A42="","",INDEX('العملاء'!$C$6:$C$205,MATCH($A42,'العملاء'!$I$6:$I$205,0))&amp;"")</f>
        <v/>
      </c>
      <c r="E42" s="15">
        <f>IF($A42="","",INDEX('العملاء'!$G$6:$G$205,MATCH($A42,'العملاء'!$I$6:$I$205,0)))</f>
        <v/>
      </c>
      <c r="F42" s="14">
        <f>IF($A42="","",INDEX('العملاء'!$D$6:$D$205,MATCH($A42,'العملاء'!$I$6:$I$205,0)))</f>
        <v/>
      </c>
    </row>
    <row r="43">
      <c r="A43" s="6">
        <f>IF(37&lt;=$B$4,37,"")</f>
        <v/>
      </c>
      <c r="B43" s="6">
        <f>IF($A43="","",INDEX('العملاء'!$A$6:$A$205,MATCH($A43,'العملاء'!$I$6:$I$205,0))&amp;"")</f>
        <v/>
      </c>
      <c r="C43" s="6">
        <f>IF($A43="","",INDEX('العملاء'!$B$6:$B$205,MATCH($A43,'العملاء'!$I$6:$I$205,0))&amp;"")</f>
        <v/>
      </c>
      <c r="D43" s="6">
        <f>IF($A43="","",INDEX('العملاء'!$C$6:$C$205,MATCH($A43,'العملاء'!$I$6:$I$205,0))&amp;"")</f>
        <v/>
      </c>
      <c r="E43" s="15">
        <f>IF($A43="","",INDEX('العملاء'!$G$6:$G$205,MATCH($A43,'العملاء'!$I$6:$I$205,0)))</f>
        <v/>
      </c>
      <c r="F43" s="14">
        <f>IF($A43="","",INDEX('العملاء'!$D$6:$D$205,MATCH($A43,'العملاء'!$I$6:$I$205,0)))</f>
        <v/>
      </c>
    </row>
    <row r="44">
      <c r="A44" s="6">
        <f>IF(38&lt;=$B$4,38,"")</f>
        <v/>
      </c>
      <c r="B44" s="6">
        <f>IF($A44="","",INDEX('العملاء'!$A$6:$A$205,MATCH($A44,'العملاء'!$I$6:$I$205,0))&amp;"")</f>
        <v/>
      </c>
      <c r="C44" s="6">
        <f>IF($A44="","",INDEX('العملاء'!$B$6:$B$205,MATCH($A44,'العملاء'!$I$6:$I$205,0))&amp;"")</f>
        <v/>
      </c>
      <c r="D44" s="6">
        <f>IF($A44="","",INDEX('العملاء'!$C$6:$C$205,MATCH($A44,'العملاء'!$I$6:$I$205,0))&amp;"")</f>
        <v/>
      </c>
      <c r="E44" s="15">
        <f>IF($A44="","",INDEX('العملاء'!$G$6:$G$205,MATCH($A44,'العملاء'!$I$6:$I$205,0)))</f>
        <v/>
      </c>
      <c r="F44" s="14">
        <f>IF($A44="","",INDEX('العملاء'!$D$6:$D$205,MATCH($A44,'العملاء'!$I$6:$I$205,0)))</f>
        <v/>
      </c>
    </row>
    <row r="45">
      <c r="A45" s="6">
        <f>IF(39&lt;=$B$4,39,"")</f>
        <v/>
      </c>
      <c r="B45" s="6">
        <f>IF($A45="","",INDEX('العملاء'!$A$6:$A$205,MATCH($A45,'العملاء'!$I$6:$I$205,0))&amp;"")</f>
        <v/>
      </c>
      <c r="C45" s="6">
        <f>IF($A45="","",INDEX('العملاء'!$B$6:$B$205,MATCH($A45,'العملاء'!$I$6:$I$205,0))&amp;"")</f>
        <v/>
      </c>
      <c r="D45" s="6">
        <f>IF($A45="","",INDEX('العملاء'!$C$6:$C$205,MATCH($A45,'العملاء'!$I$6:$I$205,0))&amp;"")</f>
        <v/>
      </c>
      <c r="E45" s="15">
        <f>IF($A45="","",INDEX('العملاء'!$G$6:$G$205,MATCH($A45,'العملاء'!$I$6:$I$205,0)))</f>
        <v/>
      </c>
      <c r="F45" s="14">
        <f>IF($A45="","",INDEX('العملاء'!$D$6:$D$205,MATCH($A45,'العملاء'!$I$6:$I$205,0)))</f>
        <v/>
      </c>
    </row>
    <row r="46">
      <c r="A46" s="6">
        <f>IF(40&lt;=$B$4,40,"")</f>
        <v/>
      </c>
      <c r="B46" s="6">
        <f>IF($A46="","",INDEX('العملاء'!$A$6:$A$205,MATCH($A46,'العملاء'!$I$6:$I$205,0))&amp;"")</f>
        <v/>
      </c>
      <c r="C46" s="6">
        <f>IF($A46="","",INDEX('العملاء'!$B$6:$B$205,MATCH($A46,'العملاء'!$I$6:$I$205,0))&amp;"")</f>
        <v/>
      </c>
      <c r="D46" s="6">
        <f>IF($A46="","",INDEX('العملاء'!$C$6:$C$205,MATCH($A46,'العملاء'!$I$6:$I$205,0))&amp;"")</f>
        <v/>
      </c>
      <c r="E46" s="15">
        <f>IF($A46="","",INDEX('العملاء'!$G$6:$G$205,MATCH($A46,'العملاء'!$I$6:$I$205,0)))</f>
        <v/>
      </c>
      <c r="F46" s="14">
        <f>IF($A46="","",INDEX('العملاء'!$D$6:$D$205,MATCH($A46,'العملاء'!$I$6:$I$205,0)))</f>
        <v/>
      </c>
    </row>
    <row r="47">
      <c r="A47" s="6">
        <f>IF(41&lt;=$B$4,41,"")</f>
        <v/>
      </c>
      <c r="B47" s="6">
        <f>IF($A47="","",INDEX('العملاء'!$A$6:$A$205,MATCH($A47,'العملاء'!$I$6:$I$205,0))&amp;"")</f>
        <v/>
      </c>
      <c r="C47" s="6">
        <f>IF($A47="","",INDEX('العملاء'!$B$6:$B$205,MATCH($A47,'العملاء'!$I$6:$I$205,0))&amp;"")</f>
        <v/>
      </c>
      <c r="D47" s="6">
        <f>IF($A47="","",INDEX('العملاء'!$C$6:$C$205,MATCH($A47,'العملاء'!$I$6:$I$205,0))&amp;"")</f>
        <v/>
      </c>
      <c r="E47" s="15">
        <f>IF($A47="","",INDEX('العملاء'!$G$6:$G$205,MATCH($A47,'العملاء'!$I$6:$I$205,0)))</f>
        <v/>
      </c>
      <c r="F47" s="14">
        <f>IF($A47="","",INDEX('العملاء'!$D$6:$D$205,MATCH($A47,'العملاء'!$I$6:$I$205,0)))</f>
        <v/>
      </c>
    </row>
    <row r="48">
      <c r="A48" s="6">
        <f>IF(42&lt;=$B$4,42,"")</f>
        <v/>
      </c>
      <c r="B48" s="6">
        <f>IF($A48="","",INDEX('العملاء'!$A$6:$A$205,MATCH($A48,'العملاء'!$I$6:$I$205,0))&amp;"")</f>
        <v/>
      </c>
      <c r="C48" s="6">
        <f>IF($A48="","",INDEX('العملاء'!$B$6:$B$205,MATCH($A48,'العملاء'!$I$6:$I$205,0))&amp;"")</f>
        <v/>
      </c>
      <c r="D48" s="6">
        <f>IF($A48="","",INDEX('العملاء'!$C$6:$C$205,MATCH($A48,'العملاء'!$I$6:$I$205,0))&amp;"")</f>
        <v/>
      </c>
      <c r="E48" s="15">
        <f>IF($A48="","",INDEX('العملاء'!$G$6:$G$205,MATCH($A48,'العملاء'!$I$6:$I$205,0)))</f>
        <v/>
      </c>
      <c r="F48" s="14">
        <f>IF($A48="","",INDEX('العملاء'!$D$6:$D$205,MATCH($A48,'العملاء'!$I$6:$I$205,0)))</f>
        <v/>
      </c>
    </row>
    <row r="49">
      <c r="A49" s="6">
        <f>IF(43&lt;=$B$4,43,"")</f>
        <v/>
      </c>
      <c r="B49" s="6">
        <f>IF($A49="","",INDEX('العملاء'!$A$6:$A$205,MATCH($A49,'العملاء'!$I$6:$I$205,0))&amp;"")</f>
        <v/>
      </c>
      <c r="C49" s="6">
        <f>IF($A49="","",INDEX('العملاء'!$B$6:$B$205,MATCH($A49,'العملاء'!$I$6:$I$205,0))&amp;"")</f>
        <v/>
      </c>
      <c r="D49" s="6">
        <f>IF($A49="","",INDEX('العملاء'!$C$6:$C$205,MATCH($A49,'العملاء'!$I$6:$I$205,0))&amp;"")</f>
        <v/>
      </c>
      <c r="E49" s="15">
        <f>IF($A49="","",INDEX('العملاء'!$G$6:$G$205,MATCH($A49,'العملاء'!$I$6:$I$205,0)))</f>
        <v/>
      </c>
      <c r="F49" s="14">
        <f>IF($A49="","",INDEX('العملاء'!$D$6:$D$205,MATCH($A49,'العملاء'!$I$6:$I$205,0)))</f>
        <v/>
      </c>
    </row>
    <row r="50">
      <c r="A50" s="6">
        <f>IF(44&lt;=$B$4,44,"")</f>
        <v/>
      </c>
      <c r="B50" s="6">
        <f>IF($A50="","",INDEX('العملاء'!$A$6:$A$205,MATCH($A50,'العملاء'!$I$6:$I$205,0))&amp;"")</f>
        <v/>
      </c>
      <c r="C50" s="6">
        <f>IF($A50="","",INDEX('العملاء'!$B$6:$B$205,MATCH($A50,'العملاء'!$I$6:$I$205,0))&amp;"")</f>
        <v/>
      </c>
      <c r="D50" s="6">
        <f>IF($A50="","",INDEX('العملاء'!$C$6:$C$205,MATCH($A50,'العملاء'!$I$6:$I$205,0))&amp;"")</f>
        <v/>
      </c>
      <c r="E50" s="15">
        <f>IF($A50="","",INDEX('العملاء'!$G$6:$G$205,MATCH($A50,'العملاء'!$I$6:$I$205,0)))</f>
        <v/>
      </c>
      <c r="F50" s="14">
        <f>IF($A50="","",INDEX('العملاء'!$D$6:$D$205,MATCH($A50,'العملاء'!$I$6:$I$205,0)))</f>
        <v/>
      </c>
    </row>
    <row r="51">
      <c r="A51" s="6">
        <f>IF(45&lt;=$B$4,45,"")</f>
        <v/>
      </c>
      <c r="B51" s="6">
        <f>IF($A51="","",INDEX('العملاء'!$A$6:$A$205,MATCH($A51,'العملاء'!$I$6:$I$205,0))&amp;"")</f>
        <v/>
      </c>
      <c r="C51" s="6">
        <f>IF($A51="","",INDEX('العملاء'!$B$6:$B$205,MATCH($A51,'العملاء'!$I$6:$I$205,0))&amp;"")</f>
        <v/>
      </c>
      <c r="D51" s="6">
        <f>IF($A51="","",INDEX('العملاء'!$C$6:$C$205,MATCH($A51,'العملاء'!$I$6:$I$205,0))&amp;"")</f>
        <v/>
      </c>
      <c r="E51" s="15">
        <f>IF($A51="","",INDEX('العملاء'!$G$6:$G$205,MATCH($A51,'العملاء'!$I$6:$I$205,0)))</f>
        <v/>
      </c>
      <c r="F51" s="14">
        <f>IF($A51="","",INDEX('العملاء'!$D$6:$D$205,MATCH($A51,'العملاء'!$I$6:$I$205,0)))</f>
        <v/>
      </c>
    </row>
    <row r="52">
      <c r="A52" s="6">
        <f>IF(46&lt;=$B$4,46,"")</f>
        <v/>
      </c>
      <c r="B52" s="6">
        <f>IF($A52="","",INDEX('العملاء'!$A$6:$A$205,MATCH($A52,'العملاء'!$I$6:$I$205,0))&amp;"")</f>
        <v/>
      </c>
      <c r="C52" s="6">
        <f>IF($A52="","",INDEX('العملاء'!$B$6:$B$205,MATCH($A52,'العملاء'!$I$6:$I$205,0))&amp;"")</f>
        <v/>
      </c>
      <c r="D52" s="6">
        <f>IF($A52="","",INDEX('العملاء'!$C$6:$C$205,MATCH($A52,'العملاء'!$I$6:$I$205,0))&amp;"")</f>
        <v/>
      </c>
      <c r="E52" s="15">
        <f>IF($A52="","",INDEX('العملاء'!$G$6:$G$205,MATCH($A52,'العملاء'!$I$6:$I$205,0)))</f>
        <v/>
      </c>
      <c r="F52" s="14">
        <f>IF($A52="","",INDEX('العملاء'!$D$6:$D$205,MATCH($A52,'العملاء'!$I$6:$I$205,0)))</f>
        <v/>
      </c>
    </row>
    <row r="53">
      <c r="A53" s="6">
        <f>IF(47&lt;=$B$4,47,"")</f>
        <v/>
      </c>
      <c r="B53" s="6">
        <f>IF($A53="","",INDEX('العملاء'!$A$6:$A$205,MATCH($A53,'العملاء'!$I$6:$I$205,0))&amp;"")</f>
        <v/>
      </c>
      <c r="C53" s="6">
        <f>IF($A53="","",INDEX('العملاء'!$B$6:$B$205,MATCH($A53,'العملاء'!$I$6:$I$205,0))&amp;"")</f>
        <v/>
      </c>
      <c r="D53" s="6">
        <f>IF($A53="","",INDEX('العملاء'!$C$6:$C$205,MATCH($A53,'العملاء'!$I$6:$I$205,0))&amp;"")</f>
        <v/>
      </c>
      <c r="E53" s="15">
        <f>IF($A53="","",INDEX('العملاء'!$G$6:$G$205,MATCH($A53,'العملاء'!$I$6:$I$205,0)))</f>
        <v/>
      </c>
      <c r="F53" s="14">
        <f>IF($A53="","",INDEX('العملاء'!$D$6:$D$205,MATCH($A53,'العملاء'!$I$6:$I$205,0)))</f>
        <v/>
      </c>
    </row>
    <row r="54">
      <c r="A54" s="6">
        <f>IF(48&lt;=$B$4,48,"")</f>
        <v/>
      </c>
      <c r="B54" s="6">
        <f>IF($A54="","",INDEX('العملاء'!$A$6:$A$205,MATCH($A54,'العملاء'!$I$6:$I$205,0))&amp;"")</f>
        <v/>
      </c>
      <c r="C54" s="6">
        <f>IF($A54="","",INDEX('العملاء'!$B$6:$B$205,MATCH($A54,'العملاء'!$I$6:$I$205,0))&amp;"")</f>
        <v/>
      </c>
      <c r="D54" s="6">
        <f>IF($A54="","",INDEX('العملاء'!$C$6:$C$205,MATCH($A54,'العملاء'!$I$6:$I$205,0))&amp;"")</f>
        <v/>
      </c>
      <c r="E54" s="15">
        <f>IF($A54="","",INDEX('العملاء'!$G$6:$G$205,MATCH($A54,'العملاء'!$I$6:$I$205,0)))</f>
        <v/>
      </c>
      <c r="F54" s="14">
        <f>IF($A54="","",INDEX('العملاء'!$D$6:$D$205,MATCH($A54,'العملاء'!$I$6:$I$205,0)))</f>
        <v/>
      </c>
    </row>
    <row r="55">
      <c r="A55" s="6">
        <f>IF(49&lt;=$B$4,49,"")</f>
        <v/>
      </c>
      <c r="B55" s="6">
        <f>IF($A55="","",INDEX('العملاء'!$A$6:$A$205,MATCH($A55,'العملاء'!$I$6:$I$205,0))&amp;"")</f>
        <v/>
      </c>
      <c r="C55" s="6">
        <f>IF($A55="","",INDEX('العملاء'!$B$6:$B$205,MATCH($A55,'العملاء'!$I$6:$I$205,0))&amp;"")</f>
        <v/>
      </c>
      <c r="D55" s="6">
        <f>IF($A55="","",INDEX('العملاء'!$C$6:$C$205,MATCH($A55,'العملاء'!$I$6:$I$205,0))&amp;"")</f>
        <v/>
      </c>
      <c r="E55" s="15">
        <f>IF($A55="","",INDEX('العملاء'!$G$6:$G$205,MATCH($A55,'العملاء'!$I$6:$I$205,0)))</f>
        <v/>
      </c>
      <c r="F55" s="14">
        <f>IF($A55="","",INDEX('العملاء'!$D$6:$D$205,MATCH($A55,'العملاء'!$I$6:$I$205,0)))</f>
        <v/>
      </c>
    </row>
    <row r="56">
      <c r="A56" s="6">
        <f>IF(50&lt;=$B$4,50,"")</f>
        <v/>
      </c>
      <c r="B56" s="6">
        <f>IF($A56="","",INDEX('العملاء'!$A$6:$A$205,MATCH($A56,'العملاء'!$I$6:$I$205,0))&amp;"")</f>
        <v/>
      </c>
      <c r="C56" s="6">
        <f>IF($A56="","",INDEX('العملاء'!$B$6:$B$205,MATCH($A56,'العملاء'!$I$6:$I$205,0))&amp;"")</f>
        <v/>
      </c>
      <c r="D56" s="6">
        <f>IF($A56="","",INDEX('العملاء'!$C$6:$C$205,MATCH($A56,'العملاء'!$I$6:$I$205,0))&amp;"")</f>
        <v/>
      </c>
      <c r="E56" s="15">
        <f>IF($A56="","",INDEX('العملاء'!$G$6:$G$205,MATCH($A56,'العملاء'!$I$6:$I$205,0)))</f>
        <v/>
      </c>
      <c r="F56" s="14">
        <f>IF($A56="","",INDEX('العملاء'!$D$6:$D$205,MATCH($A56,'العملاء'!$I$6:$I$205,0)))</f>
        <v/>
      </c>
    </row>
  </sheetData>
  <mergeCells count="2">
    <mergeCell ref="A2:F2"/>
    <mergeCell ref="A1:F1"/>
  </mergeCells>
  <conditionalFormatting sqref="A7:F56">
    <cfRule type="expression" priority="1" dxfId="0">
      <formula>AND($A7&lt;&gt;"",$E7&gt;=3000)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4F46E5"/>
    <outlinePr summaryBelow="1" summaryRight="1"/>
    <pageSetUpPr fitToPage="1"/>
  </sheetPr>
  <dimension ref="A1:D32"/>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18" customWidth="1" min="2" max="2"/>
    <col width="18" customWidth="1" min="3" max="3"/>
    <col width="16" customWidth="1" min="4" max="4"/>
  </cols>
  <sheetData>
    <row r="1" ht="26" customHeight="1">
      <c r="A1" s="10" t="inlineStr">
        <is>
          <t>شيت أوامر شغل ورشة السيارات · قالب مجاني من Softwiro</t>
        </is>
      </c>
    </row>
    <row r="2">
      <c r="A2" s="11" t="inlineStr">
        <is>
          <t>عايز برنامج ورشة يدخل عليه الفني والمحاسب كلٌّ بصلاحيته؟ Softwiro تبنيه لك على طريقة شغلك ← اضغط هنا</t>
        </is>
      </c>
    </row>
    <row r="4">
      <c r="A4" s="21" t="inlineStr">
        <is>
          <t>الأوامر</t>
        </is>
      </c>
    </row>
    <row r="5">
      <c r="A5" s="19" t="inlineStr">
        <is>
          <t>عدد الأوامر المسجلة</t>
        </is>
      </c>
      <c r="B5" s="14">
        <f>COUNTIF('أوامر الشغل'!$A$6:$A$1005,"?*")</f>
        <v/>
      </c>
    </row>
    <row r="6">
      <c r="A6" s="19" t="inlineStr">
        <is>
          <t>أوامر ملغية</t>
        </is>
      </c>
      <c r="B6" s="14">
        <f>COUNTIF('أوامر الشغل'!$F$6:$F$1005,"ملغي")</f>
        <v/>
      </c>
    </row>
    <row r="7">
      <c r="A7" s="19" t="inlineStr">
        <is>
          <t>عربيات داخل الورشة (لم تُسلَّم)</t>
        </is>
      </c>
      <c r="B7" s="20">
        <f>B5-B6-COUNTIF('أوامر الشغل'!$F$6:$F$1005,"سُلّمت")</f>
        <v/>
      </c>
    </row>
    <row r="8">
      <c r="A8" s="19" t="inlineStr">
        <is>
          <t>عربيات جاهزة ولم تُسلَّم</t>
        </is>
      </c>
      <c r="B8" s="14">
        <f>COUNTIF('أوامر الشغل'!$F$6:$F$1005,"جاهزة")</f>
        <v/>
      </c>
    </row>
    <row r="10">
      <c r="A10" s="21" t="inlineStr">
        <is>
          <t>الإيراد والتحصيل</t>
        </is>
      </c>
    </row>
    <row r="11">
      <c r="A11" s="19" t="inlineStr">
        <is>
          <t>أجرة الصنعة (دون الملغي)</t>
        </is>
      </c>
      <c r="B11" s="15">
        <f>SUMIFS('أوامر الشغل'!$G$6:$G$1005,'أوامر الشغل'!$F$6:$F$1005,"&lt;&gt;ملغي")</f>
        <v/>
      </c>
    </row>
    <row r="12">
      <c r="A12" s="19" t="inlineStr">
        <is>
          <t>مبيعات القطع (دون الملغي)</t>
        </is>
      </c>
      <c r="B12" s="15">
        <f>SUMIFS('القطع'!$F$6:$F$2005,'القطع'!$I$6:$I$2005,"&lt;&gt;ملغي")</f>
        <v/>
      </c>
    </row>
    <row r="13">
      <c r="A13" s="19" t="inlineStr">
        <is>
          <t>الخصومات</t>
        </is>
      </c>
      <c r="B13" s="15">
        <f>SUMIFS('أوامر الشغل'!$H$6:$H$1005,'أوامر الشغل'!$F$6:$F$1005,"&lt;&gt;ملغي")</f>
        <v/>
      </c>
    </row>
    <row r="14">
      <c r="A14" s="19" t="inlineStr">
        <is>
          <t>إجمالي الأوامر</t>
        </is>
      </c>
      <c r="B14" s="22">
        <f>SUM('أوامر الشغل'!$K$6:$K$1005)</f>
        <v/>
      </c>
    </row>
    <row r="15">
      <c r="A15" s="19" t="inlineStr">
        <is>
          <t>إجمالي المدفوع</t>
        </is>
      </c>
      <c r="B15" s="15">
        <f>SUM('الدفعات'!$C$6:$C$2005)</f>
        <v/>
      </c>
    </row>
    <row r="16">
      <c r="A16" s="19" t="inlineStr">
        <is>
          <t>مديونية العملاء (المدينون فقط)</t>
        </is>
      </c>
      <c r="B16" s="22">
        <f>SUMIF('العملاء'!$G$6:$G$205,"&gt;0")</f>
        <v/>
      </c>
    </row>
    <row r="17">
      <c r="A17" s="19" t="inlineStr">
        <is>
          <t>عملاء مدينون</t>
        </is>
      </c>
      <c r="B17" s="14">
        <f>COUNTIF('العملاء'!$H$6:$H$205,"مدين")</f>
        <v/>
      </c>
    </row>
    <row r="18">
      <c r="A18" s="19" t="inlineStr">
        <is>
          <t>أوامر جاهزة أو مسلّمة عليها متبقي</t>
        </is>
      </c>
      <c r="B18" s="14">
        <f>COUNTIF('أوامر الشغل'!$N$6:$N$1005,"?*")</f>
        <v/>
      </c>
    </row>
    <row r="20">
      <c r="A20" s="21" t="inlineStr">
        <is>
          <t>قطع الغيار</t>
        </is>
      </c>
    </row>
    <row r="21">
      <c r="A21" s="19" t="inlineStr">
        <is>
          <t>تكلفة القطع</t>
        </is>
      </c>
      <c r="B21" s="15">
        <f>SUMIFS('القطع'!$G$6:$G$2005,'القطع'!$I$6:$I$2005,"&lt;&gt;ملغي")</f>
        <v/>
      </c>
    </row>
    <row r="22">
      <c r="A22" s="19" t="inlineStr">
        <is>
          <t>ربح القطع</t>
        </is>
      </c>
      <c r="B22" s="22">
        <f>B12-B21</f>
        <v/>
      </c>
    </row>
    <row r="23">
      <c r="A23" s="19" t="inlineStr">
        <is>
          <t>هامش ربح القطع</t>
        </is>
      </c>
      <c r="B23" s="23">
        <f>IF(B12=0,"",B22/B12)</f>
        <v/>
      </c>
    </row>
    <row r="25">
      <c r="A25" s="21" t="inlineStr">
        <is>
          <t>الأوامر حسب الحالة</t>
        </is>
      </c>
    </row>
    <row r="26" ht="32" customHeight="1">
      <c r="A26" s="12" t="inlineStr">
        <is>
          <t>الحالة</t>
        </is>
      </c>
      <c r="B26" s="12" t="inlineStr">
        <is>
          <t>عدد الأوامر</t>
        </is>
      </c>
      <c r="C26" s="12" t="inlineStr">
        <is>
          <t>إجمالي الأوامر</t>
        </is>
      </c>
      <c r="D26" s="12" t="inlineStr">
        <is>
          <t>المتبقي</t>
        </is>
      </c>
    </row>
    <row r="27">
      <c r="A27" s="19" t="inlineStr">
        <is>
          <t>قيد الفحص</t>
        </is>
      </c>
      <c r="B27" s="14">
        <f>COUNTIF('أوامر الشغل'!$F$6:$F$1005,A27)</f>
        <v/>
      </c>
      <c r="C27" s="15">
        <f>SUMIFS('أوامر الشغل'!$K$6:$K$1005,'أوامر الشغل'!$F$6:$F$1005,A27)</f>
        <v/>
      </c>
      <c r="D27" s="15">
        <f>SUMIFS('أوامر الشغل'!$M$6:$M$1005,'أوامر الشغل'!$F$6:$F$1005,A27)</f>
        <v/>
      </c>
    </row>
    <row r="28">
      <c r="A28" s="19" t="inlineStr">
        <is>
          <t>تحت التنفيذ</t>
        </is>
      </c>
      <c r="B28" s="14">
        <f>COUNTIF('أوامر الشغل'!$F$6:$F$1005,A28)</f>
        <v/>
      </c>
      <c r="C28" s="15">
        <f>SUMIFS('أوامر الشغل'!$K$6:$K$1005,'أوامر الشغل'!$F$6:$F$1005,A28)</f>
        <v/>
      </c>
      <c r="D28" s="15">
        <f>SUMIFS('أوامر الشغل'!$M$6:$M$1005,'أوامر الشغل'!$F$6:$F$1005,A28)</f>
        <v/>
      </c>
    </row>
    <row r="29">
      <c r="A29" s="19" t="inlineStr">
        <is>
          <t>بانتظار قطعة</t>
        </is>
      </c>
      <c r="B29" s="14">
        <f>COUNTIF('أوامر الشغل'!$F$6:$F$1005,A29)</f>
        <v/>
      </c>
      <c r="C29" s="15">
        <f>SUMIFS('أوامر الشغل'!$K$6:$K$1005,'أوامر الشغل'!$F$6:$F$1005,A29)</f>
        <v/>
      </c>
      <c r="D29" s="15">
        <f>SUMIFS('أوامر الشغل'!$M$6:$M$1005,'أوامر الشغل'!$F$6:$F$1005,A29)</f>
        <v/>
      </c>
    </row>
    <row r="30">
      <c r="A30" s="19" t="inlineStr">
        <is>
          <t>جاهزة</t>
        </is>
      </c>
      <c r="B30" s="14">
        <f>COUNTIF('أوامر الشغل'!$F$6:$F$1005,A30)</f>
        <v/>
      </c>
      <c r="C30" s="15">
        <f>SUMIFS('أوامر الشغل'!$K$6:$K$1005,'أوامر الشغل'!$F$6:$F$1005,A30)</f>
        <v/>
      </c>
      <c r="D30" s="15">
        <f>SUMIFS('أوامر الشغل'!$M$6:$M$1005,'أوامر الشغل'!$F$6:$F$1005,A30)</f>
        <v/>
      </c>
    </row>
    <row r="31">
      <c r="A31" s="19" t="inlineStr">
        <is>
          <t>سُلّمت</t>
        </is>
      </c>
      <c r="B31" s="14">
        <f>COUNTIF('أوامر الشغل'!$F$6:$F$1005,A31)</f>
        <v/>
      </c>
      <c r="C31" s="15">
        <f>SUMIFS('أوامر الشغل'!$K$6:$K$1005,'أوامر الشغل'!$F$6:$F$1005,A31)</f>
        <v/>
      </c>
      <c r="D31" s="15">
        <f>SUMIFS('أوامر الشغل'!$M$6:$M$1005,'أوامر الشغل'!$F$6:$F$1005,A31)</f>
        <v/>
      </c>
    </row>
    <row r="32">
      <c r="A32" s="19" t="inlineStr">
        <is>
          <t>ملغي</t>
        </is>
      </c>
      <c r="B32" s="14">
        <f>COUNTIF('أوامر الشغل'!$F$6:$F$1005,A32)</f>
        <v/>
      </c>
      <c r="C32" s="15">
        <f>SUMIFS('أوامر الشغل'!$K$6:$K$1005,'أوامر الشغل'!$F$6:$F$1005,A32)</f>
        <v/>
      </c>
      <c r="D32" s="15">
        <f>SUMIFS('أوامر الشغل'!$M$6:$M$1005,'أوامر الشغل'!$F$6:$F$1005,A32)</f>
        <v/>
      </c>
    </row>
  </sheetData>
  <mergeCells count="2">
    <mergeCell ref="A1:D1"/>
    <mergeCell ref="A2:D2"/>
  </mergeCells>
  <conditionalFormatting sqref="B16">
    <cfRule type="expression" priority="1" dxfId="0">
      <formula>B16&gt;0</formula>
    </cfRule>
  </conditionalFormatting>
  <conditionalFormatting sqref="B18">
    <cfRule type="expression" priority="2" dxfId="2">
      <formula>B18&gt;0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2" t="inlineStr">
        <is>
          <t>في هذا الشيت</t>
        </is>
      </c>
      <c r="C5" s="12" t="inlineStr">
        <is>
          <t>في برنامج مخصص من Softwiro</t>
        </is>
      </c>
    </row>
    <row r="6" ht="48" customHeight="1">
      <c r="B6" s="5" t="inlineStr">
        <is>
          <t>ملف واحد يعدّل فيه شخص واحد في كل مرة، وتصلك النسخ بالواتساب.</t>
        </is>
      </c>
      <c r="C6" s="24"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4" t="inlineStr">
        <is>
          <t>نصمم الشاشات على خطوات عملك، فيسجّل كل شخص ما يخصه فقط.</t>
        </is>
      </c>
    </row>
    <row r="8" ht="48" customHeight="1">
      <c r="B8" s="5" t="inlineStr">
        <is>
          <t>الأعمدة والصيغ ثابتة كما صُمّم الشيت.</t>
        </is>
      </c>
      <c r="C8" s="24" t="inlineStr">
        <is>
          <t>نبني ما تحتاجه أنت: تقارير وتنبيهات وشاشات على طريقتك.</t>
        </is>
      </c>
    </row>
    <row r="9" ht="48" customHeight="1">
      <c r="B9" s="5" t="inlineStr">
        <is>
          <t>النسخ الاحتياطية والأمان على مسؤوليتك.</t>
        </is>
      </c>
      <c r="C9" s="24" t="inlineStr">
        <is>
          <t>البرنامج على خادم مؤمّن مع نسخ احتياطية دورية.</t>
        </is>
      </c>
    </row>
    <row r="11" ht="30" customHeight="1">
      <c r="B11" s="25" t="inlineStr">
        <is>
          <t>تعرّف على برنامج مخصص من Softwiro واطلب عرضًا تجريبيًا ←</t>
        </is>
      </c>
    </row>
    <row r="13">
      <c r="B13" s="26"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أوامر شغل ورشة السيارات</dc:title>
  <dc:description>يسجّل أمر شغل لكل عربية: أجرة الصنعة والقطع المستخدمة بسعر الشراء والبيع وحالة العربية، ثم يحسب إجمالي كل أمر وما دُفع وما تبقى، ومديونية كل عميل وربح القطع، وقائمة بمن عليه متبقي.</dc:description>
  <dcterms:created xsi:type="dcterms:W3CDTF">2026-11-05T01:21:50Z</dcterms:created>
  <dcterms:modified xsi:type="dcterms:W3CDTF">2026-11-05T01:21:53Z</dcterms:modified>
  <cp:keywords>Softwiro, Excel, شيت أوامر شغل ورشة السيارات</cp:keywords>
</cp:coreProperties>
</file>