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اعيد" sheetId="3" state="visible" r:id="rId3"/>
    <sheet name="الاختبارات" sheetId="4" state="visible" r:id="rId4"/>
    <sheet name="الخطة" sheetId="5" state="visible" r:id="rId5"/>
    <sheet name="الملخص" sheetId="6" state="visible" r:id="rId6"/>
    <sheet name="لماذا ما زلت على إكسل؟" sheetId="7" state="visible" r:id="rId7"/>
  </sheets>
  <definedNames>
    <definedName name="_xlnm._FilterDatabase" localSheetId="3" hidden="1">'الاختبارات'!$A$5:$K$505</definedName>
    <definedName name="_xlnm._FilterDatabase" localSheetId="4" hidden="1">'الخطة'!$A$5:$I$205</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65"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9"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9"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ont>
        <color rgb="00991B1B"/>
      </font>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ap-sat-prep-planner?utm_source=excel&amp;utm_medium=template&amp;utm_campaign=ap-sat-prep-plann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ap-sat-prep-plann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ap-sat-prep-plann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ap-sat-prep-plann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ap-sat-prep-plann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ap-sat-prep-plann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ap-sat-prep-planner" TargetMode="External" Id="rId1" /><Relationship Type="http://schemas.openxmlformats.org/officeDocument/2006/relationships/hyperlink" Target="https://softwiro.com/ar/contact?utm_source=excel&amp;utm_medium=template&amp;utm_campaign=ap-sat-prep-plann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تحضير AP وSAT وخطة المراجعة الأسبوعية</t>
        </is>
      </c>
    </row>
    <row r="3" ht="36" customHeight="1">
      <c r="B3" s="2" t="inlineStr">
        <is>
          <t>تكتب مواعيد امتحانات AP وSAT وACT التي سجّلت فيها، وتسجل اختباراتك التدريبية بدرجاتها مقابل درجة هدف تحددها، وتخطط ساعات المراجعة كل أسبوع وتقارنها بما ذاكرته فعلًا، ويحسب الشيت الأيام المتبقية لكل امتحان.</t>
        </is>
      </c>
    </row>
    <row r="5">
      <c r="B5" s="3" t="inlineStr">
        <is>
          <t>طريقة الاستخدام</t>
        </is>
      </c>
    </row>
    <row r="6" ht="30" customHeight="1">
      <c r="B6" s="4" t="inlineStr">
        <is>
          <t>1. في شيت «الإعدادات» اكتب تاريخ اليوم (أو =TODAY() ليتحدث وحده)، وعدد الأيام التي يُعدّ الامتحان فيها «قريبًا».</t>
        </is>
      </c>
    </row>
    <row r="7" ht="30" customHeight="1">
      <c r="B7" s="4" t="inlineStr">
        <is>
          <t>2. في شيت «المواعيد» اكتب كل امتحان سجّلت فيه: اسمه ونوعه (AP أو SAT أو ACT أو أخرى) وتاريخه كما تعرفه أنت من جهة التسجيل.</t>
        </is>
      </c>
    </row>
    <row r="8" ht="30" customHeight="1">
      <c r="B8" s="4" t="inlineStr">
        <is>
          <t>3. اكتب لكل امتحان درجتك الهدف والدرجة الكاملة بالمقياس الذي يستخدمه اختبارك التدريبي، فالشيت لا يفترض أي مقياس.</t>
        </is>
      </c>
    </row>
    <row r="9" ht="30" customHeight="1">
      <c r="B9" s="4" t="inlineStr">
        <is>
          <t>4. في شيت «الاختبارات» سجّل كل اختبار تدريبي تحله: التاريخ والامتحان ووصف الاختبار والدرجة.</t>
        </is>
      </c>
    </row>
    <row r="10" ht="30" customHeight="1">
      <c r="B10" s="4" t="inlineStr">
        <is>
          <t>5. في شيت «الخطة» اكتب لكل أسبوع الامتحان الذي تركز عليه وما ستراجعه والساعات المخططة، ثم الساعات الفعلية في نهايته.</t>
        </is>
      </c>
    </row>
    <row r="11" ht="30" customHeight="1">
      <c r="B11" s="4" t="inlineStr">
        <is>
          <t>6. افتح «المواعيد» لترى الأيام المتبقية وآخر درجة والفرق عن الهدف، و«الملخص» لنظرة عامة على كل امتحاناتك.</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كل المواعيد والدرجات في الشيت مدخلات منك. أمثلة الشيت خيالية وليست مواعيد ولا مقاييس رسمية، فتأكد من مواعيدك من جهة التسجيل.</t>
        </is>
      </c>
    </row>
    <row r="20" ht="30" customHeight="1">
      <c r="B20" s="4" t="inlineStr">
        <is>
          <t>• الأيام المتبقية = تاريخ الامتحان − تاريخ اليوم المكتوب في «الإعدادات». السالب يعني أن الامتحان مضى وتظهر حالته «انتهى».</t>
        </is>
      </c>
    </row>
    <row r="21" ht="30" customHeight="1">
      <c r="B21" s="4" t="inlineStr">
        <is>
          <t>• الفرق عن الهدف = آخر درجة لك في اختبار تدريبي لذلك الامتحان − الدرجة الهدف. السالب يعني أنك دون الهدف.</t>
        </is>
      </c>
    </row>
    <row r="22" ht="30" customHeight="1">
      <c r="B22" s="4" t="inlineStr">
        <is>
          <t>• آخر درجة تُحدد بتاريخ الاختبار، فإن تساوى تاريخان فبترتيب السطر في «الاختبارات».</t>
        </is>
      </c>
    </row>
    <row r="23" ht="30" customHeight="1">
      <c r="B23" s="4" t="inlineStr">
        <is>
          <t>• اكتب اسم الامتحان في «الاختبارات» و«الخطة» بالاختيار من القائمة حتى يطابق اسمه في «المواعيد»، وإلا ظهر «الامتحان غير موجود».</t>
        </is>
      </c>
    </row>
    <row r="24" ht="30" customHeight="1">
      <c r="B24" s="4" t="inlineStr">
        <is>
          <t>• يتسع الشيت لـ 100 امتحان و500 اختبار تدريبي و200 أسبوع. اكتب الدرجات بمقياس واحد لكل امتحان (مثلًا من 100 أو من الدرجة الكاملة لاختبارك).</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0" customWidth="1" min="2" max="2"/>
    <col width="4" customWidth="1" min="3" max="3"/>
  </cols>
  <sheetData>
    <row r="1" ht="26" customHeight="1">
      <c r="A1" s="10" t="inlineStr">
        <is>
          <t>شيت تحضير AP وSAT وخطة المراجعة الأسبوعية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يُعدّ الامتحان «قريبًا» قبل (يوم)</t>
        </is>
      </c>
      <c r="B5" s="14" t="n">
        <v>30</v>
      </c>
    </row>
    <row r="7">
      <c r="A7" s="8" t="inlineStr">
        <is>
          <t>تاريخ اليوم مكتوب هنا بتاريخ المثال. اكتب بدله =TODAY() ليتحدث وحده كل يوم، أو اكتب تاريخ أي يوم تريد مراجعة موقفك فيه.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P1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3" customWidth="1" min="3" max="3"/>
    <col width="10" customWidth="1" min="4" max="4"/>
    <col width="11" customWidth="1" min="5" max="5"/>
    <col width="24" customWidth="1" min="6" max="6"/>
    <col width="11" customWidth="1" min="7" max="7"/>
    <col width="11" customWidth="1" min="8" max="8"/>
    <col width="12" customWidth="1" min="9" max="9"/>
    <col width="11" customWidth="1" min="10" max="10"/>
    <col width="11" customWidth="1" min="11" max="11"/>
    <col width="12" customWidth="1" min="12" max="12"/>
    <col width="12" customWidth="1" min="13" max="13"/>
    <col width="14" customWidth="1" min="14" max="14"/>
    <col width="12" customWidth="1" min="15" max="15"/>
    <col width="12" customWidth="1" min="16" max="16"/>
  </cols>
  <sheetData>
    <row r="1" ht="26" customHeight="1">
      <c r="A1" s="10" t="inlineStr">
        <is>
          <t>شيت تحضير AP وSAT وخطة المراجعة الأسبوعية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الامتحان</t>
        </is>
      </c>
      <c r="B5" s="15" t="inlineStr">
        <is>
          <t>النوع</t>
        </is>
      </c>
      <c r="C5" s="15" t="inlineStr">
        <is>
          <t>تاريخ الامتحان</t>
        </is>
      </c>
      <c r="D5" s="15" t="inlineStr">
        <is>
          <t>الدرجة الهدف</t>
        </is>
      </c>
      <c r="E5" s="15" t="inlineStr">
        <is>
          <t>الدرجة الكاملة</t>
        </is>
      </c>
      <c r="F5" s="15" t="inlineStr">
        <is>
          <t>ملاحظة</t>
        </is>
      </c>
      <c r="G5" s="15" t="inlineStr">
        <is>
          <t>الأيام المتبقية</t>
        </is>
      </c>
      <c r="H5" s="15" t="inlineStr">
        <is>
          <t>الحالة</t>
        </is>
      </c>
      <c r="I5" s="15" t="inlineStr">
        <is>
          <t>عدد الاختبارات التدريبية</t>
        </is>
      </c>
      <c r="J5" s="15" t="inlineStr">
        <is>
          <t>أول درجة</t>
        </is>
      </c>
      <c r="K5" s="15" t="inlineStr">
        <is>
          <t>آخر درجة</t>
        </is>
      </c>
      <c r="L5" s="15" t="inlineStr">
        <is>
          <t>الفرق عن الهدف</t>
        </is>
      </c>
      <c r="M5" s="15" t="inlineStr">
        <is>
          <t>التحسن منذ الأول</t>
        </is>
      </c>
      <c r="N5" s="15" t="inlineStr">
        <is>
          <t>الاستعداد</t>
        </is>
      </c>
      <c r="O5" s="15" t="inlineStr">
        <is>
          <t>ساعات مخططة</t>
        </is>
      </c>
      <c r="P5" s="15" t="inlineStr">
        <is>
          <t>ساعات فعلية</t>
        </is>
      </c>
    </row>
    <row r="6">
      <c r="A6" s="5" t="inlineStr">
        <is>
          <t>SAT (المحاولة الأولى)</t>
        </is>
      </c>
      <c r="B6" s="5" t="inlineStr">
        <is>
          <t>SAT</t>
        </is>
      </c>
      <c r="C6" s="13" t="n">
        <v>46312</v>
      </c>
      <c r="D6" s="16" t="n">
        <v>75</v>
      </c>
      <c r="E6" s="16" t="n">
        <v>100</v>
      </c>
      <c r="F6" s="5" t="inlineStr">
        <is>
          <t>مضى</t>
        </is>
      </c>
      <c r="G6" s="17">
        <f>IF(OR(A6&amp;""="",NOT(ISNUMBER(C6))),"",C6-'الإعدادات'!$B$4)</f>
        <v/>
      </c>
      <c r="H6" s="6">
        <f>IF(A6&amp;""="","",IF(G6="","بدون موعد",IF(G6&lt;0,"انتهى",IF(G6=0,"اليوم",IF(G6&lt;='الإعدادات'!$B$5,"قريب","قادم")))))</f>
        <v/>
      </c>
      <c r="I6" s="17">
        <f>IF(A6&amp;""="","",COUNTIFS('الاختبارات'!$B$6:$B$505,A6&amp;"",'الاختبارات'!$J$6:$J$505,"&gt;=1"))</f>
        <v/>
      </c>
      <c r="J6" s="18">
        <f>IF(OR(A6&amp;""="",I6=0),"",SUMIFS('الاختبارات'!$D$6:$D$505,'الاختبارات'!$B$6:$B$505,A6&amp;"",'الاختبارات'!$J$6:$J$505,1))</f>
        <v/>
      </c>
      <c r="K6" s="18">
        <f>IF(OR(A6&amp;""="",I6=0),"",SUMIFS('الاختبارات'!$D$6:$D$505,'الاختبارات'!$B$6:$B$505,A6&amp;"",'الاختبارات'!$J$6:$J$505,I6))</f>
        <v/>
      </c>
      <c r="L6" s="18">
        <f>IF(OR(K6="",D6=""),"",K6-D6)</f>
        <v/>
      </c>
      <c r="M6" s="18">
        <f>IF(OR(K6="",I6&lt;2),"",K6-J6)</f>
        <v/>
      </c>
      <c r="N6" s="6">
        <f>IF(A6&amp;""="","",IF(I6=0,"لا اختبارات",IF(D6="","بدون هدف",IF(L6&gt;=0,"وصلت للهدف","تحت الهدف"))))</f>
        <v/>
      </c>
      <c r="O6" s="18">
        <f>IF(A6&amp;""="","",SUMIFS('الخطة'!$D$6:$D$205,'الخطة'!$B$6:$B$205,A6&amp;""))</f>
        <v/>
      </c>
      <c r="P6" s="18">
        <f>IF(A6&amp;""="","",SUMIFS('الخطة'!$E$6:$E$205,'الخطة'!$B$6:$B$205,A6&amp;""))</f>
        <v/>
      </c>
    </row>
    <row r="7">
      <c r="A7" s="5" t="inlineStr">
        <is>
          <t>SAT (المحاولة الثانية)</t>
        </is>
      </c>
      <c r="B7" s="5" t="inlineStr">
        <is>
          <t>SAT</t>
        </is>
      </c>
      <c r="C7" s="13" t="n">
        <v>46347</v>
      </c>
      <c r="D7" s="16" t="n">
        <v>80</v>
      </c>
      <c r="E7" s="16" t="n">
        <v>100</v>
      </c>
      <c r="F7" s="5" t="inlineStr">
        <is>
          <t>موعد افتراضي للمثال</t>
        </is>
      </c>
      <c r="G7" s="17">
        <f>IF(OR(A7&amp;""="",NOT(ISNUMBER(C7))),"",C7-'الإعدادات'!$B$4)</f>
        <v/>
      </c>
      <c r="H7" s="6">
        <f>IF(A7&amp;""="","",IF(G7="","بدون موعد",IF(G7&lt;0,"انتهى",IF(G7=0,"اليوم",IF(G7&lt;='الإعدادات'!$B$5,"قريب","قادم")))))</f>
        <v/>
      </c>
      <c r="I7" s="17">
        <f>IF(A7&amp;""="","",COUNTIFS('الاختبارات'!$B$6:$B$505,A7&amp;"",'الاختبارات'!$J$6:$J$505,"&gt;=1"))</f>
        <v/>
      </c>
      <c r="J7" s="18">
        <f>IF(OR(A7&amp;""="",I7=0),"",SUMIFS('الاختبارات'!$D$6:$D$505,'الاختبارات'!$B$6:$B$505,A7&amp;"",'الاختبارات'!$J$6:$J$505,1))</f>
        <v/>
      </c>
      <c r="K7" s="18">
        <f>IF(OR(A7&amp;""="",I7=0),"",SUMIFS('الاختبارات'!$D$6:$D$505,'الاختبارات'!$B$6:$B$505,A7&amp;"",'الاختبارات'!$J$6:$J$505,I7))</f>
        <v/>
      </c>
      <c r="L7" s="18">
        <f>IF(OR(K7="",D7=""),"",K7-D7)</f>
        <v/>
      </c>
      <c r="M7" s="18">
        <f>IF(OR(K7="",I7&lt;2),"",K7-J7)</f>
        <v/>
      </c>
      <c r="N7" s="6">
        <f>IF(A7&amp;""="","",IF(I7=0,"لا اختبارات",IF(D7="","بدون هدف",IF(L7&gt;=0,"وصلت للهدف","تحت الهدف"))))</f>
        <v/>
      </c>
      <c r="O7" s="18">
        <f>IF(A7&amp;""="","",SUMIFS('الخطة'!$D$6:$D$205,'الخطة'!$B$6:$B$205,A7&amp;""))</f>
        <v/>
      </c>
      <c r="P7" s="18">
        <f>IF(A7&amp;""="","",SUMIFS('الخطة'!$E$6:$E$205,'الخطة'!$B$6:$B$205,A7&amp;""))</f>
        <v/>
      </c>
    </row>
    <row r="8">
      <c r="A8" s="5" t="inlineStr">
        <is>
          <t>AP Calculus AB (التفاضل والتكامل)</t>
        </is>
      </c>
      <c r="B8" s="5" t="inlineStr">
        <is>
          <t>AP</t>
        </is>
      </c>
      <c r="C8" s="13" t="n">
        <v>46371</v>
      </c>
      <c r="D8" s="16" t="n">
        <v>85</v>
      </c>
      <c r="E8" s="16" t="n">
        <v>100</v>
      </c>
      <c r="F8" s="5" t="n"/>
      <c r="G8" s="17">
        <f>IF(OR(A8&amp;""="",NOT(ISNUMBER(C8))),"",C8-'الإعدادات'!$B$4)</f>
        <v/>
      </c>
      <c r="H8" s="6">
        <f>IF(A8&amp;""="","",IF(G8="","بدون موعد",IF(G8&lt;0,"انتهى",IF(G8=0,"اليوم",IF(G8&lt;='الإعدادات'!$B$5,"قريب","قادم")))))</f>
        <v/>
      </c>
      <c r="I8" s="17">
        <f>IF(A8&amp;""="","",COUNTIFS('الاختبارات'!$B$6:$B$505,A8&amp;"",'الاختبارات'!$J$6:$J$505,"&gt;=1"))</f>
        <v/>
      </c>
      <c r="J8" s="18">
        <f>IF(OR(A8&amp;""="",I8=0),"",SUMIFS('الاختبارات'!$D$6:$D$505,'الاختبارات'!$B$6:$B$505,A8&amp;"",'الاختبارات'!$J$6:$J$505,1))</f>
        <v/>
      </c>
      <c r="K8" s="18">
        <f>IF(OR(A8&amp;""="",I8=0),"",SUMIFS('الاختبارات'!$D$6:$D$505,'الاختبارات'!$B$6:$B$505,A8&amp;"",'الاختبارات'!$J$6:$J$505,I8))</f>
        <v/>
      </c>
      <c r="L8" s="18">
        <f>IF(OR(K8="",D8=""),"",K8-D8)</f>
        <v/>
      </c>
      <c r="M8" s="18">
        <f>IF(OR(K8="",I8&lt;2),"",K8-J8)</f>
        <v/>
      </c>
      <c r="N8" s="6">
        <f>IF(A8&amp;""="","",IF(I8=0,"لا اختبارات",IF(D8="","بدون هدف",IF(L8&gt;=0,"وصلت للهدف","تحت الهدف"))))</f>
        <v/>
      </c>
      <c r="O8" s="18">
        <f>IF(A8&amp;""="","",SUMIFS('الخطة'!$D$6:$D$205,'الخطة'!$B$6:$B$205,A8&amp;""))</f>
        <v/>
      </c>
      <c r="P8" s="18">
        <f>IF(A8&amp;""="","",SUMIFS('الخطة'!$E$6:$E$205,'الخطة'!$B$6:$B$205,A8&amp;""))</f>
        <v/>
      </c>
    </row>
    <row r="9">
      <c r="A9" s="5" t="inlineStr">
        <is>
          <t>AP Physics 1 (الفيزياء 1)</t>
        </is>
      </c>
      <c r="B9" s="5" t="inlineStr">
        <is>
          <t>AP</t>
        </is>
      </c>
      <c r="C9" s="13" t="n">
        <v>46376</v>
      </c>
      <c r="D9" s="16" t="n">
        <v>80</v>
      </c>
      <c r="E9" s="16" t="n">
        <v>100</v>
      </c>
      <c r="F9" s="5" t="n"/>
      <c r="G9" s="17">
        <f>IF(OR(A9&amp;""="",NOT(ISNUMBER(C9))),"",C9-'الإعدادات'!$B$4)</f>
        <v/>
      </c>
      <c r="H9" s="6">
        <f>IF(A9&amp;""="","",IF(G9="","بدون موعد",IF(G9&lt;0,"انتهى",IF(G9=0,"اليوم",IF(G9&lt;='الإعدادات'!$B$5,"قريب","قادم")))))</f>
        <v/>
      </c>
      <c r="I9" s="17">
        <f>IF(A9&amp;""="","",COUNTIFS('الاختبارات'!$B$6:$B$505,A9&amp;"",'الاختبارات'!$J$6:$J$505,"&gt;=1"))</f>
        <v/>
      </c>
      <c r="J9" s="18">
        <f>IF(OR(A9&amp;""="",I9=0),"",SUMIFS('الاختبارات'!$D$6:$D$505,'الاختبارات'!$B$6:$B$505,A9&amp;"",'الاختبارات'!$J$6:$J$505,1))</f>
        <v/>
      </c>
      <c r="K9" s="18">
        <f>IF(OR(A9&amp;""="",I9=0),"",SUMIFS('الاختبارات'!$D$6:$D$505,'الاختبارات'!$B$6:$B$505,A9&amp;"",'الاختبارات'!$J$6:$J$505,I9))</f>
        <v/>
      </c>
      <c r="L9" s="18">
        <f>IF(OR(K9="",D9=""),"",K9-D9)</f>
        <v/>
      </c>
      <c r="M9" s="18">
        <f>IF(OR(K9="",I9&lt;2),"",K9-J9)</f>
        <v/>
      </c>
      <c r="N9" s="6">
        <f>IF(A9&amp;""="","",IF(I9=0,"لا اختبارات",IF(D9="","بدون هدف",IF(L9&gt;=0,"وصلت للهدف","تحت الهدف"))))</f>
        <v/>
      </c>
      <c r="O9" s="18">
        <f>IF(A9&amp;""="","",SUMIFS('الخطة'!$D$6:$D$205,'الخطة'!$B$6:$B$205,A9&amp;""))</f>
        <v/>
      </c>
      <c r="P9" s="18">
        <f>IF(A9&amp;""="","",SUMIFS('الخطة'!$E$6:$E$205,'الخطة'!$B$6:$B$205,A9&amp;""))</f>
        <v/>
      </c>
    </row>
    <row r="10">
      <c r="A10" s="5" t="inlineStr">
        <is>
          <t>ACT</t>
        </is>
      </c>
      <c r="B10" s="5" t="inlineStr">
        <is>
          <t>ACT</t>
        </is>
      </c>
      <c r="C10" s="13" t="n">
        <v>46417</v>
      </c>
      <c r="D10" s="16" t="n"/>
      <c r="E10" s="16" t="n">
        <v>100</v>
      </c>
      <c r="F10" s="5" t="inlineStr">
        <is>
          <t>لم أحدد الهدف بعد</t>
        </is>
      </c>
      <c r="G10" s="17">
        <f>IF(OR(A10&amp;""="",NOT(ISNUMBER(C10))),"",C10-'الإعدادات'!$B$4)</f>
        <v/>
      </c>
      <c r="H10" s="6">
        <f>IF(A10&amp;""="","",IF(G10="","بدون موعد",IF(G10&lt;0,"انتهى",IF(G10=0,"اليوم",IF(G10&lt;='الإعدادات'!$B$5,"قريب","قادم")))))</f>
        <v/>
      </c>
      <c r="I10" s="17">
        <f>IF(A10&amp;""="","",COUNTIFS('الاختبارات'!$B$6:$B$505,A10&amp;"",'الاختبارات'!$J$6:$J$505,"&gt;=1"))</f>
        <v/>
      </c>
      <c r="J10" s="18">
        <f>IF(OR(A10&amp;""="",I10=0),"",SUMIFS('الاختبارات'!$D$6:$D$505,'الاختبارات'!$B$6:$B$505,A10&amp;"",'الاختبارات'!$J$6:$J$505,1))</f>
        <v/>
      </c>
      <c r="K10" s="18">
        <f>IF(OR(A10&amp;""="",I10=0),"",SUMIFS('الاختبارات'!$D$6:$D$505,'الاختبارات'!$B$6:$B$505,A10&amp;"",'الاختبارات'!$J$6:$J$505,I10))</f>
        <v/>
      </c>
      <c r="L10" s="18">
        <f>IF(OR(K10="",D10=""),"",K10-D10)</f>
        <v/>
      </c>
      <c r="M10" s="18">
        <f>IF(OR(K10="",I10&lt;2),"",K10-J10)</f>
        <v/>
      </c>
      <c r="N10" s="6">
        <f>IF(A10&amp;""="","",IF(I10=0,"لا اختبارات",IF(D10="","بدون هدف",IF(L10&gt;=0,"وصلت للهدف","تحت الهدف"))))</f>
        <v/>
      </c>
      <c r="O10" s="18">
        <f>IF(A10&amp;""="","",SUMIFS('الخطة'!$D$6:$D$205,'الخطة'!$B$6:$B$205,A10&amp;""))</f>
        <v/>
      </c>
      <c r="P10" s="18">
        <f>IF(A10&amp;""="","",SUMIFS('الخطة'!$E$6:$E$205,'الخطة'!$B$6:$B$205,A10&amp;""))</f>
        <v/>
      </c>
    </row>
    <row r="11">
      <c r="A11" s="5" t="n"/>
      <c r="B11" s="5" t="n"/>
      <c r="C11" s="13" t="n"/>
      <c r="D11" s="16" t="n"/>
      <c r="E11" s="16" t="n"/>
      <c r="F11" s="5" t="n"/>
      <c r="G11" s="17">
        <f>IF(OR(A11&amp;""="",NOT(ISNUMBER(C11))),"",C11-'الإعدادات'!$B$4)</f>
        <v/>
      </c>
      <c r="H11" s="6">
        <f>IF(A11&amp;""="","",IF(G11="","بدون موعد",IF(G11&lt;0,"انتهى",IF(G11=0,"اليوم",IF(G11&lt;='الإعدادات'!$B$5,"قريب","قادم")))))</f>
        <v/>
      </c>
      <c r="I11" s="17">
        <f>IF(A11&amp;""="","",COUNTIFS('الاختبارات'!$B$6:$B$505,A11&amp;"",'الاختبارات'!$J$6:$J$505,"&gt;=1"))</f>
        <v/>
      </c>
      <c r="J11" s="18">
        <f>IF(OR(A11&amp;""="",I11=0),"",SUMIFS('الاختبارات'!$D$6:$D$505,'الاختبارات'!$B$6:$B$505,A11&amp;"",'الاختبارات'!$J$6:$J$505,1))</f>
        <v/>
      </c>
      <c r="K11" s="18">
        <f>IF(OR(A11&amp;""="",I11=0),"",SUMIFS('الاختبارات'!$D$6:$D$505,'الاختبارات'!$B$6:$B$505,A11&amp;"",'الاختبارات'!$J$6:$J$505,I11))</f>
        <v/>
      </c>
      <c r="L11" s="18">
        <f>IF(OR(K11="",D11=""),"",K11-D11)</f>
        <v/>
      </c>
      <c r="M11" s="18">
        <f>IF(OR(K11="",I11&lt;2),"",K11-J11)</f>
        <v/>
      </c>
      <c r="N11" s="6">
        <f>IF(A11&amp;""="","",IF(I11=0,"لا اختبارات",IF(D11="","بدون هدف",IF(L11&gt;=0,"وصلت للهدف","تحت الهدف"))))</f>
        <v/>
      </c>
      <c r="O11" s="18">
        <f>IF(A11&amp;""="","",SUMIFS('الخطة'!$D$6:$D$205,'الخطة'!$B$6:$B$205,A11&amp;""))</f>
        <v/>
      </c>
      <c r="P11" s="18">
        <f>IF(A11&amp;""="","",SUMIFS('الخطة'!$E$6:$E$205,'الخطة'!$B$6:$B$205,A11&amp;""))</f>
        <v/>
      </c>
    </row>
    <row r="12">
      <c r="A12" s="5" t="n"/>
      <c r="B12" s="5" t="n"/>
      <c r="C12" s="13" t="n"/>
      <c r="D12" s="16" t="n"/>
      <c r="E12" s="16" t="n"/>
      <c r="F12" s="5" t="n"/>
      <c r="G12" s="17">
        <f>IF(OR(A12&amp;""="",NOT(ISNUMBER(C12))),"",C12-'الإعدادات'!$B$4)</f>
        <v/>
      </c>
      <c r="H12" s="6">
        <f>IF(A12&amp;""="","",IF(G12="","بدون موعد",IF(G12&lt;0,"انتهى",IF(G12=0,"اليوم",IF(G12&lt;='الإعدادات'!$B$5,"قريب","قادم")))))</f>
        <v/>
      </c>
      <c r="I12" s="17">
        <f>IF(A12&amp;""="","",COUNTIFS('الاختبارات'!$B$6:$B$505,A12&amp;"",'الاختبارات'!$J$6:$J$505,"&gt;=1"))</f>
        <v/>
      </c>
      <c r="J12" s="18">
        <f>IF(OR(A12&amp;""="",I12=0),"",SUMIFS('الاختبارات'!$D$6:$D$505,'الاختبارات'!$B$6:$B$505,A12&amp;"",'الاختبارات'!$J$6:$J$505,1))</f>
        <v/>
      </c>
      <c r="K12" s="18">
        <f>IF(OR(A12&amp;""="",I12=0),"",SUMIFS('الاختبارات'!$D$6:$D$505,'الاختبارات'!$B$6:$B$505,A12&amp;"",'الاختبارات'!$J$6:$J$505,I12))</f>
        <v/>
      </c>
      <c r="L12" s="18">
        <f>IF(OR(K12="",D12=""),"",K12-D12)</f>
        <v/>
      </c>
      <c r="M12" s="18">
        <f>IF(OR(K12="",I12&lt;2),"",K12-J12)</f>
        <v/>
      </c>
      <c r="N12" s="6">
        <f>IF(A12&amp;""="","",IF(I12=0,"لا اختبارات",IF(D12="","بدون هدف",IF(L12&gt;=0,"وصلت للهدف","تحت الهدف"))))</f>
        <v/>
      </c>
      <c r="O12" s="18">
        <f>IF(A12&amp;""="","",SUMIFS('الخطة'!$D$6:$D$205,'الخطة'!$B$6:$B$205,A12&amp;""))</f>
        <v/>
      </c>
      <c r="P12" s="18">
        <f>IF(A12&amp;""="","",SUMIFS('الخطة'!$E$6:$E$205,'الخطة'!$B$6:$B$205,A12&amp;""))</f>
        <v/>
      </c>
    </row>
    <row r="13">
      <c r="A13" s="5" t="n"/>
      <c r="B13" s="5" t="n"/>
      <c r="C13" s="13" t="n"/>
      <c r="D13" s="16" t="n"/>
      <c r="E13" s="16" t="n"/>
      <c r="F13" s="5" t="n"/>
      <c r="G13" s="17">
        <f>IF(OR(A13&amp;""="",NOT(ISNUMBER(C13))),"",C13-'الإعدادات'!$B$4)</f>
        <v/>
      </c>
      <c r="H13" s="6">
        <f>IF(A13&amp;""="","",IF(G13="","بدون موعد",IF(G13&lt;0,"انتهى",IF(G13=0,"اليوم",IF(G13&lt;='الإعدادات'!$B$5,"قريب","قادم")))))</f>
        <v/>
      </c>
      <c r="I13" s="17">
        <f>IF(A13&amp;""="","",COUNTIFS('الاختبارات'!$B$6:$B$505,A13&amp;"",'الاختبارات'!$J$6:$J$505,"&gt;=1"))</f>
        <v/>
      </c>
      <c r="J13" s="18">
        <f>IF(OR(A13&amp;""="",I13=0),"",SUMIFS('الاختبارات'!$D$6:$D$505,'الاختبارات'!$B$6:$B$505,A13&amp;"",'الاختبارات'!$J$6:$J$505,1))</f>
        <v/>
      </c>
      <c r="K13" s="18">
        <f>IF(OR(A13&amp;""="",I13=0),"",SUMIFS('الاختبارات'!$D$6:$D$505,'الاختبارات'!$B$6:$B$505,A13&amp;"",'الاختبارات'!$J$6:$J$505,I13))</f>
        <v/>
      </c>
      <c r="L13" s="18">
        <f>IF(OR(K13="",D13=""),"",K13-D13)</f>
        <v/>
      </c>
      <c r="M13" s="18">
        <f>IF(OR(K13="",I13&lt;2),"",K13-J13)</f>
        <v/>
      </c>
      <c r="N13" s="6">
        <f>IF(A13&amp;""="","",IF(I13=0,"لا اختبارات",IF(D13="","بدون هدف",IF(L13&gt;=0,"وصلت للهدف","تحت الهدف"))))</f>
        <v/>
      </c>
      <c r="O13" s="18">
        <f>IF(A13&amp;""="","",SUMIFS('الخطة'!$D$6:$D$205,'الخطة'!$B$6:$B$205,A13&amp;""))</f>
        <v/>
      </c>
      <c r="P13" s="18">
        <f>IF(A13&amp;""="","",SUMIFS('الخطة'!$E$6:$E$205,'الخطة'!$B$6:$B$205,A13&amp;""))</f>
        <v/>
      </c>
    </row>
    <row r="14">
      <c r="A14" s="5" t="n"/>
      <c r="B14" s="5" t="n"/>
      <c r="C14" s="13" t="n"/>
      <c r="D14" s="16" t="n"/>
      <c r="E14" s="16" t="n"/>
      <c r="F14" s="5" t="n"/>
      <c r="G14" s="17">
        <f>IF(OR(A14&amp;""="",NOT(ISNUMBER(C14))),"",C14-'الإعدادات'!$B$4)</f>
        <v/>
      </c>
      <c r="H14" s="6">
        <f>IF(A14&amp;""="","",IF(G14="","بدون موعد",IF(G14&lt;0,"انتهى",IF(G14=0,"اليوم",IF(G14&lt;='الإعدادات'!$B$5,"قريب","قادم")))))</f>
        <v/>
      </c>
      <c r="I14" s="17">
        <f>IF(A14&amp;""="","",COUNTIFS('الاختبارات'!$B$6:$B$505,A14&amp;"",'الاختبارات'!$J$6:$J$505,"&gt;=1"))</f>
        <v/>
      </c>
      <c r="J14" s="18">
        <f>IF(OR(A14&amp;""="",I14=0),"",SUMIFS('الاختبارات'!$D$6:$D$505,'الاختبارات'!$B$6:$B$505,A14&amp;"",'الاختبارات'!$J$6:$J$505,1))</f>
        <v/>
      </c>
      <c r="K14" s="18">
        <f>IF(OR(A14&amp;""="",I14=0),"",SUMIFS('الاختبارات'!$D$6:$D$505,'الاختبارات'!$B$6:$B$505,A14&amp;"",'الاختبارات'!$J$6:$J$505,I14))</f>
        <v/>
      </c>
      <c r="L14" s="18">
        <f>IF(OR(K14="",D14=""),"",K14-D14)</f>
        <v/>
      </c>
      <c r="M14" s="18">
        <f>IF(OR(K14="",I14&lt;2),"",K14-J14)</f>
        <v/>
      </c>
      <c r="N14" s="6">
        <f>IF(A14&amp;""="","",IF(I14=0,"لا اختبارات",IF(D14="","بدون هدف",IF(L14&gt;=0,"وصلت للهدف","تحت الهدف"))))</f>
        <v/>
      </c>
      <c r="O14" s="18">
        <f>IF(A14&amp;""="","",SUMIFS('الخطة'!$D$6:$D$205,'الخطة'!$B$6:$B$205,A14&amp;""))</f>
        <v/>
      </c>
      <c r="P14" s="18">
        <f>IF(A14&amp;""="","",SUMIFS('الخطة'!$E$6:$E$205,'الخطة'!$B$6:$B$205,A14&amp;""))</f>
        <v/>
      </c>
    </row>
    <row r="15">
      <c r="A15" s="5" t="n"/>
      <c r="B15" s="5" t="n"/>
      <c r="C15" s="13" t="n"/>
      <c r="D15" s="16" t="n"/>
      <c r="E15" s="16" t="n"/>
      <c r="F15" s="5" t="n"/>
      <c r="G15" s="17">
        <f>IF(OR(A15&amp;""="",NOT(ISNUMBER(C15))),"",C15-'الإعدادات'!$B$4)</f>
        <v/>
      </c>
      <c r="H15" s="6">
        <f>IF(A15&amp;""="","",IF(G15="","بدون موعد",IF(G15&lt;0,"انتهى",IF(G15=0,"اليوم",IF(G15&lt;='الإعدادات'!$B$5,"قريب","قادم")))))</f>
        <v/>
      </c>
      <c r="I15" s="17">
        <f>IF(A15&amp;""="","",COUNTIFS('الاختبارات'!$B$6:$B$505,A15&amp;"",'الاختبارات'!$J$6:$J$505,"&gt;=1"))</f>
        <v/>
      </c>
      <c r="J15" s="18">
        <f>IF(OR(A15&amp;""="",I15=0),"",SUMIFS('الاختبارات'!$D$6:$D$505,'الاختبارات'!$B$6:$B$505,A15&amp;"",'الاختبارات'!$J$6:$J$505,1))</f>
        <v/>
      </c>
      <c r="K15" s="18">
        <f>IF(OR(A15&amp;""="",I15=0),"",SUMIFS('الاختبارات'!$D$6:$D$505,'الاختبارات'!$B$6:$B$505,A15&amp;"",'الاختبارات'!$J$6:$J$505,I15))</f>
        <v/>
      </c>
      <c r="L15" s="18">
        <f>IF(OR(K15="",D15=""),"",K15-D15)</f>
        <v/>
      </c>
      <c r="M15" s="18">
        <f>IF(OR(K15="",I15&lt;2),"",K15-J15)</f>
        <v/>
      </c>
      <c r="N15" s="6">
        <f>IF(A15&amp;""="","",IF(I15=0,"لا اختبارات",IF(D15="","بدون هدف",IF(L15&gt;=0,"وصلت للهدف","تحت الهدف"))))</f>
        <v/>
      </c>
      <c r="O15" s="18">
        <f>IF(A15&amp;""="","",SUMIFS('الخطة'!$D$6:$D$205,'الخطة'!$B$6:$B$205,A15&amp;""))</f>
        <v/>
      </c>
      <c r="P15" s="18">
        <f>IF(A15&amp;""="","",SUMIFS('الخطة'!$E$6:$E$205,'الخطة'!$B$6:$B$205,A15&amp;""))</f>
        <v/>
      </c>
    </row>
    <row r="16">
      <c r="A16" s="5" t="n"/>
      <c r="B16" s="5" t="n"/>
      <c r="C16" s="13" t="n"/>
      <c r="D16" s="16" t="n"/>
      <c r="E16" s="16" t="n"/>
      <c r="F16" s="5" t="n"/>
      <c r="G16" s="17">
        <f>IF(OR(A16&amp;""="",NOT(ISNUMBER(C16))),"",C16-'الإعدادات'!$B$4)</f>
        <v/>
      </c>
      <c r="H16" s="6">
        <f>IF(A16&amp;""="","",IF(G16="","بدون موعد",IF(G16&lt;0,"انتهى",IF(G16=0,"اليوم",IF(G16&lt;='الإعدادات'!$B$5,"قريب","قادم")))))</f>
        <v/>
      </c>
      <c r="I16" s="17">
        <f>IF(A16&amp;""="","",COUNTIFS('الاختبارات'!$B$6:$B$505,A16&amp;"",'الاختبارات'!$J$6:$J$505,"&gt;=1"))</f>
        <v/>
      </c>
      <c r="J16" s="18">
        <f>IF(OR(A16&amp;""="",I16=0),"",SUMIFS('الاختبارات'!$D$6:$D$505,'الاختبارات'!$B$6:$B$505,A16&amp;"",'الاختبارات'!$J$6:$J$505,1))</f>
        <v/>
      </c>
      <c r="K16" s="18">
        <f>IF(OR(A16&amp;""="",I16=0),"",SUMIFS('الاختبارات'!$D$6:$D$505,'الاختبارات'!$B$6:$B$505,A16&amp;"",'الاختبارات'!$J$6:$J$505,I16))</f>
        <v/>
      </c>
      <c r="L16" s="18">
        <f>IF(OR(K16="",D16=""),"",K16-D16)</f>
        <v/>
      </c>
      <c r="M16" s="18">
        <f>IF(OR(K16="",I16&lt;2),"",K16-J16)</f>
        <v/>
      </c>
      <c r="N16" s="6">
        <f>IF(A16&amp;""="","",IF(I16=0,"لا اختبارات",IF(D16="","بدون هدف",IF(L16&gt;=0,"وصلت للهدف","تحت الهدف"))))</f>
        <v/>
      </c>
      <c r="O16" s="18">
        <f>IF(A16&amp;""="","",SUMIFS('الخطة'!$D$6:$D$205,'الخطة'!$B$6:$B$205,A16&amp;""))</f>
        <v/>
      </c>
      <c r="P16" s="18">
        <f>IF(A16&amp;""="","",SUMIFS('الخطة'!$E$6:$E$205,'الخطة'!$B$6:$B$205,A16&amp;""))</f>
        <v/>
      </c>
    </row>
    <row r="17">
      <c r="A17" s="5" t="n"/>
      <c r="B17" s="5" t="n"/>
      <c r="C17" s="13" t="n"/>
      <c r="D17" s="16" t="n"/>
      <c r="E17" s="16" t="n"/>
      <c r="F17" s="5" t="n"/>
      <c r="G17" s="17">
        <f>IF(OR(A17&amp;""="",NOT(ISNUMBER(C17))),"",C17-'الإعدادات'!$B$4)</f>
        <v/>
      </c>
      <c r="H17" s="6">
        <f>IF(A17&amp;""="","",IF(G17="","بدون موعد",IF(G17&lt;0,"انتهى",IF(G17=0,"اليوم",IF(G17&lt;='الإعدادات'!$B$5,"قريب","قادم")))))</f>
        <v/>
      </c>
      <c r="I17" s="17">
        <f>IF(A17&amp;""="","",COUNTIFS('الاختبارات'!$B$6:$B$505,A17&amp;"",'الاختبارات'!$J$6:$J$505,"&gt;=1"))</f>
        <v/>
      </c>
      <c r="J17" s="18">
        <f>IF(OR(A17&amp;""="",I17=0),"",SUMIFS('الاختبارات'!$D$6:$D$505,'الاختبارات'!$B$6:$B$505,A17&amp;"",'الاختبارات'!$J$6:$J$505,1))</f>
        <v/>
      </c>
      <c r="K17" s="18">
        <f>IF(OR(A17&amp;""="",I17=0),"",SUMIFS('الاختبارات'!$D$6:$D$505,'الاختبارات'!$B$6:$B$505,A17&amp;"",'الاختبارات'!$J$6:$J$505,I17))</f>
        <v/>
      </c>
      <c r="L17" s="18">
        <f>IF(OR(K17="",D17=""),"",K17-D17)</f>
        <v/>
      </c>
      <c r="M17" s="18">
        <f>IF(OR(K17="",I17&lt;2),"",K17-J17)</f>
        <v/>
      </c>
      <c r="N17" s="6">
        <f>IF(A17&amp;""="","",IF(I17=0,"لا اختبارات",IF(D17="","بدون هدف",IF(L17&gt;=0,"وصلت للهدف","تحت الهدف"))))</f>
        <v/>
      </c>
      <c r="O17" s="18">
        <f>IF(A17&amp;""="","",SUMIFS('الخطة'!$D$6:$D$205,'الخطة'!$B$6:$B$205,A17&amp;""))</f>
        <v/>
      </c>
      <c r="P17" s="18">
        <f>IF(A17&amp;""="","",SUMIFS('الخطة'!$E$6:$E$205,'الخطة'!$B$6:$B$205,A17&amp;""))</f>
        <v/>
      </c>
    </row>
    <row r="18">
      <c r="A18" s="5" t="n"/>
      <c r="B18" s="5" t="n"/>
      <c r="C18" s="13" t="n"/>
      <c r="D18" s="16" t="n"/>
      <c r="E18" s="16" t="n"/>
      <c r="F18" s="5" t="n"/>
      <c r="G18" s="17">
        <f>IF(OR(A18&amp;""="",NOT(ISNUMBER(C18))),"",C18-'الإعدادات'!$B$4)</f>
        <v/>
      </c>
      <c r="H18" s="6">
        <f>IF(A18&amp;""="","",IF(G18="","بدون موعد",IF(G18&lt;0,"انتهى",IF(G18=0,"اليوم",IF(G18&lt;='الإعدادات'!$B$5,"قريب","قادم")))))</f>
        <v/>
      </c>
      <c r="I18" s="17">
        <f>IF(A18&amp;""="","",COUNTIFS('الاختبارات'!$B$6:$B$505,A18&amp;"",'الاختبارات'!$J$6:$J$505,"&gt;=1"))</f>
        <v/>
      </c>
      <c r="J18" s="18">
        <f>IF(OR(A18&amp;""="",I18=0),"",SUMIFS('الاختبارات'!$D$6:$D$505,'الاختبارات'!$B$6:$B$505,A18&amp;"",'الاختبارات'!$J$6:$J$505,1))</f>
        <v/>
      </c>
      <c r="K18" s="18">
        <f>IF(OR(A18&amp;""="",I18=0),"",SUMIFS('الاختبارات'!$D$6:$D$505,'الاختبارات'!$B$6:$B$505,A18&amp;"",'الاختبارات'!$J$6:$J$505,I18))</f>
        <v/>
      </c>
      <c r="L18" s="18">
        <f>IF(OR(K18="",D18=""),"",K18-D18)</f>
        <v/>
      </c>
      <c r="M18" s="18">
        <f>IF(OR(K18="",I18&lt;2),"",K18-J18)</f>
        <v/>
      </c>
      <c r="N18" s="6">
        <f>IF(A18&amp;""="","",IF(I18=0,"لا اختبارات",IF(D18="","بدون هدف",IF(L18&gt;=0,"وصلت للهدف","تحت الهدف"))))</f>
        <v/>
      </c>
      <c r="O18" s="18">
        <f>IF(A18&amp;""="","",SUMIFS('الخطة'!$D$6:$D$205,'الخطة'!$B$6:$B$205,A18&amp;""))</f>
        <v/>
      </c>
      <c r="P18" s="18">
        <f>IF(A18&amp;""="","",SUMIFS('الخطة'!$E$6:$E$205,'الخطة'!$B$6:$B$205,A18&amp;""))</f>
        <v/>
      </c>
    </row>
    <row r="19">
      <c r="A19" s="5" t="n"/>
      <c r="B19" s="5" t="n"/>
      <c r="C19" s="13" t="n"/>
      <c r="D19" s="16" t="n"/>
      <c r="E19" s="16" t="n"/>
      <c r="F19" s="5" t="n"/>
      <c r="G19" s="17">
        <f>IF(OR(A19&amp;""="",NOT(ISNUMBER(C19))),"",C19-'الإعدادات'!$B$4)</f>
        <v/>
      </c>
      <c r="H19" s="6">
        <f>IF(A19&amp;""="","",IF(G19="","بدون موعد",IF(G19&lt;0,"انتهى",IF(G19=0,"اليوم",IF(G19&lt;='الإعدادات'!$B$5,"قريب","قادم")))))</f>
        <v/>
      </c>
      <c r="I19" s="17">
        <f>IF(A19&amp;""="","",COUNTIFS('الاختبارات'!$B$6:$B$505,A19&amp;"",'الاختبارات'!$J$6:$J$505,"&gt;=1"))</f>
        <v/>
      </c>
      <c r="J19" s="18">
        <f>IF(OR(A19&amp;""="",I19=0),"",SUMIFS('الاختبارات'!$D$6:$D$505,'الاختبارات'!$B$6:$B$505,A19&amp;"",'الاختبارات'!$J$6:$J$505,1))</f>
        <v/>
      </c>
      <c r="K19" s="18">
        <f>IF(OR(A19&amp;""="",I19=0),"",SUMIFS('الاختبارات'!$D$6:$D$505,'الاختبارات'!$B$6:$B$505,A19&amp;"",'الاختبارات'!$J$6:$J$505,I19))</f>
        <v/>
      </c>
      <c r="L19" s="18">
        <f>IF(OR(K19="",D19=""),"",K19-D19)</f>
        <v/>
      </c>
      <c r="M19" s="18">
        <f>IF(OR(K19="",I19&lt;2),"",K19-J19)</f>
        <v/>
      </c>
      <c r="N19" s="6">
        <f>IF(A19&amp;""="","",IF(I19=0,"لا اختبارات",IF(D19="","بدون هدف",IF(L19&gt;=0,"وصلت للهدف","تحت الهدف"))))</f>
        <v/>
      </c>
      <c r="O19" s="18">
        <f>IF(A19&amp;""="","",SUMIFS('الخطة'!$D$6:$D$205,'الخطة'!$B$6:$B$205,A19&amp;""))</f>
        <v/>
      </c>
      <c r="P19" s="18">
        <f>IF(A19&amp;""="","",SUMIFS('الخطة'!$E$6:$E$205,'الخطة'!$B$6:$B$205,A19&amp;""))</f>
        <v/>
      </c>
    </row>
    <row r="20">
      <c r="A20" s="5" t="n"/>
      <c r="B20" s="5" t="n"/>
      <c r="C20" s="13" t="n"/>
      <c r="D20" s="16" t="n"/>
      <c r="E20" s="16" t="n"/>
      <c r="F20" s="5" t="n"/>
      <c r="G20" s="17">
        <f>IF(OR(A20&amp;""="",NOT(ISNUMBER(C20))),"",C20-'الإعدادات'!$B$4)</f>
        <v/>
      </c>
      <c r="H20" s="6">
        <f>IF(A20&amp;""="","",IF(G20="","بدون موعد",IF(G20&lt;0,"انتهى",IF(G20=0,"اليوم",IF(G20&lt;='الإعدادات'!$B$5,"قريب","قادم")))))</f>
        <v/>
      </c>
      <c r="I20" s="17">
        <f>IF(A20&amp;""="","",COUNTIFS('الاختبارات'!$B$6:$B$505,A20&amp;"",'الاختبارات'!$J$6:$J$505,"&gt;=1"))</f>
        <v/>
      </c>
      <c r="J20" s="18">
        <f>IF(OR(A20&amp;""="",I20=0),"",SUMIFS('الاختبارات'!$D$6:$D$505,'الاختبارات'!$B$6:$B$505,A20&amp;"",'الاختبارات'!$J$6:$J$505,1))</f>
        <v/>
      </c>
      <c r="K20" s="18">
        <f>IF(OR(A20&amp;""="",I20=0),"",SUMIFS('الاختبارات'!$D$6:$D$505,'الاختبارات'!$B$6:$B$505,A20&amp;"",'الاختبارات'!$J$6:$J$505,I20))</f>
        <v/>
      </c>
      <c r="L20" s="18">
        <f>IF(OR(K20="",D20=""),"",K20-D20)</f>
        <v/>
      </c>
      <c r="M20" s="18">
        <f>IF(OR(K20="",I20&lt;2),"",K20-J20)</f>
        <v/>
      </c>
      <c r="N20" s="6">
        <f>IF(A20&amp;""="","",IF(I20=0,"لا اختبارات",IF(D20="","بدون هدف",IF(L20&gt;=0,"وصلت للهدف","تحت الهدف"))))</f>
        <v/>
      </c>
      <c r="O20" s="18">
        <f>IF(A20&amp;""="","",SUMIFS('الخطة'!$D$6:$D$205,'الخطة'!$B$6:$B$205,A20&amp;""))</f>
        <v/>
      </c>
      <c r="P20" s="18">
        <f>IF(A20&amp;""="","",SUMIFS('الخطة'!$E$6:$E$205,'الخطة'!$B$6:$B$205,A20&amp;""))</f>
        <v/>
      </c>
    </row>
    <row r="21">
      <c r="A21" s="5" t="n"/>
      <c r="B21" s="5" t="n"/>
      <c r="C21" s="13" t="n"/>
      <c r="D21" s="16" t="n"/>
      <c r="E21" s="16" t="n"/>
      <c r="F21" s="5" t="n"/>
      <c r="G21" s="17">
        <f>IF(OR(A21&amp;""="",NOT(ISNUMBER(C21))),"",C21-'الإعدادات'!$B$4)</f>
        <v/>
      </c>
      <c r="H21" s="6">
        <f>IF(A21&amp;""="","",IF(G21="","بدون موعد",IF(G21&lt;0,"انتهى",IF(G21=0,"اليوم",IF(G21&lt;='الإعدادات'!$B$5,"قريب","قادم")))))</f>
        <v/>
      </c>
      <c r="I21" s="17">
        <f>IF(A21&amp;""="","",COUNTIFS('الاختبارات'!$B$6:$B$505,A21&amp;"",'الاختبارات'!$J$6:$J$505,"&gt;=1"))</f>
        <v/>
      </c>
      <c r="J21" s="18">
        <f>IF(OR(A21&amp;""="",I21=0),"",SUMIFS('الاختبارات'!$D$6:$D$505,'الاختبارات'!$B$6:$B$505,A21&amp;"",'الاختبارات'!$J$6:$J$505,1))</f>
        <v/>
      </c>
      <c r="K21" s="18">
        <f>IF(OR(A21&amp;""="",I21=0),"",SUMIFS('الاختبارات'!$D$6:$D$505,'الاختبارات'!$B$6:$B$505,A21&amp;"",'الاختبارات'!$J$6:$J$505,I21))</f>
        <v/>
      </c>
      <c r="L21" s="18">
        <f>IF(OR(K21="",D21=""),"",K21-D21)</f>
        <v/>
      </c>
      <c r="M21" s="18">
        <f>IF(OR(K21="",I21&lt;2),"",K21-J21)</f>
        <v/>
      </c>
      <c r="N21" s="6">
        <f>IF(A21&amp;""="","",IF(I21=0,"لا اختبارات",IF(D21="","بدون هدف",IF(L21&gt;=0,"وصلت للهدف","تحت الهدف"))))</f>
        <v/>
      </c>
      <c r="O21" s="18">
        <f>IF(A21&amp;""="","",SUMIFS('الخطة'!$D$6:$D$205,'الخطة'!$B$6:$B$205,A21&amp;""))</f>
        <v/>
      </c>
      <c r="P21" s="18">
        <f>IF(A21&amp;""="","",SUMIFS('الخطة'!$E$6:$E$205,'الخطة'!$B$6:$B$205,A21&amp;""))</f>
        <v/>
      </c>
    </row>
    <row r="22">
      <c r="A22" s="5" t="n"/>
      <c r="B22" s="5" t="n"/>
      <c r="C22" s="13" t="n"/>
      <c r="D22" s="16" t="n"/>
      <c r="E22" s="16" t="n"/>
      <c r="F22" s="5" t="n"/>
      <c r="G22" s="17">
        <f>IF(OR(A22&amp;""="",NOT(ISNUMBER(C22))),"",C22-'الإعدادات'!$B$4)</f>
        <v/>
      </c>
      <c r="H22" s="6">
        <f>IF(A22&amp;""="","",IF(G22="","بدون موعد",IF(G22&lt;0,"انتهى",IF(G22=0,"اليوم",IF(G22&lt;='الإعدادات'!$B$5,"قريب","قادم")))))</f>
        <v/>
      </c>
      <c r="I22" s="17">
        <f>IF(A22&amp;""="","",COUNTIFS('الاختبارات'!$B$6:$B$505,A22&amp;"",'الاختبارات'!$J$6:$J$505,"&gt;=1"))</f>
        <v/>
      </c>
      <c r="J22" s="18">
        <f>IF(OR(A22&amp;""="",I22=0),"",SUMIFS('الاختبارات'!$D$6:$D$505,'الاختبارات'!$B$6:$B$505,A22&amp;"",'الاختبارات'!$J$6:$J$505,1))</f>
        <v/>
      </c>
      <c r="K22" s="18">
        <f>IF(OR(A22&amp;""="",I22=0),"",SUMIFS('الاختبارات'!$D$6:$D$505,'الاختبارات'!$B$6:$B$505,A22&amp;"",'الاختبارات'!$J$6:$J$505,I22))</f>
        <v/>
      </c>
      <c r="L22" s="18">
        <f>IF(OR(K22="",D22=""),"",K22-D22)</f>
        <v/>
      </c>
      <c r="M22" s="18">
        <f>IF(OR(K22="",I22&lt;2),"",K22-J22)</f>
        <v/>
      </c>
      <c r="N22" s="6">
        <f>IF(A22&amp;""="","",IF(I22=0,"لا اختبارات",IF(D22="","بدون هدف",IF(L22&gt;=0,"وصلت للهدف","تحت الهدف"))))</f>
        <v/>
      </c>
      <c r="O22" s="18">
        <f>IF(A22&amp;""="","",SUMIFS('الخطة'!$D$6:$D$205,'الخطة'!$B$6:$B$205,A22&amp;""))</f>
        <v/>
      </c>
      <c r="P22" s="18">
        <f>IF(A22&amp;""="","",SUMIFS('الخطة'!$E$6:$E$205,'الخطة'!$B$6:$B$205,A22&amp;""))</f>
        <v/>
      </c>
    </row>
    <row r="23">
      <c r="A23" s="5" t="n"/>
      <c r="B23" s="5" t="n"/>
      <c r="C23" s="13" t="n"/>
      <c r="D23" s="16" t="n"/>
      <c r="E23" s="16" t="n"/>
      <c r="F23" s="5" t="n"/>
      <c r="G23" s="17">
        <f>IF(OR(A23&amp;""="",NOT(ISNUMBER(C23))),"",C23-'الإعدادات'!$B$4)</f>
        <v/>
      </c>
      <c r="H23" s="6">
        <f>IF(A23&amp;""="","",IF(G23="","بدون موعد",IF(G23&lt;0,"انتهى",IF(G23=0,"اليوم",IF(G23&lt;='الإعدادات'!$B$5,"قريب","قادم")))))</f>
        <v/>
      </c>
      <c r="I23" s="17">
        <f>IF(A23&amp;""="","",COUNTIFS('الاختبارات'!$B$6:$B$505,A23&amp;"",'الاختبارات'!$J$6:$J$505,"&gt;=1"))</f>
        <v/>
      </c>
      <c r="J23" s="18">
        <f>IF(OR(A23&amp;""="",I23=0),"",SUMIFS('الاختبارات'!$D$6:$D$505,'الاختبارات'!$B$6:$B$505,A23&amp;"",'الاختبارات'!$J$6:$J$505,1))</f>
        <v/>
      </c>
      <c r="K23" s="18">
        <f>IF(OR(A23&amp;""="",I23=0),"",SUMIFS('الاختبارات'!$D$6:$D$505,'الاختبارات'!$B$6:$B$505,A23&amp;"",'الاختبارات'!$J$6:$J$505,I23))</f>
        <v/>
      </c>
      <c r="L23" s="18">
        <f>IF(OR(K23="",D23=""),"",K23-D23)</f>
        <v/>
      </c>
      <c r="M23" s="18">
        <f>IF(OR(K23="",I23&lt;2),"",K23-J23)</f>
        <v/>
      </c>
      <c r="N23" s="6">
        <f>IF(A23&amp;""="","",IF(I23=0,"لا اختبارات",IF(D23="","بدون هدف",IF(L23&gt;=0,"وصلت للهدف","تحت الهدف"))))</f>
        <v/>
      </c>
      <c r="O23" s="18">
        <f>IF(A23&amp;""="","",SUMIFS('الخطة'!$D$6:$D$205,'الخطة'!$B$6:$B$205,A23&amp;""))</f>
        <v/>
      </c>
      <c r="P23" s="18">
        <f>IF(A23&amp;""="","",SUMIFS('الخطة'!$E$6:$E$205,'الخطة'!$B$6:$B$205,A23&amp;""))</f>
        <v/>
      </c>
    </row>
    <row r="24">
      <c r="A24" s="5" t="n"/>
      <c r="B24" s="5" t="n"/>
      <c r="C24" s="13" t="n"/>
      <c r="D24" s="16" t="n"/>
      <c r="E24" s="16" t="n"/>
      <c r="F24" s="5" t="n"/>
      <c r="G24" s="17">
        <f>IF(OR(A24&amp;""="",NOT(ISNUMBER(C24))),"",C24-'الإعدادات'!$B$4)</f>
        <v/>
      </c>
      <c r="H24" s="6">
        <f>IF(A24&amp;""="","",IF(G24="","بدون موعد",IF(G24&lt;0,"انتهى",IF(G24=0,"اليوم",IF(G24&lt;='الإعدادات'!$B$5,"قريب","قادم")))))</f>
        <v/>
      </c>
      <c r="I24" s="17">
        <f>IF(A24&amp;""="","",COUNTIFS('الاختبارات'!$B$6:$B$505,A24&amp;"",'الاختبارات'!$J$6:$J$505,"&gt;=1"))</f>
        <v/>
      </c>
      <c r="J24" s="18">
        <f>IF(OR(A24&amp;""="",I24=0),"",SUMIFS('الاختبارات'!$D$6:$D$505,'الاختبارات'!$B$6:$B$505,A24&amp;"",'الاختبارات'!$J$6:$J$505,1))</f>
        <v/>
      </c>
      <c r="K24" s="18">
        <f>IF(OR(A24&amp;""="",I24=0),"",SUMIFS('الاختبارات'!$D$6:$D$505,'الاختبارات'!$B$6:$B$505,A24&amp;"",'الاختبارات'!$J$6:$J$505,I24))</f>
        <v/>
      </c>
      <c r="L24" s="18">
        <f>IF(OR(K24="",D24=""),"",K24-D24)</f>
        <v/>
      </c>
      <c r="M24" s="18">
        <f>IF(OR(K24="",I24&lt;2),"",K24-J24)</f>
        <v/>
      </c>
      <c r="N24" s="6">
        <f>IF(A24&amp;""="","",IF(I24=0,"لا اختبارات",IF(D24="","بدون هدف",IF(L24&gt;=0,"وصلت للهدف","تحت الهدف"))))</f>
        <v/>
      </c>
      <c r="O24" s="18">
        <f>IF(A24&amp;""="","",SUMIFS('الخطة'!$D$6:$D$205,'الخطة'!$B$6:$B$205,A24&amp;""))</f>
        <v/>
      </c>
      <c r="P24" s="18">
        <f>IF(A24&amp;""="","",SUMIFS('الخطة'!$E$6:$E$205,'الخطة'!$B$6:$B$205,A24&amp;""))</f>
        <v/>
      </c>
    </row>
    <row r="25">
      <c r="A25" s="5" t="n"/>
      <c r="B25" s="5" t="n"/>
      <c r="C25" s="13" t="n"/>
      <c r="D25" s="16" t="n"/>
      <c r="E25" s="16" t="n"/>
      <c r="F25" s="5" t="n"/>
      <c r="G25" s="17">
        <f>IF(OR(A25&amp;""="",NOT(ISNUMBER(C25))),"",C25-'الإعدادات'!$B$4)</f>
        <v/>
      </c>
      <c r="H25" s="6">
        <f>IF(A25&amp;""="","",IF(G25="","بدون موعد",IF(G25&lt;0,"انتهى",IF(G25=0,"اليوم",IF(G25&lt;='الإعدادات'!$B$5,"قريب","قادم")))))</f>
        <v/>
      </c>
      <c r="I25" s="17">
        <f>IF(A25&amp;""="","",COUNTIFS('الاختبارات'!$B$6:$B$505,A25&amp;"",'الاختبارات'!$J$6:$J$505,"&gt;=1"))</f>
        <v/>
      </c>
      <c r="J25" s="18">
        <f>IF(OR(A25&amp;""="",I25=0),"",SUMIFS('الاختبارات'!$D$6:$D$505,'الاختبارات'!$B$6:$B$505,A25&amp;"",'الاختبارات'!$J$6:$J$505,1))</f>
        <v/>
      </c>
      <c r="K25" s="18">
        <f>IF(OR(A25&amp;""="",I25=0),"",SUMIFS('الاختبارات'!$D$6:$D$505,'الاختبارات'!$B$6:$B$505,A25&amp;"",'الاختبارات'!$J$6:$J$505,I25))</f>
        <v/>
      </c>
      <c r="L25" s="18">
        <f>IF(OR(K25="",D25=""),"",K25-D25)</f>
        <v/>
      </c>
      <c r="M25" s="18">
        <f>IF(OR(K25="",I25&lt;2),"",K25-J25)</f>
        <v/>
      </c>
      <c r="N25" s="6">
        <f>IF(A25&amp;""="","",IF(I25=0,"لا اختبارات",IF(D25="","بدون هدف",IF(L25&gt;=0,"وصلت للهدف","تحت الهدف"))))</f>
        <v/>
      </c>
      <c r="O25" s="18">
        <f>IF(A25&amp;""="","",SUMIFS('الخطة'!$D$6:$D$205,'الخطة'!$B$6:$B$205,A25&amp;""))</f>
        <v/>
      </c>
      <c r="P25" s="18">
        <f>IF(A25&amp;""="","",SUMIFS('الخطة'!$E$6:$E$205,'الخطة'!$B$6:$B$205,A25&amp;""))</f>
        <v/>
      </c>
    </row>
    <row r="26">
      <c r="A26" s="5" t="n"/>
      <c r="B26" s="5" t="n"/>
      <c r="C26" s="13" t="n"/>
      <c r="D26" s="16" t="n"/>
      <c r="E26" s="16" t="n"/>
      <c r="F26" s="5" t="n"/>
      <c r="G26" s="17">
        <f>IF(OR(A26&amp;""="",NOT(ISNUMBER(C26))),"",C26-'الإعدادات'!$B$4)</f>
        <v/>
      </c>
      <c r="H26" s="6">
        <f>IF(A26&amp;""="","",IF(G26="","بدون موعد",IF(G26&lt;0,"انتهى",IF(G26=0,"اليوم",IF(G26&lt;='الإعدادات'!$B$5,"قريب","قادم")))))</f>
        <v/>
      </c>
      <c r="I26" s="17">
        <f>IF(A26&amp;""="","",COUNTIFS('الاختبارات'!$B$6:$B$505,A26&amp;"",'الاختبارات'!$J$6:$J$505,"&gt;=1"))</f>
        <v/>
      </c>
      <c r="J26" s="18">
        <f>IF(OR(A26&amp;""="",I26=0),"",SUMIFS('الاختبارات'!$D$6:$D$505,'الاختبارات'!$B$6:$B$505,A26&amp;"",'الاختبارات'!$J$6:$J$505,1))</f>
        <v/>
      </c>
      <c r="K26" s="18">
        <f>IF(OR(A26&amp;""="",I26=0),"",SUMIFS('الاختبارات'!$D$6:$D$505,'الاختبارات'!$B$6:$B$505,A26&amp;"",'الاختبارات'!$J$6:$J$505,I26))</f>
        <v/>
      </c>
      <c r="L26" s="18">
        <f>IF(OR(K26="",D26=""),"",K26-D26)</f>
        <v/>
      </c>
      <c r="M26" s="18">
        <f>IF(OR(K26="",I26&lt;2),"",K26-J26)</f>
        <v/>
      </c>
      <c r="N26" s="6">
        <f>IF(A26&amp;""="","",IF(I26=0,"لا اختبارات",IF(D26="","بدون هدف",IF(L26&gt;=0,"وصلت للهدف","تحت الهدف"))))</f>
        <v/>
      </c>
      <c r="O26" s="18">
        <f>IF(A26&amp;""="","",SUMIFS('الخطة'!$D$6:$D$205,'الخطة'!$B$6:$B$205,A26&amp;""))</f>
        <v/>
      </c>
      <c r="P26" s="18">
        <f>IF(A26&amp;""="","",SUMIFS('الخطة'!$E$6:$E$205,'الخطة'!$B$6:$B$205,A26&amp;""))</f>
        <v/>
      </c>
    </row>
    <row r="27">
      <c r="A27" s="5" t="n"/>
      <c r="B27" s="5" t="n"/>
      <c r="C27" s="13" t="n"/>
      <c r="D27" s="16" t="n"/>
      <c r="E27" s="16" t="n"/>
      <c r="F27" s="5" t="n"/>
      <c r="G27" s="17">
        <f>IF(OR(A27&amp;""="",NOT(ISNUMBER(C27))),"",C27-'الإعدادات'!$B$4)</f>
        <v/>
      </c>
      <c r="H27" s="6">
        <f>IF(A27&amp;""="","",IF(G27="","بدون موعد",IF(G27&lt;0,"انتهى",IF(G27=0,"اليوم",IF(G27&lt;='الإعدادات'!$B$5,"قريب","قادم")))))</f>
        <v/>
      </c>
      <c r="I27" s="17">
        <f>IF(A27&amp;""="","",COUNTIFS('الاختبارات'!$B$6:$B$505,A27&amp;"",'الاختبارات'!$J$6:$J$505,"&gt;=1"))</f>
        <v/>
      </c>
      <c r="J27" s="18">
        <f>IF(OR(A27&amp;""="",I27=0),"",SUMIFS('الاختبارات'!$D$6:$D$505,'الاختبارات'!$B$6:$B$505,A27&amp;"",'الاختبارات'!$J$6:$J$505,1))</f>
        <v/>
      </c>
      <c r="K27" s="18">
        <f>IF(OR(A27&amp;""="",I27=0),"",SUMIFS('الاختبارات'!$D$6:$D$505,'الاختبارات'!$B$6:$B$505,A27&amp;"",'الاختبارات'!$J$6:$J$505,I27))</f>
        <v/>
      </c>
      <c r="L27" s="18">
        <f>IF(OR(K27="",D27=""),"",K27-D27)</f>
        <v/>
      </c>
      <c r="M27" s="18">
        <f>IF(OR(K27="",I27&lt;2),"",K27-J27)</f>
        <v/>
      </c>
      <c r="N27" s="6">
        <f>IF(A27&amp;""="","",IF(I27=0,"لا اختبارات",IF(D27="","بدون هدف",IF(L27&gt;=0,"وصلت للهدف","تحت الهدف"))))</f>
        <v/>
      </c>
      <c r="O27" s="18">
        <f>IF(A27&amp;""="","",SUMIFS('الخطة'!$D$6:$D$205,'الخطة'!$B$6:$B$205,A27&amp;""))</f>
        <v/>
      </c>
      <c r="P27" s="18">
        <f>IF(A27&amp;""="","",SUMIFS('الخطة'!$E$6:$E$205,'الخطة'!$B$6:$B$205,A27&amp;""))</f>
        <v/>
      </c>
    </row>
    <row r="28">
      <c r="A28" s="5" t="n"/>
      <c r="B28" s="5" t="n"/>
      <c r="C28" s="13" t="n"/>
      <c r="D28" s="16" t="n"/>
      <c r="E28" s="16" t="n"/>
      <c r="F28" s="5" t="n"/>
      <c r="G28" s="17">
        <f>IF(OR(A28&amp;""="",NOT(ISNUMBER(C28))),"",C28-'الإعدادات'!$B$4)</f>
        <v/>
      </c>
      <c r="H28" s="6">
        <f>IF(A28&amp;""="","",IF(G28="","بدون موعد",IF(G28&lt;0,"انتهى",IF(G28=0,"اليوم",IF(G28&lt;='الإعدادات'!$B$5,"قريب","قادم")))))</f>
        <v/>
      </c>
      <c r="I28" s="17">
        <f>IF(A28&amp;""="","",COUNTIFS('الاختبارات'!$B$6:$B$505,A28&amp;"",'الاختبارات'!$J$6:$J$505,"&gt;=1"))</f>
        <v/>
      </c>
      <c r="J28" s="18">
        <f>IF(OR(A28&amp;""="",I28=0),"",SUMIFS('الاختبارات'!$D$6:$D$505,'الاختبارات'!$B$6:$B$505,A28&amp;"",'الاختبارات'!$J$6:$J$505,1))</f>
        <v/>
      </c>
      <c r="K28" s="18">
        <f>IF(OR(A28&amp;""="",I28=0),"",SUMIFS('الاختبارات'!$D$6:$D$505,'الاختبارات'!$B$6:$B$505,A28&amp;"",'الاختبارات'!$J$6:$J$505,I28))</f>
        <v/>
      </c>
      <c r="L28" s="18">
        <f>IF(OR(K28="",D28=""),"",K28-D28)</f>
        <v/>
      </c>
      <c r="M28" s="18">
        <f>IF(OR(K28="",I28&lt;2),"",K28-J28)</f>
        <v/>
      </c>
      <c r="N28" s="6">
        <f>IF(A28&amp;""="","",IF(I28=0,"لا اختبارات",IF(D28="","بدون هدف",IF(L28&gt;=0,"وصلت للهدف","تحت الهدف"))))</f>
        <v/>
      </c>
      <c r="O28" s="18">
        <f>IF(A28&amp;""="","",SUMIFS('الخطة'!$D$6:$D$205,'الخطة'!$B$6:$B$205,A28&amp;""))</f>
        <v/>
      </c>
      <c r="P28" s="18">
        <f>IF(A28&amp;""="","",SUMIFS('الخطة'!$E$6:$E$205,'الخطة'!$B$6:$B$205,A28&amp;""))</f>
        <v/>
      </c>
    </row>
    <row r="29">
      <c r="A29" s="5" t="n"/>
      <c r="B29" s="5" t="n"/>
      <c r="C29" s="13" t="n"/>
      <c r="D29" s="16" t="n"/>
      <c r="E29" s="16" t="n"/>
      <c r="F29" s="5" t="n"/>
      <c r="G29" s="17">
        <f>IF(OR(A29&amp;""="",NOT(ISNUMBER(C29))),"",C29-'الإعدادات'!$B$4)</f>
        <v/>
      </c>
      <c r="H29" s="6">
        <f>IF(A29&amp;""="","",IF(G29="","بدون موعد",IF(G29&lt;0,"انتهى",IF(G29=0,"اليوم",IF(G29&lt;='الإعدادات'!$B$5,"قريب","قادم")))))</f>
        <v/>
      </c>
      <c r="I29" s="17">
        <f>IF(A29&amp;""="","",COUNTIFS('الاختبارات'!$B$6:$B$505,A29&amp;"",'الاختبارات'!$J$6:$J$505,"&gt;=1"))</f>
        <v/>
      </c>
      <c r="J29" s="18">
        <f>IF(OR(A29&amp;""="",I29=0),"",SUMIFS('الاختبارات'!$D$6:$D$505,'الاختبارات'!$B$6:$B$505,A29&amp;"",'الاختبارات'!$J$6:$J$505,1))</f>
        <v/>
      </c>
      <c r="K29" s="18">
        <f>IF(OR(A29&amp;""="",I29=0),"",SUMIFS('الاختبارات'!$D$6:$D$505,'الاختبارات'!$B$6:$B$505,A29&amp;"",'الاختبارات'!$J$6:$J$505,I29))</f>
        <v/>
      </c>
      <c r="L29" s="18">
        <f>IF(OR(K29="",D29=""),"",K29-D29)</f>
        <v/>
      </c>
      <c r="M29" s="18">
        <f>IF(OR(K29="",I29&lt;2),"",K29-J29)</f>
        <v/>
      </c>
      <c r="N29" s="6">
        <f>IF(A29&amp;""="","",IF(I29=0,"لا اختبارات",IF(D29="","بدون هدف",IF(L29&gt;=0,"وصلت للهدف","تحت الهدف"))))</f>
        <v/>
      </c>
      <c r="O29" s="18">
        <f>IF(A29&amp;""="","",SUMIFS('الخطة'!$D$6:$D$205,'الخطة'!$B$6:$B$205,A29&amp;""))</f>
        <v/>
      </c>
      <c r="P29" s="18">
        <f>IF(A29&amp;""="","",SUMIFS('الخطة'!$E$6:$E$205,'الخطة'!$B$6:$B$205,A29&amp;""))</f>
        <v/>
      </c>
    </row>
    <row r="30">
      <c r="A30" s="5" t="n"/>
      <c r="B30" s="5" t="n"/>
      <c r="C30" s="13" t="n"/>
      <c r="D30" s="16" t="n"/>
      <c r="E30" s="16" t="n"/>
      <c r="F30" s="5" t="n"/>
      <c r="G30" s="17">
        <f>IF(OR(A30&amp;""="",NOT(ISNUMBER(C30))),"",C30-'الإعدادات'!$B$4)</f>
        <v/>
      </c>
      <c r="H30" s="6">
        <f>IF(A30&amp;""="","",IF(G30="","بدون موعد",IF(G30&lt;0,"انتهى",IF(G30=0,"اليوم",IF(G30&lt;='الإعدادات'!$B$5,"قريب","قادم")))))</f>
        <v/>
      </c>
      <c r="I30" s="17">
        <f>IF(A30&amp;""="","",COUNTIFS('الاختبارات'!$B$6:$B$505,A30&amp;"",'الاختبارات'!$J$6:$J$505,"&gt;=1"))</f>
        <v/>
      </c>
      <c r="J30" s="18">
        <f>IF(OR(A30&amp;""="",I30=0),"",SUMIFS('الاختبارات'!$D$6:$D$505,'الاختبارات'!$B$6:$B$505,A30&amp;"",'الاختبارات'!$J$6:$J$505,1))</f>
        <v/>
      </c>
      <c r="K30" s="18">
        <f>IF(OR(A30&amp;""="",I30=0),"",SUMIFS('الاختبارات'!$D$6:$D$505,'الاختبارات'!$B$6:$B$505,A30&amp;"",'الاختبارات'!$J$6:$J$505,I30))</f>
        <v/>
      </c>
      <c r="L30" s="18">
        <f>IF(OR(K30="",D30=""),"",K30-D30)</f>
        <v/>
      </c>
      <c r="M30" s="18">
        <f>IF(OR(K30="",I30&lt;2),"",K30-J30)</f>
        <v/>
      </c>
      <c r="N30" s="6">
        <f>IF(A30&amp;""="","",IF(I30=0,"لا اختبارات",IF(D30="","بدون هدف",IF(L30&gt;=0,"وصلت للهدف","تحت الهدف"))))</f>
        <v/>
      </c>
      <c r="O30" s="18">
        <f>IF(A30&amp;""="","",SUMIFS('الخطة'!$D$6:$D$205,'الخطة'!$B$6:$B$205,A30&amp;""))</f>
        <v/>
      </c>
      <c r="P30" s="18">
        <f>IF(A30&amp;""="","",SUMIFS('الخطة'!$E$6:$E$205,'الخطة'!$B$6:$B$205,A30&amp;""))</f>
        <v/>
      </c>
    </row>
    <row r="31">
      <c r="A31" s="5" t="n"/>
      <c r="B31" s="5" t="n"/>
      <c r="C31" s="13" t="n"/>
      <c r="D31" s="16" t="n"/>
      <c r="E31" s="16" t="n"/>
      <c r="F31" s="5" t="n"/>
      <c r="G31" s="17">
        <f>IF(OR(A31&amp;""="",NOT(ISNUMBER(C31))),"",C31-'الإعدادات'!$B$4)</f>
        <v/>
      </c>
      <c r="H31" s="6">
        <f>IF(A31&amp;""="","",IF(G31="","بدون موعد",IF(G31&lt;0,"انتهى",IF(G31=0,"اليوم",IF(G31&lt;='الإعدادات'!$B$5,"قريب","قادم")))))</f>
        <v/>
      </c>
      <c r="I31" s="17">
        <f>IF(A31&amp;""="","",COUNTIFS('الاختبارات'!$B$6:$B$505,A31&amp;"",'الاختبارات'!$J$6:$J$505,"&gt;=1"))</f>
        <v/>
      </c>
      <c r="J31" s="18">
        <f>IF(OR(A31&amp;""="",I31=0),"",SUMIFS('الاختبارات'!$D$6:$D$505,'الاختبارات'!$B$6:$B$505,A31&amp;"",'الاختبارات'!$J$6:$J$505,1))</f>
        <v/>
      </c>
      <c r="K31" s="18">
        <f>IF(OR(A31&amp;""="",I31=0),"",SUMIFS('الاختبارات'!$D$6:$D$505,'الاختبارات'!$B$6:$B$505,A31&amp;"",'الاختبارات'!$J$6:$J$505,I31))</f>
        <v/>
      </c>
      <c r="L31" s="18">
        <f>IF(OR(K31="",D31=""),"",K31-D31)</f>
        <v/>
      </c>
      <c r="M31" s="18">
        <f>IF(OR(K31="",I31&lt;2),"",K31-J31)</f>
        <v/>
      </c>
      <c r="N31" s="6">
        <f>IF(A31&amp;""="","",IF(I31=0,"لا اختبارات",IF(D31="","بدون هدف",IF(L31&gt;=0,"وصلت للهدف","تحت الهدف"))))</f>
        <v/>
      </c>
      <c r="O31" s="18">
        <f>IF(A31&amp;""="","",SUMIFS('الخطة'!$D$6:$D$205,'الخطة'!$B$6:$B$205,A31&amp;""))</f>
        <v/>
      </c>
      <c r="P31" s="18">
        <f>IF(A31&amp;""="","",SUMIFS('الخطة'!$E$6:$E$205,'الخطة'!$B$6:$B$205,A31&amp;""))</f>
        <v/>
      </c>
    </row>
    <row r="32">
      <c r="A32" s="5" t="n"/>
      <c r="B32" s="5" t="n"/>
      <c r="C32" s="13" t="n"/>
      <c r="D32" s="16" t="n"/>
      <c r="E32" s="16" t="n"/>
      <c r="F32" s="5" t="n"/>
      <c r="G32" s="17">
        <f>IF(OR(A32&amp;""="",NOT(ISNUMBER(C32))),"",C32-'الإعدادات'!$B$4)</f>
        <v/>
      </c>
      <c r="H32" s="6">
        <f>IF(A32&amp;""="","",IF(G32="","بدون موعد",IF(G32&lt;0,"انتهى",IF(G32=0,"اليوم",IF(G32&lt;='الإعدادات'!$B$5,"قريب","قادم")))))</f>
        <v/>
      </c>
      <c r="I32" s="17">
        <f>IF(A32&amp;""="","",COUNTIFS('الاختبارات'!$B$6:$B$505,A32&amp;"",'الاختبارات'!$J$6:$J$505,"&gt;=1"))</f>
        <v/>
      </c>
      <c r="J32" s="18">
        <f>IF(OR(A32&amp;""="",I32=0),"",SUMIFS('الاختبارات'!$D$6:$D$505,'الاختبارات'!$B$6:$B$505,A32&amp;"",'الاختبارات'!$J$6:$J$505,1))</f>
        <v/>
      </c>
      <c r="K32" s="18">
        <f>IF(OR(A32&amp;""="",I32=0),"",SUMIFS('الاختبارات'!$D$6:$D$505,'الاختبارات'!$B$6:$B$505,A32&amp;"",'الاختبارات'!$J$6:$J$505,I32))</f>
        <v/>
      </c>
      <c r="L32" s="18">
        <f>IF(OR(K32="",D32=""),"",K32-D32)</f>
        <v/>
      </c>
      <c r="M32" s="18">
        <f>IF(OR(K32="",I32&lt;2),"",K32-J32)</f>
        <v/>
      </c>
      <c r="N32" s="6">
        <f>IF(A32&amp;""="","",IF(I32=0,"لا اختبارات",IF(D32="","بدون هدف",IF(L32&gt;=0,"وصلت للهدف","تحت الهدف"))))</f>
        <v/>
      </c>
      <c r="O32" s="18">
        <f>IF(A32&amp;""="","",SUMIFS('الخطة'!$D$6:$D$205,'الخطة'!$B$6:$B$205,A32&amp;""))</f>
        <v/>
      </c>
      <c r="P32" s="18">
        <f>IF(A32&amp;""="","",SUMIFS('الخطة'!$E$6:$E$205,'الخطة'!$B$6:$B$205,A32&amp;""))</f>
        <v/>
      </c>
    </row>
    <row r="33">
      <c r="A33" s="5" t="n"/>
      <c r="B33" s="5" t="n"/>
      <c r="C33" s="13" t="n"/>
      <c r="D33" s="16" t="n"/>
      <c r="E33" s="16" t="n"/>
      <c r="F33" s="5" t="n"/>
      <c r="G33" s="17">
        <f>IF(OR(A33&amp;""="",NOT(ISNUMBER(C33))),"",C33-'الإعدادات'!$B$4)</f>
        <v/>
      </c>
      <c r="H33" s="6">
        <f>IF(A33&amp;""="","",IF(G33="","بدون موعد",IF(G33&lt;0,"انتهى",IF(G33=0,"اليوم",IF(G33&lt;='الإعدادات'!$B$5,"قريب","قادم")))))</f>
        <v/>
      </c>
      <c r="I33" s="17">
        <f>IF(A33&amp;""="","",COUNTIFS('الاختبارات'!$B$6:$B$505,A33&amp;"",'الاختبارات'!$J$6:$J$505,"&gt;=1"))</f>
        <v/>
      </c>
      <c r="J33" s="18">
        <f>IF(OR(A33&amp;""="",I33=0),"",SUMIFS('الاختبارات'!$D$6:$D$505,'الاختبارات'!$B$6:$B$505,A33&amp;"",'الاختبارات'!$J$6:$J$505,1))</f>
        <v/>
      </c>
      <c r="K33" s="18">
        <f>IF(OR(A33&amp;""="",I33=0),"",SUMIFS('الاختبارات'!$D$6:$D$505,'الاختبارات'!$B$6:$B$505,A33&amp;"",'الاختبارات'!$J$6:$J$505,I33))</f>
        <v/>
      </c>
      <c r="L33" s="18">
        <f>IF(OR(K33="",D33=""),"",K33-D33)</f>
        <v/>
      </c>
      <c r="M33" s="18">
        <f>IF(OR(K33="",I33&lt;2),"",K33-J33)</f>
        <v/>
      </c>
      <c r="N33" s="6">
        <f>IF(A33&amp;""="","",IF(I33=0,"لا اختبارات",IF(D33="","بدون هدف",IF(L33&gt;=0,"وصلت للهدف","تحت الهدف"))))</f>
        <v/>
      </c>
      <c r="O33" s="18">
        <f>IF(A33&amp;""="","",SUMIFS('الخطة'!$D$6:$D$205,'الخطة'!$B$6:$B$205,A33&amp;""))</f>
        <v/>
      </c>
      <c r="P33" s="18">
        <f>IF(A33&amp;""="","",SUMIFS('الخطة'!$E$6:$E$205,'الخطة'!$B$6:$B$205,A33&amp;""))</f>
        <v/>
      </c>
    </row>
    <row r="34">
      <c r="A34" s="5" t="n"/>
      <c r="B34" s="5" t="n"/>
      <c r="C34" s="13" t="n"/>
      <c r="D34" s="16" t="n"/>
      <c r="E34" s="16" t="n"/>
      <c r="F34" s="5" t="n"/>
      <c r="G34" s="17">
        <f>IF(OR(A34&amp;""="",NOT(ISNUMBER(C34))),"",C34-'الإعدادات'!$B$4)</f>
        <v/>
      </c>
      <c r="H34" s="6">
        <f>IF(A34&amp;""="","",IF(G34="","بدون موعد",IF(G34&lt;0,"انتهى",IF(G34=0,"اليوم",IF(G34&lt;='الإعدادات'!$B$5,"قريب","قادم")))))</f>
        <v/>
      </c>
      <c r="I34" s="17">
        <f>IF(A34&amp;""="","",COUNTIFS('الاختبارات'!$B$6:$B$505,A34&amp;"",'الاختبارات'!$J$6:$J$505,"&gt;=1"))</f>
        <v/>
      </c>
      <c r="J34" s="18">
        <f>IF(OR(A34&amp;""="",I34=0),"",SUMIFS('الاختبارات'!$D$6:$D$505,'الاختبارات'!$B$6:$B$505,A34&amp;"",'الاختبارات'!$J$6:$J$505,1))</f>
        <v/>
      </c>
      <c r="K34" s="18">
        <f>IF(OR(A34&amp;""="",I34=0),"",SUMIFS('الاختبارات'!$D$6:$D$505,'الاختبارات'!$B$6:$B$505,A34&amp;"",'الاختبارات'!$J$6:$J$505,I34))</f>
        <v/>
      </c>
      <c r="L34" s="18">
        <f>IF(OR(K34="",D34=""),"",K34-D34)</f>
        <v/>
      </c>
      <c r="M34" s="18">
        <f>IF(OR(K34="",I34&lt;2),"",K34-J34)</f>
        <v/>
      </c>
      <c r="N34" s="6">
        <f>IF(A34&amp;""="","",IF(I34=0,"لا اختبارات",IF(D34="","بدون هدف",IF(L34&gt;=0,"وصلت للهدف","تحت الهدف"))))</f>
        <v/>
      </c>
      <c r="O34" s="18">
        <f>IF(A34&amp;""="","",SUMIFS('الخطة'!$D$6:$D$205,'الخطة'!$B$6:$B$205,A34&amp;""))</f>
        <v/>
      </c>
      <c r="P34" s="18">
        <f>IF(A34&amp;""="","",SUMIFS('الخطة'!$E$6:$E$205,'الخطة'!$B$6:$B$205,A34&amp;""))</f>
        <v/>
      </c>
    </row>
    <row r="35">
      <c r="A35" s="5" t="n"/>
      <c r="B35" s="5" t="n"/>
      <c r="C35" s="13" t="n"/>
      <c r="D35" s="16" t="n"/>
      <c r="E35" s="16" t="n"/>
      <c r="F35" s="5" t="n"/>
      <c r="G35" s="17">
        <f>IF(OR(A35&amp;""="",NOT(ISNUMBER(C35))),"",C35-'الإعدادات'!$B$4)</f>
        <v/>
      </c>
      <c r="H35" s="6">
        <f>IF(A35&amp;""="","",IF(G35="","بدون موعد",IF(G35&lt;0,"انتهى",IF(G35=0,"اليوم",IF(G35&lt;='الإعدادات'!$B$5,"قريب","قادم")))))</f>
        <v/>
      </c>
      <c r="I35" s="17">
        <f>IF(A35&amp;""="","",COUNTIFS('الاختبارات'!$B$6:$B$505,A35&amp;"",'الاختبارات'!$J$6:$J$505,"&gt;=1"))</f>
        <v/>
      </c>
      <c r="J35" s="18">
        <f>IF(OR(A35&amp;""="",I35=0),"",SUMIFS('الاختبارات'!$D$6:$D$505,'الاختبارات'!$B$6:$B$505,A35&amp;"",'الاختبارات'!$J$6:$J$505,1))</f>
        <v/>
      </c>
      <c r="K35" s="18">
        <f>IF(OR(A35&amp;""="",I35=0),"",SUMIFS('الاختبارات'!$D$6:$D$505,'الاختبارات'!$B$6:$B$505,A35&amp;"",'الاختبارات'!$J$6:$J$505,I35))</f>
        <v/>
      </c>
      <c r="L35" s="18">
        <f>IF(OR(K35="",D35=""),"",K35-D35)</f>
        <v/>
      </c>
      <c r="M35" s="18">
        <f>IF(OR(K35="",I35&lt;2),"",K35-J35)</f>
        <v/>
      </c>
      <c r="N35" s="6">
        <f>IF(A35&amp;""="","",IF(I35=0,"لا اختبارات",IF(D35="","بدون هدف",IF(L35&gt;=0,"وصلت للهدف","تحت الهدف"))))</f>
        <v/>
      </c>
      <c r="O35" s="18">
        <f>IF(A35&amp;""="","",SUMIFS('الخطة'!$D$6:$D$205,'الخطة'!$B$6:$B$205,A35&amp;""))</f>
        <v/>
      </c>
      <c r="P35" s="18">
        <f>IF(A35&amp;""="","",SUMIFS('الخطة'!$E$6:$E$205,'الخطة'!$B$6:$B$205,A35&amp;""))</f>
        <v/>
      </c>
    </row>
    <row r="36">
      <c r="A36" s="5" t="n"/>
      <c r="B36" s="5" t="n"/>
      <c r="C36" s="13" t="n"/>
      <c r="D36" s="16" t="n"/>
      <c r="E36" s="16" t="n"/>
      <c r="F36" s="5" t="n"/>
      <c r="G36" s="17">
        <f>IF(OR(A36&amp;""="",NOT(ISNUMBER(C36))),"",C36-'الإعدادات'!$B$4)</f>
        <v/>
      </c>
      <c r="H36" s="6">
        <f>IF(A36&amp;""="","",IF(G36="","بدون موعد",IF(G36&lt;0,"انتهى",IF(G36=0,"اليوم",IF(G36&lt;='الإعدادات'!$B$5,"قريب","قادم")))))</f>
        <v/>
      </c>
      <c r="I36" s="17">
        <f>IF(A36&amp;""="","",COUNTIFS('الاختبارات'!$B$6:$B$505,A36&amp;"",'الاختبارات'!$J$6:$J$505,"&gt;=1"))</f>
        <v/>
      </c>
      <c r="J36" s="18">
        <f>IF(OR(A36&amp;""="",I36=0),"",SUMIFS('الاختبارات'!$D$6:$D$505,'الاختبارات'!$B$6:$B$505,A36&amp;"",'الاختبارات'!$J$6:$J$505,1))</f>
        <v/>
      </c>
      <c r="K36" s="18">
        <f>IF(OR(A36&amp;""="",I36=0),"",SUMIFS('الاختبارات'!$D$6:$D$505,'الاختبارات'!$B$6:$B$505,A36&amp;"",'الاختبارات'!$J$6:$J$505,I36))</f>
        <v/>
      </c>
      <c r="L36" s="18">
        <f>IF(OR(K36="",D36=""),"",K36-D36)</f>
        <v/>
      </c>
      <c r="M36" s="18">
        <f>IF(OR(K36="",I36&lt;2),"",K36-J36)</f>
        <v/>
      </c>
      <c r="N36" s="6">
        <f>IF(A36&amp;""="","",IF(I36=0,"لا اختبارات",IF(D36="","بدون هدف",IF(L36&gt;=0,"وصلت للهدف","تحت الهدف"))))</f>
        <v/>
      </c>
      <c r="O36" s="18">
        <f>IF(A36&amp;""="","",SUMIFS('الخطة'!$D$6:$D$205,'الخطة'!$B$6:$B$205,A36&amp;""))</f>
        <v/>
      </c>
      <c r="P36" s="18">
        <f>IF(A36&amp;""="","",SUMIFS('الخطة'!$E$6:$E$205,'الخطة'!$B$6:$B$205,A36&amp;""))</f>
        <v/>
      </c>
    </row>
    <row r="37">
      <c r="A37" s="5" t="n"/>
      <c r="B37" s="5" t="n"/>
      <c r="C37" s="13" t="n"/>
      <c r="D37" s="16" t="n"/>
      <c r="E37" s="16" t="n"/>
      <c r="F37" s="5" t="n"/>
      <c r="G37" s="17">
        <f>IF(OR(A37&amp;""="",NOT(ISNUMBER(C37))),"",C37-'الإعدادات'!$B$4)</f>
        <v/>
      </c>
      <c r="H37" s="6">
        <f>IF(A37&amp;""="","",IF(G37="","بدون موعد",IF(G37&lt;0,"انتهى",IF(G37=0,"اليوم",IF(G37&lt;='الإعدادات'!$B$5,"قريب","قادم")))))</f>
        <v/>
      </c>
      <c r="I37" s="17">
        <f>IF(A37&amp;""="","",COUNTIFS('الاختبارات'!$B$6:$B$505,A37&amp;"",'الاختبارات'!$J$6:$J$505,"&gt;=1"))</f>
        <v/>
      </c>
      <c r="J37" s="18">
        <f>IF(OR(A37&amp;""="",I37=0),"",SUMIFS('الاختبارات'!$D$6:$D$505,'الاختبارات'!$B$6:$B$505,A37&amp;"",'الاختبارات'!$J$6:$J$505,1))</f>
        <v/>
      </c>
      <c r="K37" s="18">
        <f>IF(OR(A37&amp;""="",I37=0),"",SUMIFS('الاختبارات'!$D$6:$D$505,'الاختبارات'!$B$6:$B$505,A37&amp;"",'الاختبارات'!$J$6:$J$505,I37))</f>
        <v/>
      </c>
      <c r="L37" s="18">
        <f>IF(OR(K37="",D37=""),"",K37-D37)</f>
        <v/>
      </c>
      <c r="M37" s="18">
        <f>IF(OR(K37="",I37&lt;2),"",K37-J37)</f>
        <v/>
      </c>
      <c r="N37" s="6">
        <f>IF(A37&amp;""="","",IF(I37=0,"لا اختبارات",IF(D37="","بدون هدف",IF(L37&gt;=0,"وصلت للهدف","تحت الهدف"))))</f>
        <v/>
      </c>
      <c r="O37" s="18">
        <f>IF(A37&amp;""="","",SUMIFS('الخطة'!$D$6:$D$205,'الخطة'!$B$6:$B$205,A37&amp;""))</f>
        <v/>
      </c>
      <c r="P37" s="18">
        <f>IF(A37&amp;""="","",SUMIFS('الخطة'!$E$6:$E$205,'الخطة'!$B$6:$B$205,A37&amp;""))</f>
        <v/>
      </c>
    </row>
    <row r="38">
      <c r="A38" s="5" t="n"/>
      <c r="B38" s="5" t="n"/>
      <c r="C38" s="13" t="n"/>
      <c r="D38" s="16" t="n"/>
      <c r="E38" s="16" t="n"/>
      <c r="F38" s="5" t="n"/>
      <c r="G38" s="17">
        <f>IF(OR(A38&amp;""="",NOT(ISNUMBER(C38))),"",C38-'الإعدادات'!$B$4)</f>
        <v/>
      </c>
      <c r="H38" s="6">
        <f>IF(A38&amp;""="","",IF(G38="","بدون موعد",IF(G38&lt;0,"انتهى",IF(G38=0,"اليوم",IF(G38&lt;='الإعدادات'!$B$5,"قريب","قادم")))))</f>
        <v/>
      </c>
      <c r="I38" s="17">
        <f>IF(A38&amp;""="","",COUNTIFS('الاختبارات'!$B$6:$B$505,A38&amp;"",'الاختبارات'!$J$6:$J$505,"&gt;=1"))</f>
        <v/>
      </c>
      <c r="J38" s="18">
        <f>IF(OR(A38&amp;""="",I38=0),"",SUMIFS('الاختبارات'!$D$6:$D$505,'الاختبارات'!$B$6:$B$505,A38&amp;"",'الاختبارات'!$J$6:$J$505,1))</f>
        <v/>
      </c>
      <c r="K38" s="18">
        <f>IF(OR(A38&amp;""="",I38=0),"",SUMIFS('الاختبارات'!$D$6:$D$505,'الاختبارات'!$B$6:$B$505,A38&amp;"",'الاختبارات'!$J$6:$J$505,I38))</f>
        <v/>
      </c>
      <c r="L38" s="18">
        <f>IF(OR(K38="",D38=""),"",K38-D38)</f>
        <v/>
      </c>
      <c r="M38" s="18">
        <f>IF(OR(K38="",I38&lt;2),"",K38-J38)</f>
        <v/>
      </c>
      <c r="N38" s="6">
        <f>IF(A38&amp;""="","",IF(I38=0,"لا اختبارات",IF(D38="","بدون هدف",IF(L38&gt;=0,"وصلت للهدف","تحت الهدف"))))</f>
        <v/>
      </c>
      <c r="O38" s="18">
        <f>IF(A38&amp;""="","",SUMIFS('الخطة'!$D$6:$D$205,'الخطة'!$B$6:$B$205,A38&amp;""))</f>
        <v/>
      </c>
      <c r="P38" s="18">
        <f>IF(A38&amp;""="","",SUMIFS('الخطة'!$E$6:$E$205,'الخطة'!$B$6:$B$205,A38&amp;""))</f>
        <v/>
      </c>
    </row>
    <row r="39">
      <c r="A39" s="5" t="n"/>
      <c r="B39" s="5" t="n"/>
      <c r="C39" s="13" t="n"/>
      <c r="D39" s="16" t="n"/>
      <c r="E39" s="16" t="n"/>
      <c r="F39" s="5" t="n"/>
      <c r="G39" s="17">
        <f>IF(OR(A39&amp;""="",NOT(ISNUMBER(C39))),"",C39-'الإعدادات'!$B$4)</f>
        <v/>
      </c>
      <c r="H39" s="6">
        <f>IF(A39&amp;""="","",IF(G39="","بدون موعد",IF(G39&lt;0,"انتهى",IF(G39=0,"اليوم",IF(G39&lt;='الإعدادات'!$B$5,"قريب","قادم")))))</f>
        <v/>
      </c>
      <c r="I39" s="17">
        <f>IF(A39&amp;""="","",COUNTIFS('الاختبارات'!$B$6:$B$505,A39&amp;"",'الاختبارات'!$J$6:$J$505,"&gt;=1"))</f>
        <v/>
      </c>
      <c r="J39" s="18">
        <f>IF(OR(A39&amp;""="",I39=0),"",SUMIFS('الاختبارات'!$D$6:$D$505,'الاختبارات'!$B$6:$B$505,A39&amp;"",'الاختبارات'!$J$6:$J$505,1))</f>
        <v/>
      </c>
      <c r="K39" s="18">
        <f>IF(OR(A39&amp;""="",I39=0),"",SUMIFS('الاختبارات'!$D$6:$D$505,'الاختبارات'!$B$6:$B$505,A39&amp;"",'الاختبارات'!$J$6:$J$505,I39))</f>
        <v/>
      </c>
      <c r="L39" s="18">
        <f>IF(OR(K39="",D39=""),"",K39-D39)</f>
        <v/>
      </c>
      <c r="M39" s="18">
        <f>IF(OR(K39="",I39&lt;2),"",K39-J39)</f>
        <v/>
      </c>
      <c r="N39" s="6">
        <f>IF(A39&amp;""="","",IF(I39=0,"لا اختبارات",IF(D39="","بدون هدف",IF(L39&gt;=0,"وصلت للهدف","تحت الهدف"))))</f>
        <v/>
      </c>
      <c r="O39" s="18">
        <f>IF(A39&amp;""="","",SUMIFS('الخطة'!$D$6:$D$205,'الخطة'!$B$6:$B$205,A39&amp;""))</f>
        <v/>
      </c>
      <c r="P39" s="18">
        <f>IF(A39&amp;""="","",SUMIFS('الخطة'!$E$6:$E$205,'الخطة'!$B$6:$B$205,A39&amp;""))</f>
        <v/>
      </c>
    </row>
    <row r="40">
      <c r="A40" s="5" t="n"/>
      <c r="B40" s="5" t="n"/>
      <c r="C40" s="13" t="n"/>
      <c r="D40" s="16" t="n"/>
      <c r="E40" s="16" t="n"/>
      <c r="F40" s="5" t="n"/>
      <c r="G40" s="17">
        <f>IF(OR(A40&amp;""="",NOT(ISNUMBER(C40))),"",C40-'الإعدادات'!$B$4)</f>
        <v/>
      </c>
      <c r="H40" s="6">
        <f>IF(A40&amp;""="","",IF(G40="","بدون موعد",IF(G40&lt;0,"انتهى",IF(G40=0,"اليوم",IF(G40&lt;='الإعدادات'!$B$5,"قريب","قادم")))))</f>
        <v/>
      </c>
      <c r="I40" s="17">
        <f>IF(A40&amp;""="","",COUNTIFS('الاختبارات'!$B$6:$B$505,A40&amp;"",'الاختبارات'!$J$6:$J$505,"&gt;=1"))</f>
        <v/>
      </c>
      <c r="J40" s="18">
        <f>IF(OR(A40&amp;""="",I40=0),"",SUMIFS('الاختبارات'!$D$6:$D$505,'الاختبارات'!$B$6:$B$505,A40&amp;"",'الاختبارات'!$J$6:$J$505,1))</f>
        <v/>
      </c>
      <c r="K40" s="18">
        <f>IF(OR(A40&amp;""="",I40=0),"",SUMIFS('الاختبارات'!$D$6:$D$505,'الاختبارات'!$B$6:$B$505,A40&amp;"",'الاختبارات'!$J$6:$J$505,I40))</f>
        <v/>
      </c>
      <c r="L40" s="18">
        <f>IF(OR(K40="",D40=""),"",K40-D40)</f>
        <v/>
      </c>
      <c r="M40" s="18">
        <f>IF(OR(K40="",I40&lt;2),"",K40-J40)</f>
        <v/>
      </c>
      <c r="N40" s="6">
        <f>IF(A40&amp;""="","",IF(I40=0,"لا اختبارات",IF(D40="","بدون هدف",IF(L40&gt;=0,"وصلت للهدف","تحت الهدف"))))</f>
        <v/>
      </c>
      <c r="O40" s="18">
        <f>IF(A40&amp;""="","",SUMIFS('الخطة'!$D$6:$D$205,'الخطة'!$B$6:$B$205,A40&amp;""))</f>
        <v/>
      </c>
      <c r="P40" s="18">
        <f>IF(A40&amp;""="","",SUMIFS('الخطة'!$E$6:$E$205,'الخطة'!$B$6:$B$205,A40&amp;""))</f>
        <v/>
      </c>
    </row>
    <row r="41">
      <c r="A41" s="5" t="n"/>
      <c r="B41" s="5" t="n"/>
      <c r="C41" s="13" t="n"/>
      <c r="D41" s="16" t="n"/>
      <c r="E41" s="16" t="n"/>
      <c r="F41" s="5" t="n"/>
      <c r="G41" s="17">
        <f>IF(OR(A41&amp;""="",NOT(ISNUMBER(C41))),"",C41-'الإعدادات'!$B$4)</f>
        <v/>
      </c>
      <c r="H41" s="6">
        <f>IF(A41&amp;""="","",IF(G41="","بدون موعد",IF(G41&lt;0,"انتهى",IF(G41=0,"اليوم",IF(G41&lt;='الإعدادات'!$B$5,"قريب","قادم")))))</f>
        <v/>
      </c>
      <c r="I41" s="17">
        <f>IF(A41&amp;""="","",COUNTIFS('الاختبارات'!$B$6:$B$505,A41&amp;"",'الاختبارات'!$J$6:$J$505,"&gt;=1"))</f>
        <v/>
      </c>
      <c r="J41" s="18">
        <f>IF(OR(A41&amp;""="",I41=0),"",SUMIFS('الاختبارات'!$D$6:$D$505,'الاختبارات'!$B$6:$B$505,A41&amp;"",'الاختبارات'!$J$6:$J$505,1))</f>
        <v/>
      </c>
      <c r="K41" s="18">
        <f>IF(OR(A41&amp;""="",I41=0),"",SUMIFS('الاختبارات'!$D$6:$D$505,'الاختبارات'!$B$6:$B$505,A41&amp;"",'الاختبارات'!$J$6:$J$505,I41))</f>
        <v/>
      </c>
      <c r="L41" s="18">
        <f>IF(OR(K41="",D41=""),"",K41-D41)</f>
        <v/>
      </c>
      <c r="M41" s="18">
        <f>IF(OR(K41="",I41&lt;2),"",K41-J41)</f>
        <v/>
      </c>
      <c r="N41" s="6">
        <f>IF(A41&amp;""="","",IF(I41=0,"لا اختبارات",IF(D41="","بدون هدف",IF(L41&gt;=0,"وصلت للهدف","تحت الهدف"))))</f>
        <v/>
      </c>
      <c r="O41" s="18">
        <f>IF(A41&amp;""="","",SUMIFS('الخطة'!$D$6:$D$205,'الخطة'!$B$6:$B$205,A41&amp;""))</f>
        <v/>
      </c>
      <c r="P41" s="18">
        <f>IF(A41&amp;""="","",SUMIFS('الخطة'!$E$6:$E$205,'الخطة'!$B$6:$B$205,A41&amp;""))</f>
        <v/>
      </c>
    </row>
    <row r="42">
      <c r="A42" s="5" t="n"/>
      <c r="B42" s="5" t="n"/>
      <c r="C42" s="13" t="n"/>
      <c r="D42" s="16" t="n"/>
      <c r="E42" s="16" t="n"/>
      <c r="F42" s="5" t="n"/>
      <c r="G42" s="17">
        <f>IF(OR(A42&amp;""="",NOT(ISNUMBER(C42))),"",C42-'الإعدادات'!$B$4)</f>
        <v/>
      </c>
      <c r="H42" s="6">
        <f>IF(A42&amp;""="","",IF(G42="","بدون موعد",IF(G42&lt;0,"انتهى",IF(G42=0,"اليوم",IF(G42&lt;='الإعدادات'!$B$5,"قريب","قادم")))))</f>
        <v/>
      </c>
      <c r="I42" s="17">
        <f>IF(A42&amp;""="","",COUNTIFS('الاختبارات'!$B$6:$B$505,A42&amp;"",'الاختبارات'!$J$6:$J$505,"&gt;=1"))</f>
        <v/>
      </c>
      <c r="J42" s="18">
        <f>IF(OR(A42&amp;""="",I42=0),"",SUMIFS('الاختبارات'!$D$6:$D$505,'الاختبارات'!$B$6:$B$505,A42&amp;"",'الاختبارات'!$J$6:$J$505,1))</f>
        <v/>
      </c>
      <c r="K42" s="18">
        <f>IF(OR(A42&amp;""="",I42=0),"",SUMIFS('الاختبارات'!$D$6:$D$505,'الاختبارات'!$B$6:$B$505,A42&amp;"",'الاختبارات'!$J$6:$J$505,I42))</f>
        <v/>
      </c>
      <c r="L42" s="18">
        <f>IF(OR(K42="",D42=""),"",K42-D42)</f>
        <v/>
      </c>
      <c r="M42" s="18">
        <f>IF(OR(K42="",I42&lt;2),"",K42-J42)</f>
        <v/>
      </c>
      <c r="N42" s="6">
        <f>IF(A42&amp;""="","",IF(I42=0,"لا اختبارات",IF(D42="","بدون هدف",IF(L42&gt;=0,"وصلت للهدف","تحت الهدف"))))</f>
        <v/>
      </c>
      <c r="O42" s="18">
        <f>IF(A42&amp;""="","",SUMIFS('الخطة'!$D$6:$D$205,'الخطة'!$B$6:$B$205,A42&amp;""))</f>
        <v/>
      </c>
      <c r="P42" s="18">
        <f>IF(A42&amp;""="","",SUMIFS('الخطة'!$E$6:$E$205,'الخطة'!$B$6:$B$205,A42&amp;""))</f>
        <v/>
      </c>
    </row>
    <row r="43">
      <c r="A43" s="5" t="n"/>
      <c r="B43" s="5" t="n"/>
      <c r="C43" s="13" t="n"/>
      <c r="D43" s="16" t="n"/>
      <c r="E43" s="16" t="n"/>
      <c r="F43" s="5" t="n"/>
      <c r="G43" s="17">
        <f>IF(OR(A43&amp;""="",NOT(ISNUMBER(C43))),"",C43-'الإعدادات'!$B$4)</f>
        <v/>
      </c>
      <c r="H43" s="6">
        <f>IF(A43&amp;""="","",IF(G43="","بدون موعد",IF(G43&lt;0,"انتهى",IF(G43=0,"اليوم",IF(G43&lt;='الإعدادات'!$B$5,"قريب","قادم")))))</f>
        <v/>
      </c>
      <c r="I43" s="17">
        <f>IF(A43&amp;""="","",COUNTIFS('الاختبارات'!$B$6:$B$505,A43&amp;"",'الاختبارات'!$J$6:$J$505,"&gt;=1"))</f>
        <v/>
      </c>
      <c r="J43" s="18">
        <f>IF(OR(A43&amp;""="",I43=0),"",SUMIFS('الاختبارات'!$D$6:$D$505,'الاختبارات'!$B$6:$B$505,A43&amp;"",'الاختبارات'!$J$6:$J$505,1))</f>
        <v/>
      </c>
      <c r="K43" s="18">
        <f>IF(OR(A43&amp;""="",I43=0),"",SUMIFS('الاختبارات'!$D$6:$D$505,'الاختبارات'!$B$6:$B$505,A43&amp;"",'الاختبارات'!$J$6:$J$505,I43))</f>
        <v/>
      </c>
      <c r="L43" s="18">
        <f>IF(OR(K43="",D43=""),"",K43-D43)</f>
        <v/>
      </c>
      <c r="M43" s="18">
        <f>IF(OR(K43="",I43&lt;2),"",K43-J43)</f>
        <v/>
      </c>
      <c r="N43" s="6">
        <f>IF(A43&amp;""="","",IF(I43=0,"لا اختبارات",IF(D43="","بدون هدف",IF(L43&gt;=0,"وصلت للهدف","تحت الهدف"))))</f>
        <v/>
      </c>
      <c r="O43" s="18">
        <f>IF(A43&amp;""="","",SUMIFS('الخطة'!$D$6:$D$205,'الخطة'!$B$6:$B$205,A43&amp;""))</f>
        <v/>
      </c>
      <c r="P43" s="18">
        <f>IF(A43&amp;""="","",SUMIFS('الخطة'!$E$6:$E$205,'الخطة'!$B$6:$B$205,A43&amp;""))</f>
        <v/>
      </c>
    </row>
    <row r="44">
      <c r="A44" s="5" t="n"/>
      <c r="B44" s="5" t="n"/>
      <c r="C44" s="13" t="n"/>
      <c r="D44" s="16" t="n"/>
      <c r="E44" s="16" t="n"/>
      <c r="F44" s="5" t="n"/>
      <c r="G44" s="17">
        <f>IF(OR(A44&amp;""="",NOT(ISNUMBER(C44))),"",C44-'الإعدادات'!$B$4)</f>
        <v/>
      </c>
      <c r="H44" s="6">
        <f>IF(A44&amp;""="","",IF(G44="","بدون موعد",IF(G44&lt;0,"انتهى",IF(G44=0,"اليوم",IF(G44&lt;='الإعدادات'!$B$5,"قريب","قادم")))))</f>
        <v/>
      </c>
      <c r="I44" s="17">
        <f>IF(A44&amp;""="","",COUNTIFS('الاختبارات'!$B$6:$B$505,A44&amp;"",'الاختبارات'!$J$6:$J$505,"&gt;=1"))</f>
        <v/>
      </c>
      <c r="J44" s="18">
        <f>IF(OR(A44&amp;""="",I44=0),"",SUMIFS('الاختبارات'!$D$6:$D$505,'الاختبارات'!$B$6:$B$505,A44&amp;"",'الاختبارات'!$J$6:$J$505,1))</f>
        <v/>
      </c>
      <c r="K44" s="18">
        <f>IF(OR(A44&amp;""="",I44=0),"",SUMIFS('الاختبارات'!$D$6:$D$505,'الاختبارات'!$B$6:$B$505,A44&amp;"",'الاختبارات'!$J$6:$J$505,I44))</f>
        <v/>
      </c>
      <c r="L44" s="18">
        <f>IF(OR(K44="",D44=""),"",K44-D44)</f>
        <v/>
      </c>
      <c r="M44" s="18">
        <f>IF(OR(K44="",I44&lt;2),"",K44-J44)</f>
        <v/>
      </c>
      <c r="N44" s="6">
        <f>IF(A44&amp;""="","",IF(I44=0,"لا اختبارات",IF(D44="","بدون هدف",IF(L44&gt;=0,"وصلت للهدف","تحت الهدف"))))</f>
        <v/>
      </c>
      <c r="O44" s="18">
        <f>IF(A44&amp;""="","",SUMIFS('الخطة'!$D$6:$D$205,'الخطة'!$B$6:$B$205,A44&amp;""))</f>
        <v/>
      </c>
      <c r="P44" s="18">
        <f>IF(A44&amp;""="","",SUMIFS('الخطة'!$E$6:$E$205,'الخطة'!$B$6:$B$205,A44&amp;""))</f>
        <v/>
      </c>
    </row>
    <row r="45">
      <c r="A45" s="5" t="n"/>
      <c r="B45" s="5" t="n"/>
      <c r="C45" s="13" t="n"/>
      <c r="D45" s="16" t="n"/>
      <c r="E45" s="16" t="n"/>
      <c r="F45" s="5" t="n"/>
      <c r="G45" s="17">
        <f>IF(OR(A45&amp;""="",NOT(ISNUMBER(C45))),"",C45-'الإعدادات'!$B$4)</f>
        <v/>
      </c>
      <c r="H45" s="6">
        <f>IF(A45&amp;""="","",IF(G45="","بدون موعد",IF(G45&lt;0,"انتهى",IF(G45=0,"اليوم",IF(G45&lt;='الإعدادات'!$B$5,"قريب","قادم")))))</f>
        <v/>
      </c>
      <c r="I45" s="17">
        <f>IF(A45&amp;""="","",COUNTIFS('الاختبارات'!$B$6:$B$505,A45&amp;"",'الاختبارات'!$J$6:$J$505,"&gt;=1"))</f>
        <v/>
      </c>
      <c r="J45" s="18">
        <f>IF(OR(A45&amp;""="",I45=0),"",SUMIFS('الاختبارات'!$D$6:$D$505,'الاختبارات'!$B$6:$B$505,A45&amp;"",'الاختبارات'!$J$6:$J$505,1))</f>
        <v/>
      </c>
      <c r="K45" s="18">
        <f>IF(OR(A45&amp;""="",I45=0),"",SUMIFS('الاختبارات'!$D$6:$D$505,'الاختبارات'!$B$6:$B$505,A45&amp;"",'الاختبارات'!$J$6:$J$505,I45))</f>
        <v/>
      </c>
      <c r="L45" s="18">
        <f>IF(OR(K45="",D45=""),"",K45-D45)</f>
        <v/>
      </c>
      <c r="M45" s="18">
        <f>IF(OR(K45="",I45&lt;2),"",K45-J45)</f>
        <v/>
      </c>
      <c r="N45" s="6">
        <f>IF(A45&amp;""="","",IF(I45=0,"لا اختبارات",IF(D45="","بدون هدف",IF(L45&gt;=0,"وصلت للهدف","تحت الهدف"))))</f>
        <v/>
      </c>
      <c r="O45" s="18">
        <f>IF(A45&amp;""="","",SUMIFS('الخطة'!$D$6:$D$205,'الخطة'!$B$6:$B$205,A45&amp;""))</f>
        <v/>
      </c>
      <c r="P45" s="18">
        <f>IF(A45&amp;""="","",SUMIFS('الخطة'!$E$6:$E$205,'الخطة'!$B$6:$B$205,A45&amp;""))</f>
        <v/>
      </c>
    </row>
    <row r="46">
      <c r="A46" s="5" t="n"/>
      <c r="B46" s="5" t="n"/>
      <c r="C46" s="13" t="n"/>
      <c r="D46" s="16" t="n"/>
      <c r="E46" s="16" t="n"/>
      <c r="F46" s="5" t="n"/>
      <c r="G46" s="17">
        <f>IF(OR(A46&amp;""="",NOT(ISNUMBER(C46))),"",C46-'الإعدادات'!$B$4)</f>
        <v/>
      </c>
      <c r="H46" s="6">
        <f>IF(A46&amp;""="","",IF(G46="","بدون موعد",IF(G46&lt;0,"انتهى",IF(G46=0,"اليوم",IF(G46&lt;='الإعدادات'!$B$5,"قريب","قادم")))))</f>
        <v/>
      </c>
      <c r="I46" s="17">
        <f>IF(A46&amp;""="","",COUNTIFS('الاختبارات'!$B$6:$B$505,A46&amp;"",'الاختبارات'!$J$6:$J$505,"&gt;=1"))</f>
        <v/>
      </c>
      <c r="J46" s="18">
        <f>IF(OR(A46&amp;""="",I46=0),"",SUMIFS('الاختبارات'!$D$6:$D$505,'الاختبارات'!$B$6:$B$505,A46&amp;"",'الاختبارات'!$J$6:$J$505,1))</f>
        <v/>
      </c>
      <c r="K46" s="18">
        <f>IF(OR(A46&amp;""="",I46=0),"",SUMIFS('الاختبارات'!$D$6:$D$505,'الاختبارات'!$B$6:$B$505,A46&amp;"",'الاختبارات'!$J$6:$J$505,I46))</f>
        <v/>
      </c>
      <c r="L46" s="18">
        <f>IF(OR(K46="",D46=""),"",K46-D46)</f>
        <v/>
      </c>
      <c r="M46" s="18">
        <f>IF(OR(K46="",I46&lt;2),"",K46-J46)</f>
        <v/>
      </c>
      <c r="N46" s="6">
        <f>IF(A46&amp;""="","",IF(I46=0,"لا اختبارات",IF(D46="","بدون هدف",IF(L46&gt;=0,"وصلت للهدف","تحت الهدف"))))</f>
        <v/>
      </c>
      <c r="O46" s="18">
        <f>IF(A46&amp;""="","",SUMIFS('الخطة'!$D$6:$D$205,'الخطة'!$B$6:$B$205,A46&amp;""))</f>
        <v/>
      </c>
      <c r="P46" s="18">
        <f>IF(A46&amp;""="","",SUMIFS('الخطة'!$E$6:$E$205,'الخطة'!$B$6:$B$205,A46&amp;""))</f>
        <v/>
      </c>
    </row>
    <row r="47">
      <c r="A47" s="5" t="n"/>
      <c r="B47" s="5" t="n"/>
      <c r="C47" s="13" t="n"/>
      <c r="D47" s="16" t="n"/>
      <c r="E47" s="16" t="n"/>
      <c r="F47" s="5" t="n"/>
      <c r="G47" s="17">
        <f>IF(OR(A47&amp;""="",NOT(ISNUMBER(C47))),"",C47-'الإعدادات'!$B$4)</f>
        <v/>
      </c>
      <c r="H47" s="6">
        <f>IF(A47&amp;""="","",IF(G47="","بدون موعد",IF(G47&lt;0,"انتهى",IF(G47=0,"اليوم",IF(G47&lt;='الإعدادات'!$B$5,"قريب","قادم")))))</f>
        <v/>
      </c>
      <c r="I47" s="17">
        <f>IF(A47&amp;""="","",COUNTIFS('الاختبارات'!$B$6:$B$505,A47&amp;"",'الاختبارات'!$J$6:$J$505,"&gt;=1"))</f>
        <v/>
      </c>
      <c r="J47" s="18">
        <f>IF(OR(A47&amp;""="",I47=0),"",SUMIFS('الاختبارات'!$D$6:$D$505,'الاختبارات'!$B$6:$B$505,A47&amp;"",'الاختبارات'!$J$6:$J$505,1))</f>
        <v/>
      </c>
      <c r="K47" s="18">
        <f>IF(OR(A47&amp;""="",I47=0),"",SUMIFS('الاختبارات'!$D$6:$D$505,'الاختبارات'!$B$6:$B$505,A47&amp;"",'الاختبارات'!$J$6:$J$505,I47))</f>
        <v/>
      </c>
      <c r="L47" s="18">
        <f>IF(OR(K47="",D47=""),"",K47-D47)</f>
        <v/>
      </c>
      <c r="M47" s="18">
        <f>IF(OR(K47="",I47&lt;2),"",K47-J47)</f>
        <v/>
      </c>
      <c r="N47" s="6">
        <f>IF(A47&amp;""="","",IF(I47=0,"لا اختبارات",IF(D47="","بدون هدف",IF(L47&gt;=0,"وصلت للهدف","تحت الهدف"))))</f>
        <v/>
      </c>
      <c r="O47" s="18">
        <f>IF(A47&amp;""="","",SUMIFS('الخطة'!$D$6:$D$205,'الخطة'!$B$6:$B$205,A47&amp;""))</f>
        <v/>
      </c>
      <c r="P47" s="18">
        <f>IF(A47&amp;""="","",SUMIFS('الخطة'!$E$6:$E$205,'الخطة'!$B$6:$B$205,A47&amp;""))</f>
        <v/>
      </c>
    </row>
    <row r="48">
      <c r="A48" s="5" t="n"/>
      <c r="B48" s="5" t="n"/>
      <c r="C48" s="13" t="n"/>
      <c r="D48" s="16" t="n"/>
      <c r="E48" s="16" t="n"/>
      <c r="F48" s="5" t="n"/>
      <c r="G48" s="17">
        <f>IF(OR(A48&amp;""="",NOT(ISNUMBER(C48))),"",C48-'الإعدادات'!$B$4)</f>
        <v/>
      </c>
      <c r="H48" s="6">
        <f>IF(A48&amp;""="","",IF(G48="","بدون موعد",IF(G48&lt;0,"انتهى",IF(G48=0,"اليوم",IF(G48&lt;='الإعدادات'!$B$5,"قريب","قادم")))))</f>
        <v/>
      </c>
      <c r="I48" s="17">
        <f>IF(A48&amp;""="","",COUNTIFS('الاختبارات'!$B$6:$B$505,A48&amp;"",'الاختبارات'!$J$6:$J$505,"&gt;=1"))</f>
        <v/>
      </c>
      <c r="J48" s="18">
        <f>IF(OR(A48&amp;""="",I48=0),"",SUMIFS('الاختبارات'!$D$6:$D$505,'الاختبارات'!$B$6:$B$505,A48&amp;"",'الاختبارات'!$J$6:$J$505,1))</f>
        <v/>
      </c>
      <c r="K48" s="18">
        <f>IF(OR(A48&amp;""="",I48=0),"",SUMIFS('الاختبارات'!$D$6:$D$505,'الاختبارات'!$B$6:$B$505,A48&amp;"",'الاختبارات'!$J$6:$J$505,I48))</f>
        <v/>
      </c>
      <c r="L48" s="18">
        <f>IF(OR(K48="",D48=""),"",K48-D48)</f>
        <v/>
      </c>
      <c r="M48" s="18">
        <f>IF(OR(K48="",I48&lt;2),"",K48-J48)</f>
        <v/>
      </c>
      <c r="N48" s="6">
        <f>IF(A48&amp;""="","",IF(I48=0,"لا اختبارات",IF(D48="","بدون هدف",IF(L48&gt;=0,"وصلت للهدف","تحت الهدف"))))</f>
        <v/>
      </c>
      <c r="O48" s="18">
        <f>IF(A48&amp;""="","",SUMIFS('الخطة'!$D$6:$D$205,'الخطة'!$B$6:$B$205,A48&amp;""))</f>
        <v/>
      </c>
      <c r="P48" s="18">
        <f>IF(A48&amp;""="","",SUMIFS('الخطة'!$E$6:$E$205,'الخطة'!$B$6:$B$205,A48&amp;""))</f>
        <v/>
      </c>
    </row>
    <row r="49">
      <c r="A49" s="5" t="n"/>
      <c r="B49" s="5" t="n"/>
      <c r="C49" s="13" t="n"/>
      <c r="D49" s="16" t="n"/>
      <c r="E49" s="16" t="n"/>
      <c r="F49" s="5" t="n"/>
      <c r="G49" s="17">
        <f>IF(OR(A49&amp;""="",NOT(ISNUMBER(C49))),"",C49-'الإعدادات'!$B$4)</f>
        <v/>
      </c>
      <c r="H49" s="6">
        <f>IF(A49&amp;""="","",IF(G49="","بدون موعد",IF(G49&lt;0,"انتهى",IF(G49=0,"اليوم",IF(G49&lt;='الإعدادات'!$B$5,"قريب","قادم")))))</f>
        <v/>
      </c>
      <c r="I49" s="17">
        <f>IF(A49&amp;""="","",COUNTIFS('الاختبارات'!$B$6:$B$505,A49&amp;"",'الاختبارات'!$J$6:$J$505,"&gt;=1"))</f>
        <v/>
      </c>
      <c r="J49" s="18">
        <f>IF(OR(A49&amp;""="",I49=0),"",SUMIFS('الاختبارات'!$D$6:$D$505,'الاختبارات'!$B$6:$B$505,A49&amp;"",'الاختبارات'!$J$6:$J$505,1))</f>
        <v/>
      </c>
      <c r="K49" s="18">
        <f>IF(OR(A49&amp;""="",I49=0),"",SUMIFS('الاختبارات'!$D$6:$D$505,'الاختبارات'!$B$6:$B$505,A49&amp;"",'الاختبارات'!$J$6:$J$505,I49))</f>
        <v/>
      </c>
      <c r="L49" s="18">
        <f>IF(OR(K49="",D49=""),"",K49-D49)</f>
        <v/>
      </c>
      <c r="M49" s="18">
        <f>IF(OR(K49="",I49&lt;2),"",K49-J49)</f>
        <v/>
      </c>
      <c r="N49" s="6">
        <f>IF(A49&amp;""="","",IF(I49=0,"لا اختبارات",IF(D49="","بدون هدف",IF(L49&gt;=0,"وصلت للهدف","تحت الهدف"))))</f>
        <v/>
      </c>
      <c r="O49" s="18">
        <f>IF(A49&amp;""="","",SUMIFS('الخطة'!$D$6:$D$205,'الخطة'!$B$6:$B$205,A49&amp;""))</f>
        <v/>
      </c>
      <c r="P49" s="18">
        <f>IF(A49&amp;""="","",SUMIFS('الخطة'!$E$6:$E$205,'الخطة'!$B$6:$B$205,A49&amp;""))</f>
        <v/>
      </c>
    </row>
    <row r="50">
      <c r="A50" s="5" t="n"/>
      <c r="B50" s="5" t="n"/>
      <c r="C50" s="13" t="n"/>
      <c r="D50" s="16" t="n"/>
      <c r="E50" s="16" t="n"/>
      <c r="F50" s="5" t="n"/>
      <c r="G50" s="17">
        <f>IF(OR(A50&amp;""="",NOT(ISNUMBER(C50))),"",C50-'الإعدادات'!$B$4)</f>
        <v/>
      </c>
      <c r="H50" s="6">
        <f>IF(A50&amp;""="","",IF(G50="","بدون موعد",IF(G50&lt;0,"انتهى",IF(G50=0,"اليوم",IF(G50&lt;='الإعدادات'!$B$5,"قريب","قادم")))))</f>
        <v/>
      </c>
      <c r="I50" s="17">
        <f>IF(A50&amp;""="","",COUNTIFS('الاختبارات'!$B$6:$B$505,A50&amp;"",'الاختبارات'!$J$6:$J$505,"&gt;=1"))</f>
        <v/>
      </c>
      <c r="J50" s="18">
        <f>IF(OR(A50&amp;""="",I50=0),"",SUMIFS('الاختبارات'!$D$6:$D$505,'الاختبارات'!$B$6:$B$505,A50&amp;"",'الاختبارات'!$J$6:$J$505,1))</f>
        <v/>
      </c>
      <c r="K50" s="18">
        <f>IF(OR(A50&amp;""="",I50=0),"",SUMIFS('الاختبارات'!$D$6:$D$505,'الاختبارات'!$B$6:$B$505,A50&amp;"",'الاختبارات'!$J$6:$J$505,I50))</f>
        <v/>
      </c>
      <c r="L50" s="18">
        <f>IF(OR(K50="",D50=""),"",K50-D50)</f>
        <v/>
      </c>
      <c r="M50" s="18">
        <f>IF(OR(K50="",I50&lt;2),"",K50-J50)</f>
        <v/>
      </c>
      <c r="N50" s="6">
        <f>IF(A50&amp;""="","",IF(I50=0,"لا اختبارات",IF(D50="","بدون هدف",IF(L50&gt;=0,"وصلت للهدف","تحت الهدف"))))</f>
        <v/>
      </c>
      <c r="O50" s="18">
        <f>IF(A50&amp;""="","",SUMIFS('الخطة'!$D$6:$D$205,'الخطة'!$B$6:$B$205,A50&amp;""))</f>
        <v/>
      </c>
      <c r="P50" s="18">
        <f>IF(A50&amp;""="","",SUMIFS('الخطة'!$E$6:$E$205,'الخطة'!$B$6:$B$205,A50&amp;""))</f>
        <v/>
      </c>
    </row>
    <row r="51">
      <c r="A51" s="5" t="n"/>
      <c r="B51" s="5" t="n"/>
      <c r="C51" s="13" t="n"/>
      <c r="D51" s="16" t="n"/>
      <c r="E51" s="16" t="n"/>
      <c r="F51" s="5" t="n"/>
      <c r="G51" s="17">
        <f>IF(OR(A51&amp;""="",NOT(ISNUMBER(C51))),"",C51-'الإعدادات'!$B$4)</f>
        <v/>
      </c>
      <c r="H51" s="6">
        <f>IF(A51&amp;""="","",IF(G51="","بدون موعد",IF(G51&lt;0,"انتهى",IF(G51=0,"اليوم",IF(G51&lt;='الإعدادات'!$B$5,"قريب","قادم")))))</f>
        <v/>
      </c>
      <c r="I51" s="17">
        <f>IF(A51&amp;""="","",COUNTIFS('الاختبارات'!$B$6:$B$505,A51&amp;"",'الاختبارات'!$J$6:$J$505,"&gt;=1"))</f>
        <v/>
      </c>
      <c r="J51" s="18">
        <f>IF(OR(A51&amp;""="",I51=0),"",SUMIFS('الاختبارات'!$D$6:$D$505,'الاختبارات'!$B$6:$B$505,A51&amp;"",'الاختبارات'!$J$6:$J$505,1))</f>
        <v/>
      </c>
      <c r="K51" s="18">
        <f>IF(OR(A51&amp;""="",I51=0),"",SUMIFS('الاختبارات'!$D$6:$D$505,'الاختبارات'!$B$6:$B$505,A51&amp;"",'الاختبارات'!$J$6:$J$505,I51))</f>
        <v/>
      </c>
      <c r="L51" s="18">
        <f>IF(OR(K51="",D51=""),"",K51-D51)</f>
        <v/>
      </c>
      <c r="M51" s="18">
        <f>IF(OR(K51="",I51&lt;2),"",K51-J51)</f>
        <v/>
      </c>
      <c r="N51" s="6">
        <f>IF(A51&amp;""="","",IF(I51=0,"لا اختبارات",IF(D51="","بدون هدف",IF(L51&gt;=0,"وصلت للهدف","تحت الهدف"))))</f>
        <v/>
      </c>
      <c r="O51" s="18">
        <f>IF(A51&amp;""="","",SUMIFS('الخطة'!$D$6:$D$205,'الخطة'!$B$6:$B$205,A51&amp;""))</f>
        <v/>
      </c>
      <c r="P51" s="18">
        <f>IF(A51&amp;""="","",SUMIFS('الخطة'!$E$6:$E$205,'الخطة'!$B$6:$B$205,A51&amp;""))</f>
        <v/>
      </c>
    </row>
    <row r="52">
      <c r="A52" s="5" t="n"/>
      <c r="B52" s="5" t="n"/>
      <c r="C52" s="13" t="n"/>
      <c r="D52" s="16" t="n"/>
      <c r="E52" s="16" t="n"/>
      <c r="F52" s="5" t="n"/>
      <c r="G52" s="17">
        <f>IF(OR(A52&amp;""="",NOT(ISNUMBER(C52))),"",C52-'الإعدادات'!$B$4)</f>
        <v/>
      </c>
      <c r="H52" s="6">
        <f>IF(A52&amp;""="","",IF(G52="","بدون موعد",IF(G52&lt;0,"انتهى",IF(G52=0,"اليوم",IF(G52&lt;='الإعدادات'!$B$5,"قريب","قادم")))))</f>
        <v/>
      </c>
      <c r="I52" s="17">
        <f>IF(A52&amp;""="","",COUNTIFS('الاختبارات'!$B$6:$B$505,A52&amp;"",'الاختبارات'!$J$6:$J$505,"&gt;=1"))</f>
        <v/>
      </c>
      <c r="J52" s="18">
        <f>IF(OR(A52&amp;""="",I52=0),"",SUMIFS('الاختبارات'!$D$6:$D$505,'الاختبارات'!$B$6:$B$505,A52&amp;"",'الاختبارات'!$J$6:$J$505,1))</f>
        <v/>
      </c>
      <c r="K52" s="18">
        <f>IF(OR(A52&amp;""="",I52=0),"",SUMIFS('الاختبارات'!$D$6:$D$505,'الاختبارات'!$B$6:$B$505,A52&amp;"",'الاختبارات'!$J$6:$J$505,I52))</f>
        <v/>
      </c>
      <c r="L52" s="18">
        <f>IF(OR(K52="",D52=""),"",K52-D52)</f>
        <v/>
      </c>
      <c r="M52" s="18">
        <f>IF(OR(K52="",I52&lt;2),"",K52-J52)</f>
        <v/>
      </c>
      <c r="N52" s="6">
        <f>IF(A52&amp;""="","",IF(I52=0,"لا اختبارات",IF(D52="","بدون هدف",IF(L52&gt;=0,"وصلت للهدف","تحت الهدف"))))</f>
        <v/>
      </c>
      <c r="O52" s="18">
        <f>IF(A52&amp;""="","",SUMIFS('الخطة'!$D$6:$D$205,'الخطة'!$B$6:$B$205,A52&amp;""))</f>
        <v/>
      </c>
      <c r="P52" s="18">
        <f>IF(A52&amp;""="","",SUMIFS('الخطة'!$E$6:$E$205,'الخطة'!$B$6:$B$205,A52&amp;""))</f>
        <v/>
      </c>
    </row>
    <row r="53">
      <c r="A53" s="5" t="n"/>
      <c r="B53" s="5" t="n"/>
      <c r="C53" s="13" t="n"/>
      <c r="D53" s="16" t="n"/>
      <c r="E53" s="16" t="n"/>
      <c r="F53" s="5" t="n"/>
      <c r="G53" s="17">
        <f>IF(OR(A53&amp;""="",NOT(ISNUMBER(C53))),"",C53-'الإعدادات'!$B$4)</f>
        <v/>
      </c>
      <c r="H53" s="6">
        <f>IF(A53&amp;""="","",IF(G53="","بدون موعد",IF(G53&lt;0,"انتهى",IF(G53=0,"اليوم",IF(G53&lt;='الإعدادات'!$B$5,"قريب","قادم")))))</f>
        <v/>
      </c>
      <c r="I53" s="17">
        <f>IF(A53&amp;""="","",COUNTIFS('الاختبارات'!$B$6:$B$505,A53&amp;"",'الاختبارات'!$J$6:$J$505,"&gt;=1"))</f>
        <v/>
      </c>
      <c r="J53" s="18">
        <f>IF(OR(A53&amp;""="",I53=0),"",SUMIFS('الاختبارات'!$D$6:$D$505,'الاختبارات'!$B$6:$B$505,A53&amp;"",'الاختبارات'!$J$6:$J$505,1))</f>
        <v/>
      </c>
      <c r="K53" s="18">
        <f>IF(OR(A53&amp;""="",I53=0),"",SUMIFS('الاختبارات'!$D$6:$D$505,'الاختبارات'!$B$6:$B$505,A53&amp;"",'الاختبارات'!$J$6:$J$505,I53))</f>
        <v/>
      </c>
      <c r="L53" s="18">
        <f>IF(OR(K53="",D53=""),"",K53-D53)</f>
        <v/>
      </c>
      <c r="M53" s="18">
        <f>IF(OR(K53="",I53&lt;2),"",K53-J53)</f>
        <v/>
      </c>
      <c r="N53" s="6">
        <f>IF(A53&amp;""="","",IF(I53=0,"لا اختبارات",IF(D53="","بدون هدف",IF(L53&gt;=0,"وصلت للهدف","تحت الهدف"))))</f>
        <v/>
      </c>
      <c r="O53" s="18">
        <f>IF(A53&amp;""="","",SUMIFS('الخطة'!$D$6:$D$205,'الخطة'!$B$6:$B$205,A53&amp;""))</f>
        <v/>
      </c>
      <c r="P53" s="18">
        <f>IF(A53&amp;""="","",SUMIFS('الخطة'!$E$6:$E$205,'الخطة'!$B$6:$B$205,A53&amp;""))</f>
        <v/>
      </c>
    </row>
    <row r="54">
      <c r="A54" s="5" t="n"/>
      <c r="B54" s="5" t="n"/>
      <c r="C54" s="13" t="n"/>
      <c r="D54" s="16" t="n"/>
      <c r="E54" s="16" t="n"/>
      <c r="F54" s="5" t="n"/>
      <c r="G54" s="17">
        <f>IF(OR(A54&amp;""="",NOT(ISNUMBER(C54))),"",C54-'الإعدادات'!$B$4)</f>
        <v/>
      </c>
      <c r="H54" s="6">
        <f>IF(A54&amp;""="","",IF(G54="","بدون موعد",IF(G54&lt;0,"انتهى",IF(G54=0,"اليوم",IF(G54&lt;='الإعدادات'!$B$5,"قريب","قادم")))))</f>
        <v/>
      </c>
      <c r="I54" s="17">
        <f>IF(A54&amp;""="","",COUNTIFS('الاختبارات'!$B$6:$B$505,A54&amp;"",'الاختبارات'!$J$6:$J$505,"&gt;=1"))</f>
        <v/>
      </c>
      <c r="J54" s="18">
        <f>IF(OR(A54&amp;""="",I54=0),"",SUMIFS('الاختبارات'!$D$6:$D$505,'الاختبارات'!$B$6:$B$505,A54&amp;"",'الاختبارات'!$J$6:$J$505,1))</f>
        <v/>
      </c>
      <c r="K54" s="18">
        <f>IF(OR(A54&amp;""="",I54=0),"",SUMIFS('الاختبارات'!$D$6:$D$505,'الاختبارات'!$B$6:$B$505,A54&amp;"",'الاختبارات'!$J$6:$J$505,I54))</f>
        <v/>
      </c>
      <c r="L54" s="18">
        <f>IF(OR(K54="",D54=""),"",K54-D54)</f>
        <v/>
      </c>
      <c r="M54" s="18">
        <f>IF(OR(K54="",I54&lt;2),"",K54-J54)</f>
        <v/>
      </c>
      <c r="N54" s="6">
        <f>IF(A54&amp;""="","",IF(I54=0,"لا اختبارات",IF(D54="","بدون هدف",IF(L54&gt;=0,"وصلت للهدف","تحت الهدف"))))</f>
        <v/>
      </c>
      <c r="O54" s="18">
        <f>IF(A54&amp;""="","",SUMIFS('الخطة'!$D$6:$D$205,'الخطة'!$B$6:$B$205,A54&amp;""))</f>
        <v/>
      </c>
      <c r="P54" s="18">
        <f>IF(A54&amp;""="","",SUMIFS('الخطة'!$E$6:$E$205,'الخطة'!$B$6:$B$205,A54&amp;""))</f>
        <v/>
      </c>
    </row>
    <row r="55">
      <c r="A55" s="5" t="n"/>
      <c r="B55" s="5" t="n"/>
      <c r="C55" s="13" t="n"/>
      <c r="D55" s="16" t="n"/>
      <c r="E55" s="16" t="n"/>
      <c r="F55" s="5" t="n"/>
      <c r="G55" s="17">
        <f>IF(OR(A55&amp;""="",NOT(ISNUMBER(C55))),"",C55-'الإعدادات'!$B$4)</f>
        <v/>
      </c>
      <c r="H55" s="6">
        <f>IF(A55&amp;""="","",IF(G55="","بدون موعد",IF(G55&lt;0,"انتهى",IF(G55=0,"اليوم",IF(G55&lt;='الإعدادات'!$B$5,"قريب","قادم")))))</f>
        <v/>
      </c>
      <c r="I55" s="17">
        <f>IF(A55&amp;""="","",COUNTIFS('الاختبارات'!$B$6:$B$505,A55&amp;"",'الاختبارات'!$J$6:$J$505,"&gt;=1"))</f>
        <v/>
      </c>
      <c r="J55" s="18">
        <f>IF(OR(A55&amp;""="",I55=0),"",SUMIFS('الاختبارات'!$D$6:$D$505,'الاختبارات'!$B$6:$B$505,A55&amp;"",'الاختبارات'!$J$6:$J$505,1))</f>
        <v/>
      </c>
      <c r="K55" s="18">
        <f>IF(OR(A55&amp;""="",I55=0),"",SUMIFS('الاختبارات'!$D$6:$D$505,'الاختبارات'!$B$6:$B$505,A55&amp;"",'الاختبارات'!$J$6:$J$505,I55))</f>
        <v/>
      </c>
      <c r="L55" s="18">
        <f>IF(OR(K55="",D55=""),"",K55-D55)</f>
        <v/>
      </c>
      <c r="M55" s="18">
        <f>IF(OR(K55="",I55&lt;2),"",K55-J55)</f>
        <v/>
      </c>
      <c r="N55" s="6">
        <f>IF(A55&amp;""="","",IF(I55=0,"لا اختبارات",IF(D55="","بدون هدف",IF(L55&gt;=0,"وصلت للهدف","تحت الهدف"))))</f>
        <v/>
      </c>
      <c r="O55" s="18">
        <f>IF(A55&amp;""="","",SUMIFS('الخطة'!$D$6:$D$205,'الخطة'!$B$6:$B$205,A55&amp;""))</f>
        <v/>
      </c>
      <c r="P55" s="18">
        <f>IF(A55&amp;""="","",SUMIFS('الخطة'!$E$6:$E$205,'الخطة'!$B$6:$B$205,A55&amp;""))</f>
        <v/>
      </c>
    </row>
    <row r="56">
      <c r="A56" s="5" t="n"/>
      <c r="B56" s="5" t="n"/>
      <c r="C56" s="13" t="n"/>
      <c r="D56" s="16" t="n"/>
      <c r="E56" s="16" t="n"/>
      <c r="F56" s="5" t="n"/>
      <c r="G56" s="17">
        <f>IF(OR(A56&amp;""="",NOT(ISNUMBER(C56))),"",C56-'الإعدادات'!$B$4)</f>
        <v/>
      </c>
      <c r="H56" s="6">
        <f>IF(A56&amp;""="","",IF(G56="","بدون موعد",IF(G56&lt;0,"انتهى",IF(G56=0,"اليوم",IF(G56&lt;='الإعدادات'!$B$5,"قريب","قادم")))))</f>
        <v/>
      </c>
      <c r="I56" s="17">
        <f>IF(A56&amp;""="","",COUNTIFS('الاختبارات'!$B$6:$B$505,A56&amp;"",'الاختبارات'!$J$6:$J$505,"&gt;=1"))</f>
        <v/>
      </c>
      <c r="J56" s="18">
        <f>IF(OR(A56&amp;""="",I56=0),"",SUMIFS('الاختبارات'!$D$6:$D$505,'الاختبارات'!$B$6:$B$505,A56&amp;"",'الاختبارات'!$J$6:$J$505,1))</f>
        <v/>
      </c>
      <c r="K56" s="18">
        <f>IF(OR(A56&amp;""="",I56=0),"",SUMIFS('الاختبارات'!$D$6:$D$505,'الاختبارات'!$B$6:$B$505,A56&amp;"",'الاختبارات'!$J$6:$J$505,I56))</f>
        <v/>
      </c>
      <c r="L56" s="18">
        <f>IF(OR(K56="",D56=""),"",K56-D56)</f>
        <v/>
      </c>
      <c r="M56" s="18">
        <f>IF(OR(K56="",I56&lt;2),"",K56-J56)</f>
        <v/>
      </c>
      <c r="N56" s="6">
        <f>IF(A56&amp;""="","",IF(I56=0,"لا اختبارات",IF(D56="","بدون هدف",IF(L56&gt;=0,"وصلت للهدف","تحت الهدف"))))</f>
        <v/>
      </c>
      <c r="O56" s="18">
        <f>IF(A56&amp;""="","",SUMIFS('الخطة'!$D$6:$D$205,'الخطة'!$B$6:$B$205,A56&amp;""))</f>
        <v/>
      </c>
      <c r="P56" s="18">
        <f>IF(A56&amp;""="","",SUMIFS('الخطة'!$E$6:$E$205,'الخطة'!$B$6:$B$205,A56&amp;""))</f>
        <v/>
      </c>
    </row>
    <row r="57">
      <c r="A57" s="5" t="n"/>
      <c r="B57" s="5" t="n"/>
      <c r="C57" s="13" t="n"/>
      <c r="D57" s="16" t="n"/>
      <c r="E57" s="16" t="n"/>
      <c r="F57" s="5" t="n"/>
      <c r="G57" s="17">
        <f>IF(OR(A57&amp;""="",NOT(ISNUMBER(C57))),"",C57-'الإعدادات'!$B$4)</f>
        <v/>
      </c>
      <c r="H57" s="6">
        <f>IF(A57&amp;""="","",IF(G57="","بدون موعد",IF(G57&lt;0,"انتهى",IF(G57=0,"اليوم",IF(G57&lt;='الإعدادات'!$B$5,"قريب","قادم")))))</f>
        <v/>
      </c>
      <c r="I57" s="17">
        <f>IF(A57&amp;""="","",COUNTIFS('الاختبارات'!$B$6:$B$505,A57&amp;"",'الاختبارات'!$J$6:$J$505,"&gt;=1"))</f>
        <v/>
      </c>
      <c r="J57" s="18">
        <f>IF(OR(A57&amp;""="",I57=0),"",SUMIFS('الاختبارات'!$D$6:$D$505,'الاختبارات'!$B$6:$B$505,A57&amp;"",'الاختبارات'!$J$6:$J$505,1))</f>
        <v/>
      </c>
      <c r="K57" s="18">
        <f>IF(OR(A57&amp;""="",I57=0),"",SUMIFS('الاختبارات'!$D$6:$D$505,'الاختبارات'!$B$6:$B$505,A57&amp;"",'الاختبارات'!$J$6:$J$505,I57))</f>
        <v/>
      </c>
      <c r="L57" s="18">
        <f>IF(OR(K57="",D57=""),"",K57-D57)</f>
        <v/>
      </c>
      <c r="M57" s="18">
        <f>IF(OR(K57="",I57&lt;2),"",K57-J57)</f>
        <v/>
      </c>
      <c r="N57" s="6">
        <f>IF(A57&amp;""="","",IF(I57=0,"لا اختبارات",IF(D57="","بدون هدف",IF(L57&gt;=0,"وصلت للهدف","تحت الهدف"))))</f>
        <v/>
      </c>
      <c r="O57" s="18">
        <f>IF(A57&amp;""="","",SUMIFS('الخطة'!$D$6:$D$205,'الخطة'!$B$6:$B$205,A57&amp;""))</f>
        <v/>
      </c>
      <c r="P57" s="18">
        <f>IF(A57&amp;""="","",SUMIFS('الخطة'!$E$6:$E$205,'الخطة'!$B$6:$B$205,A57&amp;""))</f>
        <v/>
      </c>
    </row>
    <row r="58">
      <c r="A58" s="5" t="n"/>
      <c r="B58" s="5" t="n"/>
      <c r="C58" s="13" t="n"/>
      <c r="D58" s="16" t="n"/>
      <c r="E58" s="16" t="n"/>
      <c r="F58" s="5" t="n"/>
      <c r="G58" s="17">
        <f>IF(OR(A58&amp;""="",NOT(ISNUMBER(C58))),"",C58-'الإعدادات'!$B$4)</f>
        <v/>
      </c>
      <c r="H58" s="6">
        <f>IF(A58&amp;""="","",IF(G58="","بدون موعد",IF(G58&lt;0,"انتهى",IF(G58=0,"اليوم",IF(G58&lt;='الإعدادات'!$B$5,"قريب","قادم")))))</f>
        <v/>
      </c>
      <c r="I58" s="17">
        <f>IF(A58&amp;""="","",COUNTIFS('الاختبارات'!$B$6:$B$505,A58&amp;"",'الاختبارات'!$J$6:$J$505,"&gt;=1"))</f>
        <v/>
      </c>
      <c r="J58" s="18">
        <f>IF(OR(A58&amp;""="",I58=0),"",SUMIFS('الاختبارات'!$D$6:$D$505,'الاختبارات'!$B$6:$B$505,A58&amp;"",'الاختبارات'!$J$6:$J$505,1))</f>
        <v/>
      </c>
      <c r="K58" s="18">
        <f>IF(OR(A58&amp;""="",I58=0),"",SUMIFS('الاختبارات'!$D$6:$D$505,'الاختبارات'!$B$6:$B$505,A58&amp;"",'الاختبارات'!$J$6:$J$505,I58))</f>
        <v/>
      </c>
      <c r="L58" s="18">
        <f>IF(OR(K58="",D58=""),"",K58-D58)</f>
        <v/>
      </c>
      <c r="M58" s="18">
        <f>IF(OR(K58="",I58&lt;2),"",K58-J58)</f>
        <v/>
      </c>
      <c r="N58" s="6">
        <f>IF(A58&amp;""="","",IF(I58=0,"لا اختبارات",IF(D58="","بدون هدف",IF(L58&gt;=0,"وصلت للهدف","تحت الهدف"))))</f>
        <v/>
      </c>
      <c r="O58" s="18">
        <f>IF(A58&amp;""="","",SUMIFS('الخطة'!$D$6:$D$205,'الخطة'!$B$6:$B$205,A58&amp;""))</f>
        <v/>
      </c>
      <c r="P58" s="18">
        <f>IF(A58&amp;""="","",SUMIFS('الخطة'!$E$6:$E$205,'الخطة'!$B$6:$B$205,A58&amp;""))</f>
        <v/>
      </c>
    </row>
    <row r="59">
      <c r="A59" s="5" t="n"/>
      <c r="B59" s="5" t="n"/>
      <c r="C59" s="13" t="n"/>
      <c r="D59" s="16" t="n"/>
      <c r="E59" s="16" t="n"/>
      <c r="F59" s="5" t="n"/>
      <c r="G59" s="17">
        <f>IF(OR(A59&amp;""="",NOT(ISNUMBER(C59))),"",C59-'الإعدادات'!$B$4)</f>
        <v/>
      </c>
      <c r="H59" s="6">
        <f>IF(A59&amp;""="","",IF(G59="","بدون موعد",IF(G59&lt;0,"انتهى",IF(G59=0,"اليوم",IF(G59&lt;='الإعدادات'!$B$5,"قريب","قادم")))))</f>
        <v/>
      </c>
      <c r="I59" s="17">
        <f>IF(A59&amp;""="","",COUNTIFS('الاختبارات'!$B$6:$B$505,A59&amp;"",'الاختبارات'!$J$6:$J$505,"&gt;=1"))</f>
        <v/>
      </c>
      <c r="J59" s="18">
        <f>IF(OR(A59&amp;""="",I59=0),"",SUMIFS('الاختبارات'!$D$6:$D$505,'الاختبارات'!$B$6:$B$505,A59&amp;"",'الاختبارات'!$J$6:$J$505,1))</f>
        <v/>
      </c>
      <c r="K59" s="18">
        <f>IF(OR(A59&amp;""="",I59=0),"",SUMIFS('الاختبارات'!$D$6:$D$505,'الاختبارات'!$B$6:$B$505,A59&amp;"",'الاختبارات'!$J$6:$J$505,I59))</f>
        <v/>
      </c>
      <c r="L59" s="18">
        <f>IF(OR(K59="",D59=""),"",K59-D59)</f>
        <v/>
      </c>
      <c r="M59" s="18">
        <f>IF(OR(K59="",I59&lt;2),"",K59-J59)</f>
        <v/>
      </c>
      <c r="N59" s="6">
        <f>IF(A59&amp;""="","",IF(I59=0,"لا اختبارات",IF(D59="","بدون هدف",IF(L59&gt;=0,"وصلت للهدف","تحت الهدف"))))</f>
        <v/>
      </c>
      <c r="O59" s="18">
        <f>IF(A59&amp;""="","",SUMIFS('الخطة'!$D$6:$D$205,'الخطة'!$B$6:$B$205,A59&amp;""))</f>
        <v/>
      </c>
      <c r="P59" s="18">
        <f>IF(A59&amp;""="","",SUMIFS('الخطة'!$E$6:$E$205,'الخطة'!$B$6:$B$205,A59&amp;""))</f>
        <v/>
      </c>
    </row>
    <row r="60">
      <c r="A60" s="5" t="n"/>
      <c r="B60" s="5" t="n"/>
      <c r="C60" s="13" t="n"/>
      <c r="D60" s="16" t="n"/>
      <c r="E60" s="16" t="n"/>
      <c r="F60" s="5" t="n"/>
      <c r="G60" s="17">
        <f>IF(OR(A60&amp;""="",NOT(ISNUMBER(C60))),"",C60-'الإعدادات'!$B$4)</f>
        <v/>
      </c>
      <c r="H60" s="6">
        <f>IF(A60&amp;""="","",IF(G60="","بدون موعد",IF(G60&lt;0,"انتهى",IF(G60=0,"اليوم",IF(G60&lt;='الإعدادات'!$B$5,"قريب","قادم")))))</f>
        <v/>
      </c>
      <c r="I60" s="17">
        <f>IF(A60&amp;""="","",COUNTIFS('الاختبارات'!$B$6:$B$505,A60&amp;"",'الاختبارات'!$J$6:$J$505,"&gt;=1"))</f>
        <v/>
      </c>
      <c r="J60" s="18">
        <f>IF(OR(A60&amp;""="",I60=0),"",SUMIFS('الاختبارات'!$D$6:$D$505,'الاختبارات'!$B$6:$B$505,A60&amp;"",'الاختبارات'!$J$6:$J$505,1))</f>
        <v/>
      </c>
      <c r="K60" s="18">
        <f>IF(OR(A60&amp;""="",I60=0),"",SUMIFS('الاختبارات'!$D$6:$D$505,'الاختبارات'!$B$6:$B$505,A60&amp;"",'الاختبارات'!$J$6:$J$505,I60))</f>
        <v/>
      </c>
      <c r="L60" s="18">
        <f>IF(OR(K60="",D60=""),"",K60-D60)</f>
        <v/>
      </c>
      <c r="M60" s="18">
        <f>IF(OR(K60="",I60&lt;2),"",K60-J60)</f>
        <v/>
      </c>
      <c r="N60" s="6">
        <f>IF(A60&amp;""="","",IF(I60=0,"لا اختبارات",IF(D60="","بدون هدف",IF(L60&gt;=0,"وصلت للهدف","تحت الهدف"))))</f>
        <v/>
      </c>
      <c r="O60" s="18">
        <f>IF(A60&amp;""="","",SUMIFS('الخطة'!$D$6:$D$205,'الخطة'!$B$6:$B$205,A60&amp;""))</f>
        <v/>
      </c>
      <c r="P60" s="18">
        <f>IF(A60&amp;""="","",SUMIFS('الخطة'!$E$6:$E$205,'الخطة'!$B$6:$B$205,A60&amp;""))</f>
        <v/>
      </c>
    </row>
    <row r="61">
      <c r="A61" s="5" t="n"/>
      <c r="B61" s="5" t="n"/>
      <c r="C61" s="13" t="n"/>
      <c r="D61" s="16" t="n"/>
      <c r="E61" s="16" t="n"/>
      <c r="F61" s="5" t="n"/>
      <c r="G61" s="17">
        <f>IF(OR(A61&amp;""="",NOT(ISNUMBER(C61))),"",C61-'الإعدادات'!$B$4)</f>
        <v/>
      </c>
      <c r="H61" s="6">
        <f>IF(A61&amp;""="","",IF(G61="","بدون موعد",IF(G61&lt;0,"انتهى",IF(G61=0,"اليوم",IF(G61&lt;='الإعدادات'!$B$5,"قريب","قادم")))))</f>
        <v/>
      </c>
      <c r="I61" s="17">
        <f>IF(A61&amp;""="","",COUNTIFS('الاختبارات'!$B$6:$B$505,A61&amp;"",'الاختبارات'!$J$6:$J$505,"&gt;=1"))</f>
        <v/>
      </c>
      <c r="J61" s="18">
        <f>IF(OR(A61&amp;""="",I61=0),"",SUMIFS('الاختبارات'!$D$6:$D$505,'الاختبارات'!$B$6:$B$505,A61&amp;"",'الاختبارات'!$J$6:$J$505,1))</f>
        <v/>
      </c>
      <c r="K61" s="18">
        <f>IF(OR(A61&amp;""="",I61=0),"",SUMIFS('الاختبارات'!$D$6:$D$505,'الاختبارات'!$B$6:$B$505,A61&amp;"",'الاختبارات'!$J$6:$J$505,I61))</f>
        <v/>
      </c>
      <c r="L61" s="18">
        <f>IF(OR(K61="",D61=""),"",K61-D61)</f>
        <v/>
      </c>
      <c r="M61" s="18">
        <f>IF(OR(K61="",I61&lt;2),"",K61-J61)</f>
        <v/>
      </c>
      <c r="N61" s="6">
        <f>IF(A61&amp;""="","",IF(I61=0,"لا اختبارات",IF(D61="","بدون هدف",IF(L61&gt;=0,"وصلت للهدف","تحت الهدف"))))</f>
        <v/>
      </c>
      <c r="O61" s="18">
        <f>IF(A61&amp;""="","",SUMIFS('الخطة'!$D$6:$D$205,'الخطة'!$B$6:$B$205,A61&amp;""))</f>
        <v/>
      </c>
      <c r="P61" s="18">
        <f>IF(A61&amp;""="","",SUMIFS('الخطة'!$E$6:$E$205,'الخطة'!$B$6:$B$205,A61&amp;""))</f>
        <v/>
      </c>
    </row>
    <row r="62">
      <c r="A62" s="5" t="n"/>
      <c r="B62" s="5" t="n"/>
      <c r="C62" s="13" t="n"/>
      <c r="D62" s="16" t="n"/>
      <c r="E62" s="16" t="n"/>
      <c r="F62" s="5" t="n"/>
      <c r="G62" s="17">
        <f>IF(OR(A62&amp;""="",NOT(ISNUMBER(C62))),"",C62-'الإعدادات'!$B$4)</f>
        <v/>
      </c>
      <c r="H62" s="6">
        <f>IF(A62&amp;""="","",IF(G62="","بدون موعد",IF(G62&lt;0,"انتهى",IF(G62=0,"اليوم",IF(G62&lt;='الإعدادات'!$B$5,"قريب","قادم")))))</f>
        <v/>
      </c>
      <c r="I62" s="17">
        <f>IF(A62&amp;""="","",COUNTIFS('الاختبارات'!$B$6:$B$505,A62&amp;"",'الاختبارات'!$J$6:$J$505,"&gt;=1"))</f>
        <v/>
      </c>
      <c r="J62" s="18">
        <f>IF(OR(A62&amp;""="",I62=0),"",SUMIFS('الاختبارات'!$D$6:$D$505,'الاختبارات'!$B$6:$B$505,A62&amp;"",'الاختبارات'!$J$6:$J$505,1))</f>
        <v/>
      </c>
      <c r="K62" s="18">
        <f>IF(OR(A62&amp;""="",I62=0),"",SUMIFS('الاختبارات'!$D$6:$D$505,'الاختبارات'!$B$6:$B$505,A62&amp;"",'الاختبارات'!$J$6:$J$505,I62))</f>
        <v/>
      </c>
      <c r="L62" s="18">
        <f>IF(OR(K62="",D62=""),"",K62-D62)</f>
        <v/>
      </c>
      <c r="M62" s="18">
        <f>IF(OR(K62="",I62&lt;2),"",K62-J62)</f>
        <v/>
      </c>
      <c r="N62" s="6">
        <f>IF(A62&amp;""="","",IF(I62=0,"لا اختبارات",IF(D62="","بدون هدف",IF(L62&gt;=0,"وصلت للهدف","تحت الهدف"))))</f>
        <v/>
      </c>
      <c r="O62" s="18">
        <f>IF(A62&amp;""="","",SUMIFS('الخطة'!$D$6:$D$205,'الخطة'!$B$6:$B$205,A62&amp;""))</f>
        <v/>
      </c>
      <c r="P62" s="18">
        <f>IF(A62&amp;""="","",SUMIFS('الخطة'!$E$6:$E$205,'الخطة'!$B$6:$B$205,A62&amp;""))</f>
        <v/>
      </c>
    </row>
    <row r="63">
      <c r="A63" s="5" t="n"/>
      <c r="B63" s="5" t="n"/>
      <c r="C63" s="13" t="n"/>
      <c r="D63" s="16" t="n"/>
      <c r="E63" s="16" t="n"/>
      <c r="F63" s="5" t="n"/>
      <c r="G63" s="17">
        <f>IF(OR(A63&amp;""="",NOT(ISNUMBER(C63))),"",C63-'الإعدادات'!$B$4)</f>
        <v/>
      </c>
      <c r="H63" s="6">
        <f>IF(A63&amp;""="","",IF(G63="","بدون موعد",IF(G63&lt;0,"انتهى",IF(G63=0,"اليوم",IF(G63&lt;='الإعدادات'!$B$5,"قريب","قادم")))))</f>
        <v/>
      </c>
      <c r="I63" s="17">
        <f>IF(A63&amp;""="","",COUNTIFS('الاختبارات'!$B$6:$B$505,A63&amp;"",'الاختبارات'!$J$6:$J$505,"&gt;=1"))</f>
        <v/>
      </c>
      <c r="J63" s="18">
        <f>IF(OR(A63&amp;""="",I63=0),"",SUMIFS('الاختبارات'!$D$6:$D$505,'الاختبارات'!$B$6:$B$505,A63&amp;"",'الاختبارات'!$J$6:$J$505,1))</f>
        <v/>
      </c>
      <c r="K63" s="18">
        <f>IF(OR(A63&amp;""="",I63=0),"",SUMIFS('الاختبارات'!$D$6:$D$505,'الاختبارات'!$B$6:$B$505,A63&amp;"",'الاختبارات'!$J$6:$J$505,I63))</f>
        <v/>
      </c>
      <c r="L63" s="18">
        <f>IF(OR(K63="",D63=""),"",K63-D63)</f>
        <v/>
      </c>
      <c r="M63" s="18">
        <f>IF(OR(K63="",I63&lt;2),"",K63-J63)</f>
        <v/>
      </c>
      <c r="N63" s="6">
        <f>IF(A63&amp;""="","",IF(I63=0,"لا اختبارات",IF(D63="","بدون هدف",IF(L63&gt;=0,"وصلت للهدف","تحت الهدف"))))</f>
        <v/>
      </c>
      <c r="O63" s="18">
        <f>IF(A63&amp;""="","",SUMIFS('الخطة'!$D$6:$D$205,'الخطة'!$B$6:$B$205,A63&amp;""))</f>
        <v/>
      </c>
      <c r="P63" s="18">
        <f>IF(A63&amp;""="","",SUMIFS('الخطة'!$E$6:$E$205,'الخطة'!$B$6:$B$205,A63&amp;""))</f>
        <v/>
      </c>
    </row>
    <row r="64">
      <c r="A64" s="5" t="n"/>
      <c r="B64" s="5" t="n"/>
      <c r="C64" s="13" t="n"/>
      <c r="D64" s="16" t="n"/>
      <c r="E64" s="16" t="n"/>
      <c r="F64" s="5" t="n"/>
      <c r="G64" s="17">
        <f>IF(OR(A64&amp;""="",NOT(ISNUMBER(C64))),"",C64-'الإعدادات'!$B$4)</f>
        <v/>
      </c>
      <c r="H64" s="6">
        <f>IF(A64&amp;""="","",IF(G64="","بدون موعد",IF(G64&lt;0,"انتهى",IF(G64=0,"اليوم",IF(G64&lt;='الإعدادات'!$B$5,"قريب","قادم")))))</f>
        <v/>
      </c>
      <c r="I64" s="17">
        <f>IF(A64&amp;""="","",COUNTIFS('الاختبارات'!$B$6:$B$505,A64&amp;"",'الاختبارات'!$J$6:$J$505,"&gt;=1"))</f>
        <v/>
      </c>
      <c r="J64" s="18">
        <f>IF(OR(A64&amp;""="",I64=0),"",SUMIFS('الاختبارات'!$D$6:$D$505,'الاختبارات'!$B$6:$B$505,A64&amp;"",'الاختبارات'!$J$6:$J$505,1))</f>
        <v/>
      </c>
      <c r="K64" s="18">
        <f>IF(OR(A64&amp;""="",I64=0),"",SUMIFS('الاختبارات'!$D$6:$D$505,'الاختبارات'!$B$6:$B$505,A64&amp;"",'الاختبارات'!$J$6:$J$505,I64))</f>
        <v/>
      </c>
      <c r="L64" s="18">
        <f>IF(OR(K64="",D64=""),"",K64-D64)</f>
        <v/>
      </c>
      <c r="M64" s="18">
        <f>IF(OR(K64="",I64&lt;2),"",K64-J64)</f>
        <v/>
      </c>
      <c r="N64" s="6">
        <f>IF(A64&amp;""="","",IF(I64=0,"لا اختبارات",IF(D64="","بدون هدف",IF(L64&gt;=0,"وصلت للهدف","تحت الهدف"))))</f>
        <v/>
      </c>
      <c r="O64" s="18">
        <f>IF(A64&amp;""="","",SUMIFS('الخطة'!$D$6:$D$205,'الخطة'!$B$6:$B$205,A64&amp;""))</f>
        <v/>
      </c>
      <c r="P64" s="18">
        <f>IF(A64&amp;""="","",SUMIFS('الخطة'!$E$6:$E$205,'الخطة'!$B$6:$B$205,A64&amp;""))</f>
        <v/>
      </c>
    </row>
    <row r="65">
      <c r="A65" s="5" t="n"/>
      <c r="B65" s="5" t="n"/>
      <c r="C65" s="13" t="n"/>
      <c r="D65" s="16" t="n"/>
      <c r="E65" s="16" t="n"/>
      <c r="F65" s="5" t="n"/>
      <c r="G65" s="17">
        <f>IF(OR(A65&amp;""="",NOT(ISNUMBER(C65))),"",C65-'الإعدادات'!$B$4)</f>
        <v/>
      </c>
      <c r="H65" s="6">
        <f>IF(A65&amp;""="","",IF(G65="","بدون موعد",IF(G65&lt;0,"انتهى",IF(G65=0,"اليوم",IF(G65&lt;='الإعدادات'!$B$5,"قريب","قادم")))))</f>
        <v/>
      </c>
      <c r="I65" s="17">
        <f>IF(A65&amp;""="","",COUNTIFS('الاختبارات'!$B$6:$B$505,A65&amp;"",'الاختبارات'!$J$6:$J$505,"&gt;=1"))</f>
        <v/>
      </c>
      <c r="J65" s="18">
        <f>IF(OR(A65&amp;""="",I65=0),"",SUMIFS('الاختبارات'!$D$6:$D$505,'الاختبارات'!$B$6:$B$505,A65&amp;"",'الاختبارات'!$J$6:$J$505,1))</f>
        <v/>
      </c>
      <c r="K65" s="18">
        <f>IF(OR(A65&amp;""="",I65=0),"",SUMIFS('الاختبارات'!$D$6:$D$505,'الاختبارات'!$B$6:$B$505,A65&amp;"",'الاختبارات'!$J$6:$J$505,I65))</f>
        <v/>
      </c>
      <c r="L65" s="18">
        <f>IF(OR(K65="",D65=""),"",K65-D65)</f>
        <v/>
      </c>
      <c r="M65" s="18">
        <f>IF(OR(K65="",I65&lt;2),"",K65-J65)</f>
        <v/>
      </c>
      <c r="N65" s="6">
        <f>IF(A65&amp;""="","",IF(I65=0,"لا اختبارات",IF(D65="","بدون هدف",IF(L65&gt;=0,"وصلت للهدف","تحت الهدف"))))</f>
        <v/>
      </c>
      <c r="O65" s="18">
        <f>IF(A65&amp;""="","",SUMIFS('الخطة'!$D$6:$D$205,'الخطة'!$B$6:$B$205,A65&amp;""))</f>
        <v/>
      </c>
      <c r="P65" s="18">
        <f>IF(A65&amp;""="","",SUMIFS('الخطة'!$E$6:$E$205,'الخطة'!$B$6:$B$205,A65&amp;""))</f>
        <v/>
      </c>
    </row>
    <row r="66">
      <c r="A66" s="5" t="n"/>
      <c r="B66" s="5" t="n"/>
      <c r="C66" s="13" t="n"/>
      <c r="D66" s="16" t="n"/>
      <c r="E66" s="16" t="n"/>
      <c r="F66" s="5" t="n"/>
      <c r="G66" s="17">
        <f>IF(OR(A66&amp;""="",NOT(ISNUMBER(C66))),"",C66-'الإعدادات'!$B$4)</f>
        <v/>
      </c>
      <c r="H66" s="6">
        <f>IF(A66&amp;""="","",IF(G66="","بدون موعد",IF(G66&lt;0,"انتهى",IF(G66=0,"اليوم",IF(G66&lt;='الإعدادات'!$B$5,"قريب","قادم")))))</f>
        <v/>
      </c>
      <c r="I66" s="17">
        <f>IF(A66&amp;""="","",COUNTIFS('الاختبارات'!$B$6:$B$505,A66&amp;"",'الاختبارات'!$J$6:$J$505,"&gt;=1"))</f>
        <v/>
      </c>
      <c r="J66" s="18">
        <f>IF(OR(A66&amp;""="",I66=0),"",SUMIFS('الاختبارات'!$D$6:$D$505,'الاختبارات'!$B$6:$B$505,A66&amp;"",'الاختبارات'!$J$6:$J$505,1))</f>
        <v/>
      </c>
      <c r="K66" s="18">
        <f>IF(OR(A66&amp;""="",I66=0),"",SUMIFS('الاختبارات'!$D$6:$D$505,'الاختبارات'!$B$6:$B$505,A66&amp;"",'الاختبارات'!$J$6:$J$505,I66))</f>
        <v/>
      </c>
      <c r="L66" s="18">
        <f>IF(OR(K66="",D66=""),"",K66-D66)</f>
        <v/>
      </c>
      <c r="M66" s="18">
        <f>IF(OR(K66="",I66&lt;2),"",K66-J66)</f>
        <v/>
      </c>
      <c r="N66" s="6">
        <f>IF(A66&amp;""="","",IF(I66=0,"لا اختبارات",IF(D66="","بدون هدف",IF(L66&gt;=0,"وصلت للهدف","تحت الهدف"))))</f>
        <v/>
      </c>
      <c r="O66" s="18">
        <f>IF(A66&amp;""="","",SUMIFS('الخطة'!$D$6:$D$205,'الخطة'!$B$6:$B$205,A66&amp;""))</f>
        <v/>
      </c>
      <c r="P66" s="18">
        <f>IF(A66&amp;""="","",SUMIFS('الخطة'!$E$6:$E$205,'الخطة'!$B$6:$B$205,A66&amp;""))</f>
        <v/>
      </c>
    </row>
    <row r="67">
      <c r="A67" s="5" t="n"/>
      <c r="B67" s="5" t="n"/>
      <c r="C67" s="13" t="n"/>
      <c r="D67" s="16" t="n"/>
      <c r="E67" s="16" t="n"/>
      <c r="F67" s="5" t="n"/>
      <c r="G67" s="17">
        <f>IF(OR(A67&amp;""="",NOT(ISNUMBER(C67))),"",C67-'الإعدادات'!$B$4)</f>
        <v/>
      </c>
      <c r="H67" s="6">
        <f>IF(A67&amp;""="","",IF(G67="","بدون موعد",IF(G67&lt;0,"انتهى",IF(G67=0,"اليوم",IF(G67&lt;='الإعدادات'!$B$5,"قريب","قادم")))))</f>
        <v/>
      </c>
      <c r="I67" s="17">
        <f>IF(A67&amp;""="","",COUNTIFS('الاختبارات'!$B$6:$B$505,A67&amp;"",'الاختبارات'!$J$6:$J$505,"&gt;=1"))</f>
        <v/>
      </c>
      <c r="J67" s="18">
        <f>IF(OR(A67&amp;""="",I67=0),"",SUMIFS('الاختبارات'!$D$6:$D$505,'الاختبارات'!$B$6:$B$505,A67&amp;"",'الاختبارات'!$J$6:$J$505,1))</f>
        <v/>
      </c>
      <c r="K67" s="18">
        <f>IF(OR(A67&amp;""="",I67=0),"",SUMIFS('الاختبارات'!$D$6:$D$505,'الاختبارات'!$B$6:$B$505,A67&amp;"",'الاختبارات'!$J$6:$J$505,I67))</f>
        <v/>
      </c>
      <c r="L67" s="18">
        <f>IF(OR(K67="",D67=""),"",K67-D67)</f>
        <v/>
      </c>
      <c r="M67" s="18">
        <f>IF(OR(K67="",I67&lt;2),"",K67-J67)</f>
        <v/>
      </c>
      <c r="N67" s="6">
        <f>IF(A67&amp;""="","",IF(I67=0,"لا اختبارات",IF(D67="","بدون هدف",IF(L67&gt;=0,"وصلت للهدف","تحت الهدف"))))</f>
        <v/>
      </c>
      <c r="O67" s="18">
        <f>IF(A67&amp;""="","",SUMIFS('الخطة'!$D$6:$D$205,'الخطة'!$B$6:$B$205,A67&amp;""))</f>
        <v/>
      </c>
      <c r="P67" s="18">
        <f>IF(A67&amp;""="","",SUMIFS('الخطة'!$E$6:$E$205,'الخطة'!$B$6:$B$205,A67&amp;""))</f>
        <v/>
      </c>
    </row>
    <row r="68">
      <c r="A68" s="5" t="n"/>
      <c r="B68" s="5" t="n"/>
      <c r="C68" s="13" t="n"/>
      <c r="D68" s="16" t="n"/>
      <c r="E68" s="16" t="n"/>
      <c r="F68" s="5" t="n"/>
      <c r="G68" s="17">
        <f>IF(OR(A68&amp;""="",NOT(ISNUMBER(C68))),"",C68-'الإعدادات'!$B$4)</f>
        <v/>
      </c>
      <c r="H68" s="6">
        <f>IF(A68&amp;""="","",IF(G68="","بدون موعد",IF(G68&lt;0,"انتهى",IF(G68=0,"اليوم",IF(G68&lt;='الإعدادات'!$B$5,"قريب","قادم")))))</f>
        <v/>
      </c>
      <c r="I68" s="17">
        <f>IF(A68&amp;""="","",COUNTIFS('الاختبارات'!$B$6:$B$505,A68&amp;"",'الاختبارات'!$J$6:$J$505,"&gt;=1"))</f>
        <v/>
      </c>
      <c r="J68" s="18">
        <f>IF(OR(A68&amp;""="",I68=0),"",SUMIFS('الاختبارات'!$D$6:$D$505,'الاختبارات'!$B$6:$B$505,A68&amp;"",'الاختبارات'!$J$6:$J$505,1))</f>
        <v/>
      </c>
      <c r="K68" s="18">
        <f>IF(OR(A68&amp;""="",I68=0),"",SUMIFS('الاختبارات'!$D$6:$D$505,'الاختبارات'!$B$6:$B$505,A68&amp;"",'الاختبارات'!$J$6:$J$505,I68))</f>
        <v/>
      </c>
      <c r="L68" s="18">
        <f>IF(OR(K68="",D68=""),"",K68-D68)</f>
        <v/>
      </c>
      <c r="M68" s="18">
        <f>IF(OR(K68="",I68&lt;2),"",K68-J68)</f>
        <v/>
      </c>
      <c r="N68" s="6">
        <f>IF(A68&amp;""="","",IF(I68=0,"لا اختبارات",IF(D68="","بدون هدف",IF(L68&gt;=0,"وصلت للهدف","تحت الهدف"))))</f>
        <v/>
      </c>
      <c r="O68" s="18">
        <f>IF(A68&amp;""="","",SUMIFS('الخطة'!$D$6:$D$205,'الخطة'!$B$6:$B$205,A68&amp;""))</f>
        <v/>
      </c>
      <c r="P68" s="18">
        <f>IF(A68&amp;""="","",SUMIFS('الخطة'!$E$6:$E$205,'الخطة'!$B$6:$B$205,A68&amp;""))</f>
        <v/>
      </c>
    </row>
    <row r="69">
      <c r="A69" s="5" t="n"/>
      <c r="B69" s="5" t="n"/>
      <c r="C69" s="13" t="n"/>
      <c r="D69" s="16" t="n"/>
      <c r="E69" s="16" t="n"/>
      <c r="F69" s="5" t="n"/>
      <c r="G69" s="17">
        <f>IF(OR(A69&amp;""="",NOT(ISNUMBER(C69))),"",C69-'الإعدادات'!$B$4)</f>
        <v/>
      </c>
      <c r="H69" s="6">
        <f>IF(A69&amp;""="","",IF(G69="","بدون موعد",IF(G69&lt;0,"انتهى",IF(G69=0,"اليوم",IF(G69&lt;='الإعدادات'!$B$5,"قريب","قادم")))))</f>
        <v/>
      </c>
      <c r="I69" s="17">
        <f>IF(A69&amp;""="","",COUNTIFS('الاختبارات'!$B$6:$B$505,A69&amp;"",'الاختبارات'!$J$6:$J$505,"&gt;=1"))</f>
        <v/>
      </c>
      <c r="J69" s="18">
        <f>IF(OR(A69&amp;""="",I69=0),"",SUMIFS('الاختبارات'!$D$6:$D$505,'الاختبارات'!$B$6:$B$505,A69&amp;"",'الاختبارات'!$J$6:$J$505,1))</f>
        <v/>
      </c>
      <c r="K69" s="18">
        <f>IF(OR(A69&amp;""="",I69=0),"",SUMIFS('الاختبارات'!$D$6:$D$505,'الاختبارات'!$B$6:$B$505,A69&amp;"",'الاختبارات'!$J$6:$J$505,I69))</f>
        <v/>
      </c>
      <c r="L69" s="18">
        <f>IF(OR(K69="",D69=""),"",K69-D69)</f>
        <v/>
      </c>
      <c r="M69" s="18">
        <f>IF(OR(K69="",I69&lt;2),"",K69-J69)</f>
        <v/>
      </c>
      <c r="N69" s="6">
        <f>IF(A69&amp;""="","",IF(I69=0,"لا اختبارات",IF(D69="","بدون هدف",IF(L69&gt;=0,"وصلت للهدف","تحت الهدف"))))</f>
        <v/>
      </c>
      <c r="O69" s="18">
        <f>IF(A69&amp;""="","",SUMIFS('الخطة'!$D$6:$D$205,'الخطة'!$B$6:$B$205,A69&amp;""))</f>
        <v/>
      </c>
      <c r="P69" s="18">
        <f>IF(A69&amp;""="","",SUMIFS('الخطة'!$E$6:$E$205,'الخطة'!$B$6:$B$205,A69&amp;""))</f>
        <v/>
      </c>
    </row>
    <row r="70">
      <c r="A70" s="5" t="n"/>
      <c r="B70" s="5" t="n"/>
      <c r="C70" s="13" t="n"/>
      <c r="D70" s="16" t="n"/>
      <c r="E70" s="16" t="n"/>
      <c r="F70" s="5" t="n"/>
      <c r="G70" s="17">
        <f>IF(OR(A70&amp;""="",NOT(ISNUMBER(C70))),"",C70-'الإعدادات'!$B$4)</f>
        <v/>
      </c>
      <c r="H70" s="6">
        <f>IF(A70&amp;""="","",IF(G70="","بدون موعد",IF(G70&lt;0,"انتهى",IF(G70=0,"اليوم",IF(G70&lt;='الإعدادات'!$B$5,"قريب","قادم")))))</f>
        <v/>
      </c>
      <c r="I70" s="17">
        <f>IF(A70&amp;""="","",COUNTIFS('الاختبارات'!$B$6:$B$505,A70&amp;"",'الاختبارات'!$J$6:$J$505,"&gt;=1"))</f>
        <v/>
      </c>
      <c r="J70" s="18">
        <f>IF(OR(A70&amp;""="",I70=0),"",SUMIFS('الاختبارات'!$D$6:$D$505,'الاختبارات'!$B$6:$B$505,A70&amp;"",'الاختبارات'!$J$6:$J$505,1))</f>
        <v/>
      </c>
      <c r="K70" s="18">
        <f>IF(OR(A70&amp;""="",I70=0),"",SUMIFS('الاختبارات'!$D$6:$D$505,'الاختبارات'!$B$6:$B$505,A70&amp;"",'الاختبارات'!$J$6:$J$505,I70))</f>
        <v/>
      </c>
      <c r="L70" s="18">
        <f>IF(OR(K70="",D70=""),"",K70-D70)</f>
        <v/>
      </c>
      <c r="M70" s="18">
        <f>IF(OR(K70="",I70&lt;2),"",K70-J70)</f>
        <v/>
      </c>
      <c r="N70" s="6">
        <f>IF(A70&amp;""="","",IF(I70=0,"لا اختبارات",IF(D70="","بدون هدف",IF(L70&gt;=0,"وصلت للهدف","تحت الهدف"))))</f>
        <v/>
      </c>
      <c r="O70" s="18">
        <f>IF(A70&amp;""="","",SUMIFS('الخطة'!$D$6:$D$205,'الخطة'!$B$6:$B$205,A70&amp;""))</f>
        <v/>
      </c>
      <c r="P70" s="18">
        <f>IF(A70&amp;""="","",SUMIFS('الخطة'!$E$6:$E$205,'الخطة'!$B$6:$B$205,A70&amp;""))</f>
        <v/>
      </c>
    </row>
    <row r="71">
      <c r="A71" s="5" t="n"/>
      <c r="B71" s="5" t="n"/>
      <c r="C71" s="13" t="n"/>
      <c r="D71" s="16" t="n"/>
      <c r="E71" s="16" t="n"/>
      <c r="F71" s="5" t="n"/>
      <c r="G71" s="17">
        <f>IF(OR(A71&amp;""="",NOT(ISNUMBER(C71))),"",C71-'الإعدادات'!$B$4)</f>
        <v/>
      </c>
      <c r="H71" s="6">
        <f>IF(A71&amp;""="","",IF(G71="","بدون موعد",IF(G71&lt;0,"انتهى",IF(G71=0,"اليوم",IF(G71&lt;='الإعدادات'!$B$5,"قريب","قادم")))))</f>
        <v/>
      </c>
      <c r="I71" s="17">
        <f>IF(A71&amp;""="","",COUNTIFS('الاختبارات'!$B$6:$B$505,A71&amp;"",'الاختبارات'!$J$6:$J$505,"&gt;=1"))</f>
        <v/>
      </c>
      <c r="J71" s="18">
        <f>IF(OR(A71&amp;""="",I71=0),"",SUMIFS('الاختبارات'!$D$6:$D$505,'الاختبارات'!$B$6:$B$505,A71&amp;"",'الاختبارات'!$J$6:$J$505,1))</f>
        <v/>
      </c>
      <c r="K71" s="18">
        <f>IF(OR(A71&amp;""="",I71=0),"",SUMIFS('الاختبارات'!$D$6:$D$505,'الاختبارات'!$B$6:$B$505,A71&amp;"",'الاختبارات'!$J$6:$J$505,I71))</f>
        <v/>
      </c>
      <c r="L71" s="18">
        <f>IF(OR(K71="",D71=""),"",K71-D71)</f>
        <v/>
      </c>
      <c r="M71" s="18">
        <f>IF(OR(K71="",I71&lt;2),"",K71-J71)</f>
        <v/>
      </c>
      <c r="N71" s="6">
        <f>IF(A71&amp;""="","",IF(I71=0,"لا اختبارات",IF(D71="","بدون هدف",IF(L71&gt;=0,"وصلت للهدف","تحت الهدف"))))</f>
        <v/>
      </c>
      <c r="O71" s="18">
        <f>IF(A71&amp;""="","",SUMIFS('الخطة'!$D$6:$D$205,'الخطة'!$B$6:$B$205,A71&amp;""))</f>
        <v/>
      </c>
      <c r="P71" s="18">
        <f>IF(A71&amp;""="","",SUMIFS('الخطة'!$E$6:$E$205,'الخطة'!$B$6:$B$205,A71&amp;""))</f>
        <v/>
      </c>
    </row>
    <row r="72">
      <c r="A72" s="5" t="n"/>
      <c r="B72" s="5" t="n"/>
      <c r="C72" s="13" t="n"/>
      <c r="D72" s="16" t="n"/>
      <c r="E72" s="16" t="n"/>
      <c r="F72" s="5" t="n"/>
      <c r="G72" s="17">
        <f>IF(OR(A72&amp;""="",NOT(ISNUMBER(C72))),"",C72-'الإعدادات'!$B$4)</f>
        <v/>
      </c>
      <c r="H72" s="6">
        <f>IF(A72&amp;""="","",IF(G72="","بدون موعد",IF(G72&lt;0,"انتهى",IF(G72=0,"اليوم",IF(G72&lt;='الإعدادات'!$B$5,"قريب","قادم")))))</f>
        <v/>
      </c>
      <c r="I72" s="17">
        <f>IF(A72&amp;""="","",COUNTIFS('الاختبارات'!$B$6:$B$505,A72&amp;"",'الاختبارات'!$J$6:$J$505,"&gt;=1"))</f>
        <v/>
      </c>
      <c r="J72" s="18">
        <f>IF(OR(A72&amp;""="",I72=0),"",SUMIFS('الاختبارات'!$D$6:$D$505,'الاختبارات'!$B$6:$B$505,A72&amp;"",'الاختبارات'!$J$6:$J$505,1))</f>
        <v/>
      </c>
      <c r="K72" s="18">
        <f>IF(OR(A72&amp;""="",I72=0),"",SUMIFS('الاختبارات'!$D$6:$D$505,'الاختبارات'!$B$6:$B$505,A72&amp;"",'الاختبارات'!$J$6:$J$505,I72))</f>
        <v/>
      </c>
      <c r="L72" s="18">
        <f>IF(OR(K72="",D72=""),"",K72-D72)</f>
        <v/>
      </c>
      <c r="M72" s="18">
        <f>IF(OR(K72="",I72&lt;2),"",K72-J72)</f>
        <v/>
      </c>
      <c r="N72" s="6">
        <f>IF(A72&amp;""="","",IF(I72=0,"لا اختبارات",IF(D72="","بدون هدف",IF(L72&gt;=0,"وصلت للهدف","تحت الهدف"))))</f>
        <v/>
      </c>
      <c r="O72" s="18">
        <f>IF(A72&amp;""="","",SUMIFS('الخطة'!$D$6:$D$205,'الخطة'!$B$6:$B$205,A72&amp;""))</f>
        <v/>
      </c>
      <c r="P72" s="18">
        <f>IF(A72&amp;""="","",SUMIFS('الخطة'!$E$6:$E$205,'الخطة'!$B$6:$B$205,A72&amp;""))</f>
        <v/>
      </c>
    </row>
    <row r="73">
      <c r="A73" s="5" t="n"/>
      <c r="B73" s="5" t="n"/>
      <c r="C73" s="13" t="n"/>
      <c r="D73" s="16" t="n"/>
      <c r="E73" s="16" t="n"/>
      <c r="F73" s="5" t="n"/>
      <c r="G73" s="17">
        <f>IF(OR(A73&amp;""="",NOT(ISNUMBER(C73))),"",C73-'الإعدادات'!$B$4)</f>
        <v/>
      </c>
      <c r="H73" s="6">
        <f>IF(A73&amp;""="","",IF(G73="","بدون موعد",IF(G73&lt;0,"انتهى",IF(G73=0,"اليوم",IF(G73&lt;='الإعدادات'!$B$5,"قريب","قادم")))))</f>
        <v/>
      </c>
      <c r="I73" s="17">
        <f>IF(A73&amp;""="","",COUNTIFS('الاختبارات'!$B$6:$B$505,A73&amp;"",'الاختبارات'!$J$6:$J$505,"&gt;=1"))</f>
        <v/>
      </c>
      <c r="J73" s="18">
        <f>IF(OR(A73&amp;""="",I73=0),"",SUMIFS('الاختبارات'!$D$6:$D$505,'الاختبارات'!$B$6:$B$505,A73&amp;"",'الاختبارات'!$J$6:$J$505,1))</f>
        <v/>
      </c>
      <c r="K73" s="18">
        <f>IF(OR(A73&amp;""="",I73=0),"",SUMIFS('الاختبارات'!$D$6:$D$505,'الاختبارات'!$B$6:$B$505,A73&amp;"",'الاختبارات'!$J$6:$J$505,I73))</f>
        <v/>
      </c>
      <c r="L73" s="18">
        <f>IF(OR(K73="",D73=""),"",K73-D73)</f>
        <v/>
      </c>
      <c r="M73" s="18">
        <f>IF(OR(K73="",I73&lt;2),"",K73-J73)</f>
        <v/>
      </c>
      <c r="N73" s="6">
        <f>IF(A73&amp;""="","",IF(I73=0,"لا اختبارات",IF(D73="","بدون هدف",IF(L73&gt;=0,"وصلت للهدف","تحت الهدف"))))</f>
        <v/>
      </c>
      <c r="O73" s="18">
        <f>IF(A73&amp;""="","",SUMIFS('الخطة'!$D$6:$D$205,'الخطة'!$B$6:$B$205,A73&amp;""))</f>
        <v/>
      </c>
      <c r="P73" s="18">
        <f>IF(A73&amp;""="","",SUMIFS('الخطة'!$E$6:$E$205,'الخطة'!$B$6:$B$205,A73&amp;""))</f>
        <v/>
      </c>
    </row>
    <row r="74">
      <c r="A74" s="5" t="n"/>
      <c r="B74" s="5" t="n"/>
      <c r="C74" s="13" t="n"/>
      <c r="D74" s="16" t="n"/>
      <c r="E74" s="16" t="n"/>
      <c r="F74" s="5" t="n"/>
      <c r="G74" s="17">
        <f>IF(OR(A74&amp;""="",NOT(ISNUMBER(C74))),"",C74-'الإعدادات'!$B$4)</f>
        <v/>
      </c>
      <c r="H74" s="6">
        <f>IF(A74&amp;""="","",IF(G74="","بدون موعد",IF(G74&lt;0,"انتهى",IF(G74=0,"اليوم",IF(G74&lt;='الإعدادات'!$B$5,"قريب","قادم")))))</f>
        <v/>
      </c>
      <c r="I74" s="17">
        <f>IF(A74&amp;""="","",COUNTIFS('الاختبارات'!$B$6:$B$505,A74&amp;"",'الاختبارات'!$J$6:$J$505,"&gt;=1"))</f>
        <v/>
      </c>
      <c r="J74" s="18">
        <f>IF(OR(A74&amp;""="",I74=0),"",SUMIFS('الاختبارات'!$D$6:$D$505,'الاختبارات'!$B$6:$B$505,A74&amp;"",'الاختبارات'!$J$6:$J$505,1))</f>
        <v/>
      </c>
      <c r="K74" s="18">
        <f>IF(OR(A74&amp;""="",I74=0),"",SUMIFS('الاختبارات'!$D$6:$D$505,'الاختبارات'!$B$6:$B$505,A74&amp;"",'الاختبارات'!$J$6:$J$505,I74))</f>
        <v/>
      </c>
      <c r="L74" s="18">
        <f>IF(OR(K74="",D74=""),"",K74-D74)</f>
        <v/>
      </c>
      <c r="M74" s="18">
        <f>IF(OR(K74="",I74&lt;2),"",K74-J74)</f>
        <v/>
      </c>
      <c r="N74" s="6">
        <f>IF(A74&amp;""="","",IF(I74=0,"لا اختبارات",IF(D74="","بدون هدف",IF(L74&gt;=0,"وصلت للهدف","تحت الهدف"))))</f>
        <v/>
      </c>
      <c r="O74" s="18">
        <f>IF(A74&amp;""="","",SUMIFS('الخطة'!$D$6:$D$205,'الخطة'!$B$6:$B$205,A74&amp;""))</f>
        <v/>
      </c>
      <c r="P74" s="18">
        <f>IF(A74&amp;""="","",SUMIFS('الخطة'!$E$6:$E$205,'الخطة'!$B$6:$B$205,A74&amp;""))</f>
        <v/>
      </c>
    </row>
    <row r="75">
      <c r="A75" s="5" t="n"/>
      <c r="B75" s="5" t="n"/>
      <c r="C75" s="13" t="n"/>
      <c r="D75" s="16" t="n"/>
      <c r="E75" s="16" t="n"/>
      <c r="F75" s="5" t="n"/>
      <c r="G75" s="17">
        <f>IF(OR(A75&amp;""="",NOT(ISNUMBER(C75))),"",C75-'الإعدادات'!$B$4)</f>
        <v/>
      </c>
      <c r="H75" s="6">
        <f>IF(A75&amp;""="","",IF(G75="","بدون موعد",IF(G75&lt;0,"انتهى",IF(G75=0,"اليوم",IF(G75&lt;='الإعدادات'!$B$5,"قريب","قادم")))))</f>
        <v/>
      </c>
      <c r="I75" s="17">
        <f>IF(A75&amp;""="","",COUNTIFS('الاختبارات'!$B$6:$B$505,A75&amp;"",'الاختبارات'!$J$6:$J$505,"&gt;=1"))</f>
        <v/>
      </c>
      <c r="J75" s="18">
        <f>IF(OR(A75&amp;""="",I75=0),"",SUMIFS('الاختبارات'!$D$6:$D$505,'الاختبارات'!$B$6:$B$505,A75&amp;"",'الاختبارات'!$J$6:$J$505,1))</f>
        <v/>
      </c>
      <c r="K75" s="18">
        <f>IF(OR(A75&amp;""="",I75=0),"",SUMIFS('الاختبارات'!$D$6:$D$505,'الاختبارات'!$B$6:$B$505,A75&amp;"",'الاختبارات'!$J$6:$J$505,I75))</f>
        <v/>
      </c>
      <c r="L75" s="18">
        <f>IF(OR(K75="",D75=""),"",K75-D75)</f>
        <v/>
      </c>
      <c r="M75" s="18">
        <f>IF(OR(K75="",I75&lt;2),"",K75-J75)</f>
        <v/>
      </c>
      <c r="N75" s="6">
        <f>IF(A75&amp;""="","",IF(I75=0,"لا اختبارات",IF(D75="","بدون هدف",IF(L75&gt;=0,"وصلت للهدف","تحت الهدف"))))</f>
        <v/>
      </c>
      <c r="O75" s="18">
        <f>IF(A75&amp;""="","",SUMIFS('الخطة'!$D$6:$D$205,'الخطة'!$B$6:$B$205,A75&amp;""))</f>
        <v/>
      </c>
      <c r="P75" s="18">
        <f>IF(A75&amp;""="","",SUMIFS('الخطة'!$E$6:$E$205,'الخطة'!$B$6:$B$205,A75&amp;""))</f>
        <v/>
      </c>
    </row>
    <row r="76">
      <c r="A76" s="5" t="n"/>
      <c r="B76" s="5" t="n"/>
      <c r="C76" s="13" t="n"/>
      <c r="D76" s="16" t="n"/>
      <c r="E76" s="16" t="n"/>
      <c r="F76" s="5" t="n"/>
      <c r="G76" s="17">
        <f>IF(OR(A76&amp;""="",NOT(ISNUMBER(C76))),"",C76-'الإعدادات'!$B$4)</f>
        <v/>
      </c>
      <c r="H76" s="6">
        <f>IF(A76&amp;""="","",IF(G76="","بدون موعد",IF(G76&lt;0,"انتهى",IF(G76=0,"اليوم",IF(G76&lt;='الإعدادات'!$B$5,"قريب","قادم")))))</f>
        <v/>
      </c>
      <c r="I76" s="17">
        <f>IF(A76&amp;""="","",COUNTIFS('الاختبارات'!$B$6:$B$505,A76&amp;"",'الاختبارات'!$J$6:$J$505,"&gt;=1"))</f>
        <v/>
      </c>
      <c r="J76" s="18">
        <f>IF(OR(A76&amp;""="",I76=0),"",SUMIFS('الاختبارات'!$D$6:$D$505,'الاختبارات'!$B$6:$B$505,A76&amp;"",'الاختبارات'!$J$6:$J$505,1))</f>
        <v/>
      </c>
      <c r="K76" s="18">
        <f>IF(OR(A76&amp;""="",I76=0),"",SUMIFS('الاختبارات'!$D$6:$D$505,'الاختبارات'!$B$6:$B$505,A76&amp;"",'الاختبارات'!$J$6:$J$505,I76))</f>
        <v/>
      </c>
      <c r="L76" s="18">
        <f>IF(OR(K76="",D76=""),"",K76-D76)</f>
        <v/>
      </c>
      <c r="M76" s="18">
        <f>IF(OR(K76="",I76&lt;2),"",K76-J76)</f>
        <v/>
      </c>
      <c r="N76" s="6">
        <f>IF(A76&amp;""="","",IF(I76=0,"لا اختبارات",IF(D76="","بدون هدف",IF(L76&gt;=0,"وصلت للهدف","تحت الهدف"))))</f>
        <v/>
      </c>
      <c r="O76" s="18">
        <f>IF(A76&amp;""="","",SUMIFS('الخطة'!$D$6:$D$205,'الخطة'!$B$6:$B$205,A76&amp;""))</f>
        <v/>
      </c>
      <c r="P76" s="18">
        <f>IF(A76&amp;""="","",SUMIFS('الخطة'!$E$6:$E$205,'الخطة'!$B$6:$B$205,A76&amp;""))</f>
        <v/>
      </c>
    </row>
    <row r="77">
      <c r="A77" s="5" t="n"/>
      <c r="B77" s="5" t="n"/>
      <c r="C77" s="13" t="n"/>
      <c r="D77" s="16" t="n"/>
      <c r="E77" s="16" t="n"/>
      <c r="F77" s="5" t="n"/>
      <c r="G77" s="17">
        <f>IF(OR(A77&amp;""="",NOT(ISNUMBER(C77))),"",C77-'الإعدادات'!$B$4)</f>
        <v/>
      </c>
      <c r="H77" s="6">
        <f>IF(A77&amp;""="","",IF(G77="","بدون موعد",IF(G77&lt;0,"انتهى",IF(G77=0,"اليوم",IF(G77&lt;='الإعدادات'!$B$5,"قريب","قادم")))))</f>
        <v/>
      </c>
      <c r="I77" s="17">
        <f>IF(A77&amp;""="","",COUNTIFS('الاختبارات'!$B$6:$B$505,A77&amp;"",'الاختبارات'!$J$6:$J$505,"&gt;=1"))</f>
        <v/>
      </c>
      <c r="J77" s="18">
        <f>IF(OR(A77&amp;""="",I77=0),"",SUMIFS('الاختبارات'!$D$6:$D$505,'الاختبارات'!$B$6:$B$505,A77&amp;"",'الاختبارات'!$J$6:$J$505,1))</f>
        <v/>
      </c>
      <c r="K77" s="18">
        <f>IF(OR(A77&amp;""="",I77=0),"",SUMIFS('الاختبارات'!$D$6:$D$505,'الاختبارات'!$B$6:$B$505,A77&amp;"",'الاختبارات'!$J$6:$J$505,I77))</f>
        <v/>
      </c>
      <c r="L77" s="18">
        <f>IF(OR(K77="",D77=""),"",K77-D77)</f>
        <v/>
      </c>
      <c r="M77" s="18">
        <f>IF(OR(K77="",I77&lt;2),"",K77-J77)</f>
        <v/>
      </c>
      <c r="N77" s="6">
        <f>IF(A77&amp;""="","",IF(I77=0,"لا اختبارات",IF(D77="","بدون هدف",IF(L77&gt;=0,"وصلت للهدف","تحت الهدف"))))</f>
        <v/>
      </c>
      <c r="O77" s="18">
        <f>IF(A77&amp;""="","",SUMIFS('الخطة'!$D$6:$D$205,'الخطة'!$B$6:$B$205,A77&amp;""))</f>
        <v/>
      </c>
      <c r="P77" s="18">
        <f>IF(A77&amp;""="","",SUMIFS('الخطة'!$E$6:$E$205,'الخطة'!$B$6:$B$205,A77&amp;""))</f>
        <v/>
      </c>
    </row>
    <row r="78">
      <c r="A78" s="5" t="n"/>
      <c r="B78" s="5" t="n"/>
      <c r="C78" s="13" t="n"/>
      <c r="D78" s="16" t="n"/>
      <c r="E78" s="16" t="n"/>
      <c r="F78" s="5" t="n"/>
      <c r="G78" s="17">
        <f>IF(OR(A78&amp;""="",NOT(ISNUMBER(C78))),"",C78-'الإعدادات'!$B$4)</f>
        <v/>
      </c>
      <c r="H78" s="6">
        <f>IF(A78&amp;""="","",IF(G78="","بدون موعد",IF(G78&lt;0,"انتهى",IF(G78=0,"اليوم",IF(G78&lt;='الإعدادات'!$B$5,"قريب","قادم")))))</f>
        <v/>
      </c>
      <c r="I78" s="17">
        <f>IF(A78&amp;""="","",COUNTIFS('الاختبارات'!$B$6:$B$505,A78&amp;"",'الاختبارات'!$J$6:$J$505,"&gt;=1"))</f>
        <v/>
      </c>
      <c r="J78" s="18">
        <f>IF(OR(A78&amp;""="",I78=0),"",SUMIFS('الاختبارات'!$D$6:$D$505,'الاختبارات'!$B$6:$B$505,A78&amp;"",'الاختبارات'!$J$6:$J$505,1))</f>
        <v/>
      </c>
      <c r="K78" s="18">
        <f>IF(OR(A78&amp;""="",I78=0),"",SUMIFS('الاختبارات'!$D$6:$D$505,'الاختبارات'!$B$6:$B$505,A78&amp;"",'الاختبارات'!$J$6:$J$505,I78))</f>
        <v/>
      </c>
      <c r="L78" s="18">
        <f>IF(OR(K78="",D78=""),"",K78-D78)</f>
        <v/>
      </c>
      <c r="M78" s="18">
        <f>IF(OR(K78="",I78&lt;2),"",K78-J78)</f>
        <v/>
      </c>
      <c r="N78" s="6">
        <f>IF(A78&amp;""="","",IF(I78=0,"لا اختبارات",IF(D78="","بدون هدف",IF(L78&gt;=0,"وصلت للهدف","تحت الهدف"))))</f>
        <v/>
      </c>
      <c r="O78" s="18">
        <f>IF(A78&amp;""="","",SUMIFS('الخطة'!$D$6:$D$205,'الخطة'!$B$6:$B$205,A78&amp;""))</f>
        <v/>
      </c>
      <c r="P78" s="18">
        <f>IF(A78&amp;""="","",SUMIFS('الخطة'!$E$6:$E$205,'الخطة'!$B$6:$B$205,A78&amp;""))</f>
        <v/>
      </c>
    </row>
    <row r="79">
      <c r="A79" s="5" t="n"/>
      <c r="B79" s="5" t="n"/>
      <c r="C79" s="13" t="n"/>
      <c r="D79" s="16" t="n"/>
      <c r="E79" s="16" t="n"/>
      <c r="F79" s="5" t="n"/>
      <c r="G79" s="17">
        <f>IF(OR(A79&amp;""="",NOT(ISNUMBER(C79))),"",C79-'الإعدادات'!$B$4)</f>
        <v/>
      </c>
      <c r="H79" s="6">
        <f>IF(A79&amp;""="","",IF(G79="","بدون موعد",IF(G79&lt;0,"انتهى",IF(G79=0,"اليوم",IF(G79&lt;='الإعدادات'!$B$5,"قريب","قادم")))))</f>
        <v/>
      </c>
      <c r="I79" s="17">
        <f>IF(A79&amp;""="","",COUNTIFS('الاختبارات'!$B$6:$B$505,A79&amp;"",'الاختبارات'!$J$6:$J$505,"&gt;=1"))</f>
        <v/>
      </c>
      <c r="J79" s="18">
        <f>IF(OR(A79&amp;""="",I79=0),"",SUMIFS('الاختبارات'!$D$6:$D$505,'الاختبارات'!$B$6:$B$505,A79&amp;"",'الاختبارات'!$J$6:$J$505,1))</f>
        <v/>
      </c>
      <c r="K79" s="18">
        <f>IF(OR(A79&amp;""="",I79=0),"",SUMIFS('الاختبارات'!$D$6:$D$505,'الاختبارات'!$B$6:$B$505,A79&amp;"",'الاختبارات'!$J$6:$J$505,I79))</f>
        <v/>
      </c>
      <c r="L79" s="18">
        <f>IF(OR(K79="",D79=""),"",K79-D79)</f>
        <v/>
      </c>
      <c r="M79" s="18">
        <f>IF(OR(K79="",I79&lt;2),"",K79-J79)</f>
        <v/>
      </c>
      <c r="N79" s="6">
        <f>IF(A79&amp;""="","",IF(I79=0,"لا اختبارات",IF(D79="","بدون هدف",IF(L79&gt;=0,"وصلت للهدف","تحت الهدف"))))</f>
        <v/>
      </c>
      <c r="O79" s="18">
        <f>IF(A79&amp;""="","",SUMIFS('الخطة'!$D$6:$D$205,'الخطة'!$B$6:$B$205,A79&amp;""))</f>
        <v/>
      </c>
      <c r="P79" s="18">
        <f>IF(A79&amp;""="","",SUMIFS('الخطة'!$E$6:$E$205,'الخطة'!$B$6:$B$205,A79&amp;""))</f>
        <v/>
      </c>
    </row>
    <row r="80">
      <c r="A80" s="5" t="n"/>
      <c r="B80" s="5" t="n"/>
      <c r="C80" s="13" t="n"/>
      <c r="D80" s="16" t="n"/>
      <c r="E80" s="16" t="n"/>
      <c r="F80" s="5" t="n"/>
      <c r="G80" s="17">
        <f>IF(OR(A80&amp;""="",NOT(ISNUMBER(C80))),"",C80-'الإعدادات'!$B$4)</f>
        <v/>
      </c>
      <c r="H80" s="6">
        <f>IF(A80&amp;""="","",IF(G80="","بدون موعد",IF(G80&lt;0,"انتهى",IF(G80=0,"اليوم",IF(G80&lt;='الإعدادات'!$B$5,"قريب","قادم")))))</f>
        <v/>
      </c>
      <c r="I80" s="17">
        <f>IF(A80&amp;""="","",COUNTIFS('الاختبارات'!$B$6:$B$505,A80&amp;"",'الاختبارات'!$J$6:$J$505,"&gt;=1"))</f>
        <v/>
      </c>
      <c r="J80" s="18">
        <f>IF(OR(A80&amp;""="",I80=0),"",SUMIFS('الاختبارات'!$D$6:$D$505,'الاختبارات'!$B$6:$B$505,A80&amp;"",'الاختبارات'!$J$6:$J$505,1))</f>
        <v/>
      </c>
      <c r="K80" s="18">
        <f>IF(OR(A80&amp;""="",I80=0),"",SUMIFS('الاختبارات'!$D$6:$D$505,'الاختبارات'!$B$6:$B$505,A80&amp;"",'الاختبارات'!$J$6:$J$505,I80))</f>
        <v/>
      </c>
      <c r="L80" s="18">
        <f>IF(OR(K80="",D80=""),"",K80-D80)</f>
        <v/>
      </c>
      <c r="M80" s="18">
        <f>IF(OR(K80="",I80&lt;2),"",K80-J80)</f>
        <v/>
      </c>
      <c r="N80" s="6">
        <f>IF(A80&amp;""="","",IF(I80=0,"لا اختبارات",IF(D80="","بدون هدف",IF(L80&gt;=0,"وصلت للهدف","تحت الهدف"))))</f>
        <v/>
      </c>
      <c r="O80" s="18">
        <f>IF(A80&amp;""="","",SUMIFS('الخطة'!$D$6:$D$205,'الخطة'!$B$6:$B$205,A80&amp;""))</f>
        <v/>
      </c>
      <c r="P80" s="18">
        <f>IF(A80&amp;""="","",SUMIFS('الخطة'!$E$6:$E$205,'الخطة'!$B$6:$B$205,A80&amp;""))</f>
        <v/>
      </c>
    </row>
    <row r="81">
      <c r="A81" s="5" t="n"/>
      <c r="B81" s="5" t="n"/>
      <c r="C81" s="13" t="n"/>
      <c r="D81" s="16" t="n"/>
      <c r="E81" s="16" t="n"/>
      <c r="F81" s="5" t="n"/>
      <c r="G81" s="17">
        <f>IF(OR(A81&amp;""="",NOT(ISNUMBER(C81))),"",C81-'الإعدادات'!$B$4)</f>
        <v/>
      </c>
      <c r="H81" s="6">
        <f>IF(A81&amp;""="","",IF(G81="","بدون موعد",IF(G81&lt;0,"انتهى",IF(G81=0,"اليوم",IF(G81&lt;='الإعدادات'!$B$5,"قريب","قادم")))))</f>
        <v/>
      </c>
      <c r="I81" s="17">
        <f>IF(A81&amp;""="","",COUNTIFS('الاختبارات'!$B$6:$B$505,A81&amp;"",'الاختبارات'!$J$6:$J$505,"&gt;=1"))</f>
        <v/>
      </c>
      <c r="J81" s="18">
        <f>IF(OR(A81&amp;""="",I81=0),"",SUMIFS('الاختبارات'!$D$6:$D$505,'الاختبارات'!$B$6:$B$505,A81&amp;"",'الاختبارات'!$J$6:$J$505,1))</f>
        <v/>
      </c>
      <c r="K81" s="18">
        <f>IF(OR(A81&amp;""="",I81=0),"",SUMIFS('الاختبارات'!$D$6:$D$505,'الاختبارات'!$B$6:$B$505,A81&amp;"",'الاختبارات'!$J$6:$J$505,I81))</f>
        <v/>
      </c>
      <c r="L81" s="18">
        <f>IF(OR(K81="",D81=""),"",K81-D81)</f>
        <v/>
      </c>
      <c r="M81" s="18">
        <f>IF(OR(K81="",I81&lt;2),"",K81-J81)</f>
        <v/>
      </c>
      <c r="N81" s="6">
        <f>IF(A81&amp;""="","",IF(I81=0,"لا اختبارات",IF(D81="","بدون هدف",IF(L81&gt;=0,"وصلت للهدف","تحت الهدف"))))</f>
        <v/>
      </c>
      <c r="O81" s="18">
        <f>IF(A81&amp;""="","",SUMIFS('الخطة'!$D$6:$D$205,'الخطة'!$B$6:$B$205,A81&amp;""))</f>
        <v/>
      </c>
      <c r="P81" s="18">
        <f>IF(A81&amp;""="","",SUMIFS('الخطة'!$E$6:$E$205,'الخطة'!$B$6:$B$205,A81&amp;""))</f>
        <v/>
      </c>
    </row>
    <row r="82">
      <c r="A82" s="5" t="n"/>
      <c r="B82" s="5" t="n"/>
      <c r="C82" s="13" t="n"/>
      <c r="D82" s="16" t="n"/>
      <c r="E82" s="16" t="n"/>
      <c r="F82" s="5" t="n"/>
      <c r="G82" s="17">
        <f>IF(OR(A82&amp;""="",NOT(ISNUMBER(C82))),"",C82-'الإعدادات'!$B$4)</f>
        <v/>
      </c>
      <c r="H82" s="6">
        <f>IF(A82&amp;""="","",IF(G82="","بدون موعد",IF(G82&lt;0,"انتهى",IF(G82=0,"اليوم",IF(G82&lt;='الإعدادات'!$B$5,"قريب","قادم")))))</f>
        <v/>
      </c>
      <c r="I82" s="17">
        <f>IF(A82&amp;""="","",COUNTIFS('الاختبارات'!$B$6:$B$505,A82&amp;"",'الاختبارات'!$J$6:$J$505,"&gt;=1"))</f>
        <v/>
      </c>
      <c r="J82" s="18">
        <f>IF(OR(A82&amp;""="",I82=0),"",SUMIFS('الاختبارات'!$D$6:$D$505,'الاختبارات'!$B$6:$B$505,A82&amp;"",'الاختبارات'!$J$6:$J$505,1))</f>
        <v/>
      </c>
      <c r="K82" s="18">
        <f>IF(OR(A82&amp;""="",I82=0),"",SUMIFS('الاختبارات'!$D$6:$D$505,'الاختبارات'!$B$6:$B$505,A82&amp;"",'الاختبارات'!$J$6:$J$505,I82))</f>
        <v/>
      </c>
      <c r="L82" s="18">
        <f>IF(OR(K82="",D82=""),"",K82-D82)</f>
        <v/>
      </c>
      <c r="M82" s="18">
        <f>IF(OR(K82="",I82&lt;2),"",K82-J82)</f>
        <v/>
      </c>
      <c r="N82" s="6">
        <f>IF(A82&amp;""="","",IF(I82=0,"لا اختبارات",IF(D82="","بدون هدف",IF(L82&gt;=0,"وصلت للهدف","تحت الهدف"))))</f>
        <v/>
      </c>
      <c r="O82" s="18">
        <f>IF(A82&amp;""="","",SUMIFS('الخطة'!$D$6:$D$205,'الخطة'!$B$6:$B$205,A82&amp;""))</f>
        <v/>
      </c>
      <c r="P82" s="18">
        <f>IF(A82&amp;""="","",SUMIFS('الخطة'!$E$6:$E$205,'الخطة'!$B$6:$B$205,A82&amp;""))</f>
        <v/>
      </c>
    </row>
    <row r="83">
      <c r="A83" s="5" t="n"/>
      <c r="B83" s="5" t="n"/>
      <c r="C83" s="13" t="n"/>
      <c r="D83" s="16" t="n"/>
      <c r="E83" s="16" t="n"/>
      <c r="F83" s="5" t="n"/>
      <c r="G83" s="17">
        <f>IF(OR(A83&amp;""="",NOT(ISNUMBER(C83))),"",C83-'الإعدادات'!$B$4)</f>
        <v/>
      </c>
      <c r="H83" s="6">
        <f>IF(A83&amp;""="","",IF(G83="","بدون موعد",IF(G83&lt;0,"انتهى",IF(G83=0,"اليوم",IF(G83&lt;='الإعدادات'!$B$5,"قريب","قادم")))))</f>
        <v/>
      </c>
      <c r="I83" s="17">
        <f>IF(A83&amp;""="","",COUNTIFS('الاختبارات'!$B$6:$B$505,A83&amp;"",'الاختبارات'!$J$6:$J$505,"&gt;=1"))</f>
        <v/>
      </c>
      <c r="J83" s="18">
        <f>IF(OR(A83&amp;""="",I83=0),"",SUMIFS('الاختبارات'!$D$6:$D$505,'الاختبارات'!$B$6:$B$505,A83&amp;"",'الاختبارات'!$J$6:$J$505,1))</f>
        <v/>
      </c>
      <c r="K83" s="18">
        <f>IF(OR(A83&amp;""="",I83=0),"",SUMIFS('الاختبارات'!$D$6:$D$505,'الاختبارات'!$B$6:$B$505,A83&amp;"",'الاختبارات'!$J$6:$J$505,I83))</f>
        <v/>
      </c>
      <c r="L83" s="18">
        <f>IF(OR(K83="",D83=""),"",K83-D83)</f>
        <v/>
      </c>
      <c r="M83" s="18">
        <f>IF(OR(K83="",I83&lt;2),"",K83-J83)</f>
        <v/>
      </c>
      <c r="N83" s="6">
        <f>IF(A83&amp;""="","",IF(I83=0,"لا اختبارات",IF(D83="","بدون هدف",IF(L83&gt;=0,"وصلت للهدف","تحت الهدف"))))</f>
        <v/>
      </c>
      <c r="O83" s="18">
        <f>IF(A83&amp;""="","",SUMIFS('الخطة'!$D$6:$D$205,'الخطة'!$B$6:$B$205,A83&amp;""))</f>
        <v/>
      </c>
      <c r="P83" s="18">
        <f>IF(A83&amp;""="","",SUMIFS('الخطة'!$E$6:$E$205,'الخطة'!$B$6:$B$205,A83&amp;""))</f>
        <v/>
      </c>
    </row>
    <row r="84">
      <c r="A84" s="5" t="n"/>
      <c r="B84" s="5" t="n"/>
      <c r="C84" s="13" t="n"/>
      <c r="D84" s="16" t="n"/>
      <c r="E84" s="16" t="n"/>
      <c r="F84" s="5" t="n"/>
      <c r="G84" s="17">
        <f>IF(OR(A84&amp;""="",NOT(ISNUMBER(C84))),"",C84-'الإعدادات'!$B$4)</f>
        <v/>
      </c>
      <c r="H84" s="6">
        <f>IF(A84&amp;""="","",IF(G84="","بدون موعد",IF(G84&lt;0,"انتهى",IF(G84=0,"اليوم",IF(G84&lt;='الإعدادات'!$B$5,"قريب","قادم")))))</f>
        <v/>
      </c>
      <c r="I84" s="17">
        <f>IF(A84&amp;""="","",COUNTIFS('الاختبارات'!$B$6:$B$505,A84&amp;"",'الاختبارات'!$J$6:$J$505,"&gt;=1"))</f>
        <v/>
      </c>
      <c r="J84" s="18">
        <f>IF(OR(A84&amp;""="",I84=0),"",SUMIFS('الاختبارات'!$D$6:$D$505,'الاختبارات'!$B$6:$B$505,A84&amp;"",'الاختبارات'!$J$6:$J$505,1))</f>
        <v/>
      </c>
      <c r="K84" s="18">
        <f>IF(OR(A84&amp;""="",I84=0),"",SUMIFS('الاختبارات'!$D$6:$D$505,'الاختبارات'!$B$6:$B$505,A84&amp;"",'الاختبارات'!$J$6:$J$505,I84))</f>
        <v/>
      </c>
      <c r="L84" s="18">
        <f>IF(OR(K84="",D84=""),"",K84-D84)</f>
        <v/>
      </c>
      <c r="M84" s="18">
        <f>IF(OR(K84="",I84&lt;2),"",K84-J84)</f>
        <v/>
      </c>
      <c r="N84" s="6">
        <f>IF(A84&amp;""="","",IF(I84=0,"لا اختبارات",IF(D84="","بدون هدف",IF(L84&gt;=0,"وصلت للهدف","تحت الهدف"))))</f>
        <v/>
      </c>
      <c r="O84" s="18">
        <f>IF(A84&amp;""="","",SUMIFS('الخطة'!$D$6:$D$205,'الخطة'!$B$6:$B$205,A84&amp;""))</f>
        <v/>
      </c>
      <c r="P84" s="18">
        <f>IF(A84&amp;""="","",SUMIFS('الخطة'!$E$6:$E$205,'الخطة'!$B$6:$B$205,A84&amp;""))</f>
        <v/>
      </c>
    </row>
    <row r="85">
      <c r="A85" s="5" t="n"/>
      <c r="B85" s="5" t="n"/>
      <c r="C85" s="13" t="n"/>
      <c r="D85" s="16" t="n"/>
      <c r="E85" s="16" t="n"/>
      <c r="F85" s="5" t="n"/>
      <c r="G85" s="17">
        <f>IF(OR(A85&amp;""="",NOT(ISNUMBER(C85))),"",C85-'الإعدادات'!$B$4)</f>
        <v/>
      </c>
      <c r="H85" s="6">
        <f>IF(A85&amp;""="","",IF(G85="","بدون موعد",IF(G85&lt;0,"انتهى",IF(G85=0,"اليوم",IF(G85&lt;='الإعدادات'!$B$5,"قريب","قادم")))))</f>
        <v/>
      </c>
      <c r="I85" s="17">
        <f>IF(A85&amp;""="","",COUNTIFS('الاختبارات'!$B$6:$B$505,A85&amp;"",'الاختبارات'!$J$6:$J$505,"&gt;=1"))</f>
        <v/>
      </c>
      <c r="J85" s="18">
        <f>IF(OR(A85&amp;""="",I85=0),"",SUMIFS('الاختبارات'!$D$6:$D$505,'الاختبارات'!$B$6:$B$505,A85&amp;"",'الاختبارات'!$J$6:$J$505,1))</f>
        <v/>
      </c>
      <c r="K85" s="18">
        <f>IF(OR(A85&amp;""="",I85=0),"",SUMIFS('الاختبارات'!$D$6:$D$505,'الاختبارات'!$B$6:$B$505,A85&amp;"",'الاختبارات'!$J$6:$J$505,I85))</f>
        <v/>
      </c>
      <c r="L85" s="18">
        <f>IF(OR(K85="",D85=""),"",K85-D85)</f>
        <v/>
      </c>
      <c r="M85" s="18">
        <f>IF(OR(K85="",I85&lt;2),"",K85-J85)</f>
        <v/>
      </c>
      <c r="N85" s="6">
        <f>IF(A85&amp;""="","",IF(I85=0,"لا اختبارات",IF(D85="","بدون هدف",IF(L85&gt;=0,"وصلت للهدف","تحت الهدف"))))</f>
        <v/>
      </c>
      <c r="O85" s="18">
        <f>IF(A85&amp;""="","",SUMIFS('الخطة'!$D$6:$D$205,'الخطة'!$B$6:$B$205,A85&amp;""))</f>
        <v/>
      </c>
      <c r="P85" s="18">
        <f>IF(A85&amp;""="","",SUMIFS('الخطة'!$E$6:$E$205,'الخطة'!$B$6:$B$205,A85&amp;""))</f>
        <v/>
      </c>
    </row>
    <row r="86">
      <c r="A86" s="5" t="n"/>
      <c r="B86" s="5" t="n"/>
      <c r="C86" s="13" t="n"/>
      <c r="D86" s="16" t="n"/>
      <c r="E86" s="16" t="n"/>
      <c r="F86" s="5" t="n"/>
      <c r="G86" s="17">
        <f>IF(OR(A86&amp;""="",NOT(ISNUMBER(C86))),"",C86-'الإعدادات'!$B$4)</f>
        <v/>
      </c>
      <c r="H86" s="6">
        <f>IF(A86&amp;""="","",IF(G86="","بدون موعد",IF(G86&lt;0,"انتهى",IF(G86=0,"اليوم",IF(G86&lt;='الإعدادات'!$B$5,"قريب","قادم")))))</f>
        <v/>
      </c>
      <c r="I86" s="17">
        <f>IF(A86&amp;""="","",COUNTIFS('الاختبارات'!$B$6:$B$505,A86&amp;"",'الاختبارات'!$J$6:$J$505,"&gt;=1"))</f>
        <v/>
      </c>
      <c r="J86" s="18">
        <f>IF(OR(A86&amp;""="",I86=0),"",SUMIFS('الاختبارات'!$D$6:$D$505,'الاختبارات'!$B$6:$B$505,A86&amp;"",'الاختبارات'!$J$6:$J$505,1))</f>
        <v/>
      </c>
      <c r="K86" s="18">
        <f>IF(OR(A86&amp;""="",I86=0),"",SUMIFS('الاختبارات'!$D$6:$D$505,'الاختبارات'!$B$6:$B$505,A86&amp;"",'الاختبارات'!$J$6:$J$505,I86))</f>
        <v/>
      </c>
      <c r="L86" s="18">
        <f>IF(OR(K86="",D86=""),"",K86-D86)</f>
        <v/>
      </c>
      <c r="M86" s="18">
        <f>IF(OR(K86="",I86&lt;2),"",K86-J86)</f>
        <v/>
      </c>
      <c r="N86" s="6">
        <f>IF(A86&amp;""="","",IF(I86=0,"لا اختبارات",IF(D86="","بدون هدف",IF(L86&gt;=0,"وصلت للهدف","تحت الهدف"))))</f>
        <v/>
      </c>
      <c r="O86" s="18">
        <f>IF(A86&amp;""="","",SUMIFS('الخطة'!$D$6:$D$205,'الخطة'!$B$6:$B$205,A86&amp;""))</f>
        <v/>
      </c>
      <c r="P86" s="18">
        <f>IF(A86&amp;""="","",SUMIFS('الخطة'!$E$6:$E$205,'الخطة'!$B$6:$B$205,A86&amp;""))</f>
        <v/>
      </c>
    </row>
    <row r="87">
      <c r="A87" s="5" t="n"/>
      <c r="B87" s="5" t="n"/>
      <c r="C87" s="13" t="n"/>
      <c r="D87" s="16" t="n"/>
      <c r="E87" s="16" t="n"/>
      <c r="F87" s="5" t="n"/>
      <c r="G87" s="17">
        <f>IF(OR(A87&amp;""="",NOT(ISNUMBER(C87))),"",C87-'الإعدادات'!$B$4)</f>
        <v/>
      </c>
      <c r="H87" s="6">
        <f>IF(A87&amp;""="","",IF(G87="","بدون موعد",IF(G87&lt;0,"انتهى",IF(G87=0,"اليوم",IF(G87&lt;='الإعدادات'!$B$5,"قريب","قادم")))))</f>
        <v/>
      </c>
      <c r="I87" s="17">
        <f>IF(A87&amp;""="","",COUNTIFS('الاختبارات'!$B$6:$B$505,A87&amp;"",'الاختبارات'!$J$6:$J$505,"&gt;=1"))</f>
        <v/>
      </c>
      <c r="J87" s="18">
        <f>IF(OR(A87&amp;""="",I87=0),"",SUMIFS('الاختبارات'!$D$6:$D$505,'الاختبارات'!$B$6:$B$505,A87&amp;"",'الاختبارات'!$J$6:$J$505,1))</f>
        <v/>
      </c>
      <c r="K87" s="18">
        <f>IF(OR(A87&amp;""="",I87=0),"",SUMIFS('الاختبارات'!$D$6:$D$505,'الاختبارات'!$B$6:$B$505,A87&amp;"",'الاختبارات'!$J$6:$J$505,I87))</f>
        <v/>
      </c>
      <c r="L87" s="18">
        <f>IF(OR(K87="",D87=""),"",K87-D87)</f>
        <v/>
      </c>
      <c r="M87" s="18">
        <f>IF(OR(K87="",I87&lt;2),"",K87-J87)</f>
        <v/>
      </c>
      <c r="N87" s="6">
        <f>IF(A87&amp;""="","",IF(I87=0,"لا اختبارات",IF(D87="","بدون هدف",IF(L87&gt;=0,"وصلت للهدف","تحت الهدف"))))</f>
        <v/>
      </c>
      <c r="O87" s="18">
        <f>IF(A87&amp;""="","",SUMIFS('الخطة'!$D$6:$D$205,'الخطة'!$B$6:$B$205,A87&amp;""))</f>
        <v/>
      </c>
      <c r="P87" s="18">
        <f>IF(A87&amp;""="","",SUMIFS('الخطة'!$E$6:$E$205,'الخطة'!$B$6:$B$205,A87&amp;""))</f>
        <v/>
      </c>
    </row>
    <row r="88">
      <c r="A88" s="5" t="n"/>
      <c r="B88" s="5" t="n"/>
      <c r="C88" s="13" t="n"/>
      <c r="D88" s="16" t="n"/>
      <c r="E88" s="16" t="n"/>
      <c r="F88" s="5" t="n"/>
      <c r="G88" s="17">
        <f>IF(OR(A88&amp;""="",NOT(ISNUMBER(C88))),"",C88-'الإعدادات'!$B$4)</f>
        <v/>
      </c>
      <c r="H88" s="6">
        <f>IF(A88&amp;""="","",IF(G88="","بدون موعد",IF(G88&lt;0,"انتهى",IF(G88=0,"اليوم",IF(G88&lt;='الإعدادات'!$B$5,"قريب","قادم")))))</f>
        <v/>
      </c>
      <c r="I88" s="17">
        <f>IF(A88&amp;""="","",COUNTIFS('الاختبارات'!$B$6:$B$505,A88&amp;"",'الاختبارات'!$J$6:$J$505,"&gt;=1"))</f>
        <v/>
      </c>
      <c r="J88" s="18">
        <f>IF(OR(A88&amp;""="",I88=0),"",SUMIFS('الاختبارات'!$D$6:$D$505,'الاختبارات'!$B$6:$B$505,A88&amp;"",'الاختبارات'!$J$6:$J$505,1))</f>
        <v/>
      </c>
      <c r="K88" s="18">
        <f>IF(OR(A88&amp;""="",I88=0),"",SUMIFS('الاختبارات'!$D$6:$D$505,'الاختبارات'!$B$6:$B$505,A88&amp;"",'الاختبارات'!$J$6:$J$505,I88))</f>
        <v/>
      </c>
      <c r="L88" s="18">
        <f>IF(OR(K88="",D88=""),"",K88-D88)</f>
        <v/>
      </c>
      <c r="M88" s="18">
        <f>IF(OR(K88="",I88&lt;2),"",K88-J88)</f>
        <v/>
      </c>
      <c r="N88" s="6">
        <f>IF(A88&amp;""="","",IF(I88=0,"لا اختبارات",IF(D88="","بدون هدف",IF(L88&gt;=0,"وصلت للهدف","تحت الهدف"))))</f>
        <v/>
      </c>
      <c r="O88" s="18">
        <f>IF(A88&amp;""="","",SUMIFS('الخطة'!$D$6:$D$205,'الخطة'!$B$6:$B$205,A88&amp;""))</f>
        <v/>
      </c>
      <c r="P88" s="18">
        <f>IF(A88&amp;""="","",SUMIFS('الخطة'!$E$6:$E$205,'الخطة'!$B$6:$B$205,A88&amp;""))</f>
        <v/>
      </c>
    </row>
    <row r="89">
      <c r="A89" s="5" t="n"/>
      <c r="B89" s="5" t="n"/>
      <c r="C89" s="13" t="n"/>
      <c r="D89" s="16" t="n"/>
      <c r="E89" s="16" t="n"/>
      <c r="F89" s="5" t="n"/>
      <c r="G89" s="17">
        <f>IF(OR(A89&amp;""="",NOT(ISNUMBER(C89))),"",C89-'الإعدادات'!$B$4)</f>
        <v/>
      </c>
      <c r="H89" s="6">
        <f>IF(A89&amp;""="","",IF(G89="","بدون موعد",IF(G89&lt;0,"انتهى",IF(G89=0,"اليوم",IF(G89&lt;='الإعدادات'!$B$5,"قريب","قادم")))))</f>
        <v/>
      </c>
      <c r="I89" s="17">
        <f>IF(A89&amp;""="","",COUNTIFS('الاختبارات'!$B$6:$B$505,A89&amp;"",'الاختبارات'!$J$6:$J$505,"&gt;=1"))</f>
        <v/>
      </c>
      <c r="J89" s="18">
        <f>IF(OR(A89&amp;""="",I89=0),"",SUMIFS('الاختبارات'!$D$6:$D$505,'الاختبارات'!$B$6:$B$505,A89&amp;"",'الاختبارات'!$J$6:$J$505,1))</f>
        <v/>
      </c>
      <c r="K89" s="18">
        <f>IF(OR(A89&amp;""="",I89=0),"",SUMIFS('الاختبارات'!$D$6:$D$505,'الاختبارات'!$B$6:$B$505,A89&amp;"",'الاختبارات'!$J$6:$J$505,I89))</f>
        <v/>
      </c>
      <c r="L89" s="18">
        <f>IF(OR(K89="",D89=""),"",K89-D89)</f>
        <v/>
      </c>
      <c r="M89" s="18">
        <f>IF(OR(K89="",I89&lt;2),"",K89-J89)</f>
        <v/>
      </c>
      <c r="N89" s="6">
        <f>IF(A89&amp;""="","",IF(I89=0,"لا اختبارات",IF(D89="","بدون هدف",IF(L89&gt;=0,"وصلت للهدف","تحت الهدف"))))</f>
        <v/>
      </c>
      <c r="O89" s="18">
        <f>IF(A89&amp;""="","",SUMIFS('الخطة'!$D$6:$D$205,'الخطة'!$B$6:$B$205,A89&amp;""))</f>
        <v/>
      </c>
      <c r="P89" s="18">
        <f>IF(A89&amp;""="","",SUMIFS('الخطة'!$E$6:$E$205,'الخطة'!$B$6:$B$205,A89&amp;""))</f>
        <v/>
      </c>
    </row>
    <row r="90">
      <c r="A90" s="5" t="n"/>
      <c r="B90" s="5" t="n"/>
      <c r="C90" s="13" t="n"/>
      <c r="D90" s="16" t="n"/>
      <c r="E90" s="16" t="n"/>
      <c r="F90" s="5" t="n"/>
      <c r="G90" s="17">
        <f>IF(OR(A90&amp;""="",NOT(ISNUMBER(C90))),"",C90-'الإعدادات'!$B$4)</f>
        <v/>
      </c>
      <c r="H90" s="6">
        <f>IF(A90&amp;""="","",IF(G90="","بدون موعد",IF(G90&lt;0,"انتهى",IF(G90=0,"اليوم",IF(G90&lt;='الإعدادات'!$B$5,"قريب","قادم")))))</f>
        <v/>
      </c>
      <c r="I90" s="17">
        <f>IF(A90&amp;""="","",COUNTIFS('الاختبارات'!$B$6:$B$505,A90&amp;"",'الاختبارات'!$J$6:$J$505,"&gt;=1"))</f>
        <v/>
      </c>
      <c r="J90" s="18">
        <f>IF(OR(A90&amp;""="",I90=0),"",SUMIFS('الاختبارات'!$D$6:$D$505,'الاختبارات'!$B$6:$B$505,A90&amp;"",'الاختبارات'!$J$6:$J$505,1))</f>
        <v/>
      </c>
      <c r="K90" s="18">
        <f>IF(OR(A90&amp;""="",I90=0),"",SUMIFS('الاختبارات'!$D$6:$D$505,'الاختبارات'!$B$6:$B$505,A90&amp;"",'الاختبارات'!$J$6:$J$505,I90))</f>
        <v/>
      </c>
      <c r="L90" s="18">
        <f>IF(OR(K90="",D90=""),"",K90-D90)</f>
        <v/>
      </c>
      <c r="M90" s="18">
        <f>IF(OR(K90="",I90&lt;2),"",K90-J90)</f>
        <v/>
      </c>
      <c r="N90" s="6">
        <f>IF(A90&amp;""="","",IF(I90=0,"لا اختبارات",IF(D90="","بدون هدف",IF(L90&gt;=0,"وصلت للهدف","تحت الهدف"))))</f>
        <v/>
      </c>
      <c r="O90" s="18">
        <f>IF(A90&amp;""="","",SUMIFS('الخطة'!$D$6:$D$205,'الخطة'!$B$6:$B$205,A90&amp;""))</f>
        <v/>
      </c>
      <c r="P90" s="18">
        <f>IF(A90&amp;""="","",SUMIFS('الخطة'!$E$6:$E$205,'الخطة'!$B$6:$B$205,A90&amp;""))</f>
        <v/>
      </c>
    </row>
    <row r="91">
      <c r="A91" s="5" t="n"/>
      <c r="B91" s="5" t="n"/>
      <c r="C91" s="13" t="n"/>
      <c r="D91" s="16" t="n"/>
      <c r="E91" s="16" t="n"/>
      <c r="F91" s="5" t="n"/>
      <c r="G91" s="17">
        <f>IF(OR(A91&amp;""="",NOT(ISNUMBER(C91))),"",C91-'الإعدادات'!$B$4)</f>
        <v/>
      </c>
      <c r="H91" s="6">
        <f>IF(A91&amp;""="","",IF(G91="","بدون موعد",IF(G91&lt;0,"انتهى",IF(G91=0,"اليوم",IF(G91&lt;='الإعدادات'!$B$5,"قريب","قادم")))))</f>
        <v/>
      </c>
      <c r="I91" s="17">
        <f>IF(A91&amp;""="","",COUNTIFS('الاختبارات'!$B$6:$B$505,A91&amp;"",'الاختبارات'!$J$6:$J$505,"&gt;=1"))</f>
        <v/>
      </c>
      <c r="J91" s="18">
        <f>IF(OR(A91&amp;""="",I91=0),"",SUMIFS('الاختبارات'!$D$6:$D$505,'الاختبارات'!$B$6:$B$505,A91&amp;"",'الاختبارات'!$J$6:$J$505,1))</f>
        <v/>
      </c>
      <c r="K91" s="18">
        <f>IF(OR(A91&amp;""="",I91=0),"",SUMIFS('الاختبارات'!$D$6:$D$505,'الاختبارات'!$B$6:$B$505,A91&amp;"",'الاختبارات'!$J$6:$J$505,I91))</f>
        <v/>
      </c>
      <c r="L91" s="18">
        <f>IF(OR(K91="",D91=""),"",K91-D91)</f>
        <v/>
      </c>
      <c r="M91" s="18">
        <f>IF(OR(K91="",I91&lt;2),"",K91-J91)</f>
        <v/>
      </c>
      <c r="N91" s="6">
        <f>IF(A91&amp;""="","",IF(I91=0,"لا اختبارات",IF(D91="","بدون هدف",IF(L91&gt;=0,"وصلت للهدف","تحت الهدف"))))</f>
        <v/>
      </c>
      <c r="O91" s="18">
        <f>IF(A91&amp;""="","",SUMIFS('الخطة'!$D$6:$D$205,'الخطة'!$B$6:$B$205,A91&amp;""))</f>
        <v/>
      </c>
      <c r="P91" s="18">
        <f>IF(A91&amp;""="","",SUMIFS('الخطة'!$E$6:$E$205,'الخطة'!$B$6:$B$205,A91&amp;""))</f>
        <v/>
      </c>
    </row>
    <row r="92">
      <c r="A92" s="5" t="n"/>
      <c r="B92" s="5" t="n"/>
      <c r="C92" s="13" t="n"/>
      <c r="D92" s="16" t="n"/>
      <c r="E92" s="16" t="n"/>
      <c r="F92" s="5" t="n"/>
      <c r="G92" s="17">
        <f>IF(OR(A92&amp;""="",NOT(ISNUMBER(C92))),"",C92-'الإعدادات'!$B$4)</f>
        <v/>
      </c>
      <c r="H92" s="6">
        <f>IF(A92&amp;""="","",IF(G92="","بدون موعد",IF(G92&lt;0,"انتهى",IF(G92=0,"اليوم",IF(G92&lt;='الإعدادات'!$B$5,"قريب","قادم")))))</f>
        <v/>
      </c>
      <c r="I92" s="17">
        <f>IF(A92&amp;""="","",COUNTIFS('الاختبارات'!$B$6:$B$505,A92&amp;"",'الاختبارات'!$J$6:$J$505,"&gt;=1"))</f>
        <v/>
      </c>
      <c r="J92" s="18">
        <f>IF(OR(A92&amp;""="",I92=0),"",SUMIFS('الاختبارات'!$D$6:$D$505,'الاختبارات'!$B$6:$B$505,A92&amp;"",'الاختبارات'!$J$6:$J$505,1))</f>
        <v/>
      </c>
      <c r="K92" s="18">
        <f>IF(OR(A92&amp;""="",I92=0),"",SUMIFS('الاختبارات'!$D$6:$D$505,'الاختبارات'!$B$6:$B$505,A92&amp;"",'الاختبارات'!$J$6:$J$505,I92))</f>
        <v/>
      </c>
      <c r="L92" s="18">
        <f>IF(OR(K92="",D92=""),"",K92-D92)</f>
        <v/>
      </c>
      <c r="M92" s="18">
        <f>IF(OR(K92="",I92&lt;2),"",K92-J92)</f>
        <v/>
      </c>
      <c r="N92" s="6">
        <f>IF(A92&amp;""="","",IF(I92=0,"لا اختبارات",IF(D92="","بدون هدف",IF(L92&gt;=0,"وصلت للهدف","تحت الهدف"))))</f>
        <v/>
      </c>
      <c r="O92" s="18">
        <f>IF(A92&amp;""="","",SUMIFS('الخطة'!$D$6:$D$205,'الخطة'!$B$6:$B$205,A92&amp;""))</f>
        <v/>
      </c>
      <c r="P92" s="18">
        <f>IF(A92&amp;""="","",SUMIFS('الخطة'!$E$6:$E$205,'الخطة'!$B$6:$B$205,A92&amp;""))</f>
        <v/>
      </c>
    </row>
    <row r="93">
      <c r="A93" s="5" t="n"/>
      <c r="B93" s="5" t="n"/>
      <c r="C93" s="13" t="n"/>
      <c r="D93" s="16" t="n"/>
      <c r="E93" s="16" t="n"/>
      <c r="F93" s="5" t="n"/>
      <c r="G93" s="17">
        <f>IF(OR(A93&amp;""="",NOT(ISNUMBER(C93))),"",C93-'الإعدادات'!$B$4)</f>
        <v/>
      </c>
      <c r="H93" s="6">
        <f>IF(A93&amp;""="","",IF(G93="","بدون موعد",IF(G93&lt;0,"انتهى",IF(G93=0,"اليوم",IF(G93&lt;='الإعدادات'!$B$5,"قريب","قادم")))))</f>
        <v/>
      </c>
      <c r="I93" s="17">
        <f>IF(A93&amp;""="","",COUNTIFS('الاختبارات'!$B$6:$B$505,A93&amp;"",'الاختبارات'!$J$6:$J$505,"&gt;=1"))</f>
        <v/>
      </c>
      <c r="J93" s="18">
        <f>IF(OR(A93&amp;""="",I93=0),"",SUMIFS('الاختبارات'!$D$6:$D$505,'الاختبارات'!$B$6:$B$505,A93&amp;"",'الاختبارات'!$J$6:$J$505,1))</f>
        <v/>
      </c>
      <c r="K93" s="18">
        <f>IF(OR(A93&amp;""="",I93=0),"",SUMIFS('الاختبارات'!$D$6:$D$505,'الاختبارات'!$B$6:$B$505,A93&amp;"",'الاختبارات'!$J$6:$J$505,I93))</f>
        <v/>
      </c>
      <c r="L93" s="18">
        <f>IF(OR(K93="",D93=""),"",K93-D93)</f>
        <v/>
      </c>
      <c r="M93" s="18">
        <f>IF(OR(K93="",I93&lt;2),"",K93-J93)</f>
        <v/>
      </c>
      <c r="N93" s="6">
        <f>IF(A93&amp;""="","",IF(I93=0,"لا اختبارات",IF(D93="","بدون هدف",IF(L93&gt;=0,"وصلت للهدف","تحت الهدف"))))</f>
        <v/>
      </c>
      <c r="O93" s="18">
        <f>IF(A93&amp;""="","",SUMIFS('الخطة'!$D$6:$D$205,'الخطة'!$B$6:$B$205,A93&amp;""))</f>
        <v/>
      </c>
      <c r="P93" s="18">
        <f>IF(A93&amp;""="","",SUMIFS('الخطة'!$E$6:$E$205,'الخطة'!$B$6:$B$205,A93&amp;""))</f>
        <v/>
      </c>
    </row>
    <row r="94">
      <c r="A94" s="5" t="n"/>
      <c r="B94" s="5" t="n"/>
      <c r="C94" s="13" t="n"/>
      <c r="D94" s="16" t="n"/>
      <c r="E94" s="16" t="n"/>
      <c r="F94" s="5" t="n"/>
      <c r="G94" s="17">
        <f>IF(OR(A94&amp;""="",NOT(ISNUMBER(C94))),"",C94-'الإعدادات'!$B$4)</f>
        <v/>
      </c>
      <c r="H94" s="6">
        <f>IF(A94&amp;""="","",IF(G94="","بدون موعد",IF(G94&lt;0,"انتهى",IF(G94=0,"اليوم",IF(G94&lt;='الإعدادات'!$B$5,"قريب","قادم")))))</f>
        <v/>
      </c>
      <c r="I94" s="17">
        <f>IF(A94&amp;""="","",COUNTIFS('الاختبارات'!$B$6:$B$505,A94&amp;"",'الاختبارات'!$J$6:$J$505,"&gt;=1"))</f>
        <v/>
      </c>
      <c r="J94" s="18">
        <f>IF(OR(A94&amp;""="",I94=0),"",SUMIFS('الاختبارات'!$D$6:$D$505,'الاختبارات'!$B$6:$B$505,A94&amp;"",'الاختبارات'!$J$6:$J$505,1))</f>
        <v/>
      </c>
      <c r="K94" s="18">
        <f>IF(OR(A94&amp;""="",I94=0),"",SUMIFS('الاختبارات'!$D$6:$D$505,'الاختبارات'!$B$6:$B$505,A94&amp;"",'الاختبارات'!$J$6:$J$505,I94))</f>
        <v/>
      </c>
      <c r="L94" s="18">
        <f>IF(OR(K94="",D94=""),"",K94-D94)</f>
        <v/>
      </c>
      <c r="M94" s="18">
        <f>IF(OR(K94="",I94&lt;2),"",K94-J94)</f>
        <v/>
      </c>
      <c r="N94" s="6">
        <f>IF(A94&amp;""="","",IF(I94=0,"لا اختبارات",IF(D94="","بدون هدف",IF(L94&gt;=0,"وصلت للهدف","تحت الهدف"))))</f>
        <v/>
      </c>
      <c r="O94" s="18">
        <f>IF(A94&amp;""="","",SUMIFS('الخطة'!$D$6:$D$205,'الخطة'!$B$6:$B$205,A94&amp;""))</f>
        <v/>
      </c>
      <c r="P94" s="18">
        <f>IF(A94&amp;""="","",SUMIFS('الخطة'!$E$6:$E$205,'الخطة'!$B$6:$B$205,A94&amp;""))</f>
        <v/>
      </c>
    </row>
    <row r="95">
      <c r="A95" s="5" t="n"/>
      <c r="B95" s="5" t="n"/>
      <c r="C95" s="13" t="n"/>
      <c r="D95" s="16" t="n"/>
      <c r="E95" s="16" t="n"/>
      <c r="F95" s="5" t="n"/>
      <c r="G95" s="17">
        <f>IF(OR(A95&amp;""="",NOT(ISNUMBER(C95))),"",C95-'الإعدادات'!$B$4)</f>
        <v/>
      </c>
      <c r="H95" s="6">
        <f>IF(A95&amp;""="","",IF(G95="","بدون موعد",IF(G95&lt;0,"انتهى",IF(G95=0,"اليوم",IF(G95&lt;='الإعدادات'!$B$5,"قريب","قادم")))))</f>
        <v/>
      </c>
      <c r="I95" s="17">
        <f>IF(A95&amp;""="","",COUNTIFS('الاختبارات'!$B$6:$B$505,A95&amp;"",'الاختبارات'!$J$6:$J$505,"&gt;=1"))</f>
        <v/>
      </c>
      <c r="J95" s="18">
        <f>IF(OR(A95&amp;""="",I95=0),"",SUMIFS('الاختبارات'!$D$6:$D$505,'الاختبارات'!$B$6:$B$505,A95&amp;"",'الاختبارات'!$J$6:$J$505,1))</f>
        <v/>
      </c>
      <c r="K95" s="18">
        <f>IF(OR(A95&amp;""="",I95=0),"",SUMIFS('الاختبارات'!$D$6:$D$505,'الاختبارات'!$B$6:$B$505,A95&amp;"",'الاختبارات'!$J$6:$J$505,I95))</f>
        <v/>
      </c>
      <c r="L95" s="18">
        <f>IF(OR(K95="",D95=""),"",K95-D95)</f>
        <v/>
      </c>
      <c r="M95" s="18">
        <f>IF(OR(K95="",I95&lt;2),"",K95-J95)</f>
        <v/>
      </c>
      <c r="N95" s="6">
        <f>IF(A95&amp;""="","",IF(I95=0,"لا اختبارات",IF(D95="","بدون هدف",IF(L95&gt;=0,"وصلت للهدف","تحت الهدف"))))</f>
        <v/>
      </c>
      <c r="O95" s="18">
        <f>IF(A95&amp;""="","",SUMIFS('الخطة'!$D$6:$D$205,'الخطة'!$B$6:$B$205,A95&amp;""))</f>
        <v/>
      </c>
      <c r="P95" s="18">
        <f>IF(A95&amp;""="","",SUMIFS('الخطة'!$E$6:$E$205,'الخطة'!$B$6:$B$205,A95&amp;""))</f>
        <v/>
      </c>
    </row>
    <row r="96">
      <c r="A96" s="5" t="n"/>
      <c r="B96" s="5" t="n"/>
      <c r="C96" s="13" t="n"/>
      <c r="D96" s="16" t="n"/>
      <c r="E96" s="16" t="n"/>
      <c r="F96" s="5" t="n"/>
      <c r="G96" s="17">
        <f>IF(OR(A96&amp;""="",NOT(ISNUMBER(C96))),"",C96-'الإعدادات'!$B$4)</f>
        <v/>
      </c>
      <c r="H96" s="6">
        <f>IF(A96&amp;""="","",IF(G96="","بدون موعد",IF(G96&lt;0,"انتهى",IF(G96=0,"اليوم",IF(G96&lt;='الإعدادات'!$B$5,"قريب","قادم")))))</f>
        <v/>
      </c>
      <c r="I96" s="17">
        <f>IF(A96&amp;""="","",COUNTIFS('الاختبارات'!$B$6:$B$505,A96&amp;"",'الاختبارات'!$J$6:$J$505,"&gt;=1"))</f>
        <v/>
      </c>
      <c r="J96" s="18">
        <f>IF(OR(A96&amp;""="",I96=0),"",SUMIFS('الاختبارات'!$D$6:$D$505,'الاختبارات'!$B$6:$B$505,A96&amp;"",'الاختبارات'!$J$6:$J$505,1))</f>
        <v/>
      </c>
      <c r="K96" s="18">
        <f>IF(OR(A96&amp;""="",I96=0),"",SUMIFS('الاختبارات'!$D$6:$D$505,'الاختبارات'!$B$6:$B$505,A96&amp;"",'الاختبارات'!$J$6:$J$505,I96))</f>
        <v/>
      </c>
      <c r="L96" s="18">
        <f>IF(OR(K96="",D96=""),"",K96-D96)</f>
        <v/>
      </c>
      <c r="M96" s="18">
        <f>IF(OR(K96="",I96&lt;2),"",K96-J96)</f>
        <v/>
      </c>
      <c r="N96" s="6">
        <f>IF(A96&amp;""="","",IF(I96=0,"لا اختبارات",IF(D96="","بدون هدف",IF(L96&gt;=0,"وصلت للهدف","تحت الهدف"))))</f>
        <v/>
      </c>
      <c r="O96" s="18">
        <f>IF(A96&amp;""="","",SUMIFS('الخطة'!$D$6:$D$205,'الخطة'!$B$6:$B$205,A96&amp;""))</f>
        <v/>
      </c>
      <c r="P96" s="18">
        <f>IF(A96&amp;""="","",SUMIFS('الخطة'!$E$6:$E$205,'الخطة'!$B$6:$B$205,A96&amp;""))</f>
        <v/>
      </c>
    </row>
    <row r="97">
      <c r="A97" s="5" t="n"/>
      <c r="B97" s="5" t="n"/>
      <c r="C97" s="13" t="n"/>
      <c r="D97" s="16" t="n"/>
      <c r="E97" s="16" t="n"/>
      <c r="F97" s="5" t="n"/>
      <c r="G97" s="17">
        <f>IF(OR(A97&amp;""="",NOT(ISNUMBER(C97))),"",C97-'الإعدادات'!$B$4)</f>
        <v/>
      </c>
      <c r="H97" s="6">
        <f>IF(A97&amp;""="","",IF(G97="","بدون موعد",IF(G97&lt;0,"انتهى",IF(G97=0,"اليوم",IF(G97&lt;='الإعدادات'!$B$5,"قريب","قادم")))))</f>
        <v/>
      </c>
      <c r="I97" s="17">
        <f>IF(A97&amp;""="","",COUNTIFS('الاختبارات'!$B$6:$B$505,A97&amp;"",'الاختبارات'!$J$6:$J$505,"&gt;=1"))</f>
        <v/>
      </c>
      <c r="J97" s="18">
        <f>IF(OR(A97&amp;""="",I97=0),"",SUMIFS('الاختبارات'!$D$6:$D$505,'الاختبارات'!$B$6:$B$505,A97&amp;"",'الاختبارات'!$J$6:$J$505,1))</f>
        <v/>
      </c>
      <c r="K97" s="18">
        <f>IF(OR(A97&amp;""="",I97=0),"",SUMIFS('الاختبارات'!$D$6:$D$505,'الاختبارات'!$B$6:$B$505,A97&amp;"",'الاختبارات'!$J$6:$J$505,I97))</f>
        <v/>
      </c>
      <c r="L97" s="18">
        <f>IF(OR(K97="",D97=""),"",K97-D97)</f>
        <v/>
      </c>
      <c r="M97" s="18">
        <f>IF(OR(K97="",I97&lt;2),"",K97-J97)</f>
        <v/>
      </c>
      <c r="N97" s="6">
        <f>IF(A97&amp;""="","",IF(I97=0,"لا اختبارات",IF(D97="","بدون هدف",IF(L97&gt;=0,"وصلت للهدف","تحت الهدف"))))</f>
        <v/>
      </c>
      <c r="O97" s="18">
        <f>IF(A97&amp;""="","",SUMIFS('الخطة'!$D$6:$D$205,'الخطة'!$B$6:$B$205,A97&amp;""))</f>
        <v/>
      </c>
      <c r="P97" s="18">
        <f>IF(A97&amp;""="","",SUMIFS('الخطة'!$E$6:$E$205,'الخطة'!$B$6:$B$205,A97&amp;""))</f>
        <v/>
      </c>
    </row>
    <row r="98">
      <c r="A98" s="5" t="n"/>
      <c r="B98" s="5" t="n"/>
      <c r="C98" s="13" t="n"/>
      <c r="D98" s="16" t="n"/>
      <c r="E98" s="16" t="n"/>
      <c r="F98" s="5" t="n"/>
      <c r="G98" s="17">
        <f>IF(OR(A98&amp;""="",NOT(ISNUMBER(C98))),"",C98-'الإعدادات'!$B$4)</f>
        <v/>
      </c>
      <c r="H98" s="6">
        <f>IF(A98&amp;""="","",IF(G98="","بدون موعد",IF(G98&lt;0,"انتهى",IF(G98=0,"اليوم",IF(G98&lt;='الإعدادات'!$B$5,"قريب","قادم")))))</f>
        <v/>
      </c>
      <c r="I98" s="17">
        <f>IF(A98&amp;""="","",COUNTIFS('الاختبارات'!$B$6:$B$505,A98&amp;"",'الاختبارات'!$J$6:$J$505,"&gt;=1"))</f>
        <v/>
      </c>
      <c r="J98" s="18">
        <f>IF(OR(A98&amp;""="",I98=0),"",SUMIFS('الاختبارات'!$D$6:$D$505,'الاختبارات'!$B$6:$B$505,A98&amp;"",'الاختبارات'!$J$6:$J$505,1))</f>
        <v/>
      </c>
      <c r="K98" s="18">
        <f>IF(OR(A98&amp;""="",I98=0),"",SUMIFS('الاختبارات'!$D$6:$D$505,'الاختبارات'!$B$6:$B$505,A98&amp;"",'الاختبارات'!$J$6:$J$505,I98))</f>
        <v/>
      </c>
      <c r="L98" s="18">
        <f>IF(OR(K98="",D98=""),"",K98-D98)</f>
        <v/>
      </c>
      <c r="M98" s="18">
        <f>IF(OR(K98="",I98&lt;2),"",K98-J98)</f>
        <v/>
      </c>
      <c r="N98" s="6">
        <f>IF(A98&amp;""="","",IF(I98=0,"لا اختبارات",IF(D98="","بدون هدف",IF(L98&gt;=0,"وصلت للهدف","تحت الهدف"))))</f>
        <v/>
      </c>
      <c r="O98" s="18">
        <f>IF(A98&amp;""="","",SUMIFS('الخطة'!$D$6:$D$205,'الخطة'!$B$6:$B$205,A98&amp;""))</f>
        <v/>
      </c>
      <c r="P98" s="18">
        <f>IF(A98&amp;""="","",SUMIFS('الخطة'!$E$6:$E$205,'الخطة'!$B$6:$B$205,A98&amp;""))</f>
        <v/>
      </c>
    </row>
    <row r="99">
      <c r="A99" s="5" t="n"/>
      <c r="B99" s="5" t="n"/>
      <c r="C99" s="13" t="n"/>
      <c r="D99" s="16" t="n"/>
      <c r="E99" s="16" t="n"/>
      <c r="F99" s="5" t="n"/>
      <c r="G99" s="17">
        <f>IF(OR(A99&amp;""="",NOT(ISNUMBER(C99))),"",C99-'الإعدادات'!$B$4)</f>
        <v/>
      </c>
      <c r="H99" s="6">
        <f>IF(A99&amp;""="","",IF(G99="","بدون موعد",IF(G99&lt;0,"انتهى",IF(G99=0,"اليوم",IF(G99&lt;='الإعدادات'!$B$5,"قريب","قادم")))))</f>
        <v/>
      </c>
      <c r="I99" s="17">
        <f>IF(A99&amp;""="","",COUNTIFS('الاختبارات'!$B$6:$B$505,A99&amp;"",'الاختبارات'!$J$6:$J$505,"&gt;=1"))</f>
        <v/>
      </c>
      <c r="J99" s="18">
        <f>IF(OR(A99&amp;""="",I99=0),"",SUMIFS('الاختبارات'!$D$6:$D$505,'الاختبارات'!$B$6:$B$505,A99&amp;"",'الاختبارات'!$J$6:$J$505,1))</f>
        <v/>
      </c>
      <c r="K99" s="18">
        <f>IF(OR(A99&amp;""="",I99=0),"",SUMIFS('الاختبارات'!$D$6:$D$505,'الاختبارات'!$B$6:$B$505,A99&amp;"",'الاختبارات'!$J$6:$J$505,I99))</f>
        <v/>
      </c>
      <c r="L99" s="18">
        <f>IF(OR(K99="",D99=""),"",K99-D99)</f>
        <v/>
      </c>
      <c r="M99" s="18">
        <f>IF(OR(K99="",I99&lt;2),"",K99-J99)</f>
        <v/>
      </c>
      <c r="N99" s="6">
        <f>IF(A99&amp;""="","",IF(I99=0,"لا اختبارات",IF(D99="","بدون هدف",IF(L99&gt;=0,"وصلت للهدف","تحت الهدف"))))</f>
        <v/>
      </c>
      <c r="O99" s="18">
        <f>IF(A99&amp;""="","",SUMIFS('الخطة'!$D$6:$D$205,'الخطة'!$B$6:$B$205,A99&amp;""))</f>
        <v/>
      </c>
      <c r="P99" s="18">
        <f>IF(A99&amp;""="","",SUMIFS('الخطة'!$E$6:$E$205,'الخطة'!$B$6:$B$205,A99&amp;""))</f>
        <v/>
      </c>
    </row>
    <row r="100">
      <c r="A100" s="5" t="n"/>
      <c r="B100" s="5" t="n"/>
      <c r="C100" s="13" t="n"/>
      <c r="D100" s="16" t="n"/>
      <c r="E100" s="16" t="n"/>
      <c r="F100" s="5" t="n"/>
      <c r="G100" s="17">
        <f>IF(OR(A100&amp;""="",NOT(ISNUMBER(C100))),"",C100-'الإعدادات'!$B$4)</f>
        <v/>
      </c>
      <c r="H100" s="6">
        <f>IF(A100&amp;""="","",IF(G100="","بدون موعد",IF(G100&lt;0,"انتهى",IF(G100=0,"اليوم",IF(G100&lt;='الإعدادات'!$B$5,"قريب","قادم")))))</f>
        <v/>
      </c>
      <c r="I100" s="17">
        <f>IF(A100&amp;""="","",COUNTIFS('الاختبارات'!$B$6:$B$505,A100&amp;"",'الاختبارات'!$J$6:$J$505,"&gt;=1"))</f>
        <v/>
      </c>
      <c r="J100" s="18">
        <f>IF(OR(A100&amp;""="",I100=0),"",SUMIFS('الاختبارات'!$D$6:$D$505,'الاختبارات'!$B$6:$B$505,A100&amp;"",'الاختبارات'!$J$6:$J$505,1))</f>
        <v/>
      </c>
      <c r="K100" s="18">
        <f>IF(OR(A100&amp;""="",I100=0),"",SUMIFS('الاختبارات'!$D$6:$D$505,'الاختبارات'!$B$6:$B$505,A100&amp;"",'الاختبارات'!$J$6:$J$505,I100))</f>
        <v/>
      </c>
      <c r="L100" s="18">
        <f>IF(OR(K100="",D100=""),"",K100-D100)</f>
        <v/>
      </c>
      <c r="M100" s="18">
        <f>IF(OR(K100="",I100&lt;2),"",K100-J100)</f>
        <v/>
      </c>
      <c r="N100" s="6">
        <f>IF(A100&amp;""="","",IF(I100=0,"لا اختبارات",IF(D100="","بدون هدف",IF(L100&gt;=0,"وصلت للهدف","تحت الهدف"))))</f>
        <v/>
      </c>
      <c r="O100" s="18">
        <f>IF(A100&amp;""="","",SUMIFS('الخطة'!$D$6:$D$205,'الخطة'!$B$6:$B$205,A100&amp;""))</f>
        <v/>
      </c>
      <c r="P100" s="18">
        <f>IF(A100&amp;""="","",SUMIFS('الخطة'!$E$6:$E$205,'الخطة'!$B$6:$B$205,A100&amp;""))</f>
        <v/>
      </c>
    </row>
    <row r="101">
      <c r="A101" s="5" t="n"/>
      <c r="B101" s="5" t="n"/>
      <c r="C101" s="13" t="n"/>
      <c r="D101" s="16" t="n"/>
      <c r="E101" s="16" t="n"/>
      <c r="F101" s="5" t="n"/>
      <c r="G101" s="17">
        <f>IF(OR(A101&amp;""="",NOT(ISNUMBER(C101))),"",C101-'الإعدادات'!$B$4)</f>
        <v/>
      </c>
      <c r="H101" s="6">
        <f>IF(A101&amp;""="","",IF(G101="","بدون موعد",IF(G101&lt;0,"انتهى",IF(G101=0,"اليوم",IF(G101&lt;='الإعدادات'!$B$5,"قريب","قادم")))))</f>
        <v/>
      </c>
      <c r="I101" s="17">
        <f>IF(A101&amp;""="","",COUNTIFS('الاختبارات'!$B$6:$B$505,A101&amp;"",'الاختبارات'!$J$6:$J$505,"&gt;=1"))</f>
        <v/>
      </c>
      <c r="J101" s="18">
        <f>IF(OR(A101&amp;""="",I101=0),"",SUMIFS('الاختبارات'!$D$6:$D$505,'الاختبارات'!$B$6:$B$505,A101&amp;"",'الاختبارات'!$J$6:$J$505,1))</f>
        <v/>
      </c>
      <c r="K101" s="18">
        <f>IF(OR(A101&amp;""="",I101=0),"",SUMIFS('الاختبارات'!$D$6:$D$505,'الاختبارات'!$B$6:$B$505,A101&amp;"",'الاختبارات'!$J$6:$J$505,I101))</f>
        <v/>
      </c>
      <c r="L101" s="18">
        <f>IF(OR(K101="",D101=""),"",K101-D101)</f>
        <v/>
      </c>
      <c r="M101" s="18">
        <f>IF(OR(K101="",I101&lt;2),"",K101-J101)</f>
        <v/>
      </c>
      <c r="N101" s="6">
        <f>IF(A101&amp;""="","",IF(I101=0,"لا اختبارات",IF(D101="","بدون هدف",IF(L101&gt;=0,"وصلت للهدف","تحت الهدف"))))</f>
        <v/>
      </c>
      <c r="O101" s="18">
        <f>IF(A101&amp;""="","",SUMIFS('الخطة'!$D$6:$D$205,'الخطة'!$B$6:$B$205,A101&amp;""))</f>
        <v/>
      </c>
      <c r="P101" s="18">
        <f>IF(A101&amp;""="","",SUMIFS('الخطة'!$E$6:$E$205,'الخطة'!$B$6:$B$205,A101&amp;""))</f>
        <v/>
      </c>
    </row>
    <row r="102">
      <c r="A102" s="5" t="n"/>
      <c r="B102" s="5" t="n"/>
      <c r="C102" s="13" t="n"/>
      <c r="D102" s="16" t="n"/>
      <c r="E102" s="16" t="n"/>
      <c r="F102" s="5" t="n"/>
      <c r="G102" s="17">
        <f>IF(OR(A102&amp;""="",NOT(ISNUMBER(C102))),"",C102-'الإعدادات'!$B$4)</f>
        <v/>
      </c>
      <c r="H102" s="6">
        <f>IF(A102&amp;""="","",IF(G102="","بدون موعد",IF(G102&lt;0,"انتهى",IF(G102=0,"اليوم",IF(G102&lt;='الإعدادات'!$B$5,"قريب","قادم")))))</f>
        <v/>
      </c>
      <c r="I102" s="17">
        <f>IF(A102&amp;""="","",COUNTIFS('الاختبارات'!$B$6:$B$505,A102&amp;"",'الاختبارات'!$J$6:$J$505,"&gt;=1"))</f>
        <v/>
      </c>
      <c r="J102" s="18">
        <f>IF(OR(A102&amp;""="",I102=0),"",SUMIFS('الاختبارات'!$D$6:$D$505,'الاختبارات'!$B$6:$B$505,A102&amp;"",'الاختبارات'!$J$6:$J$505,1))</f>
        <v/>
      </c>
      <c r="K102" s="18">
        <f>IF(OR(A102&amp;""="",I102=0),"",SUMIFS('الاختبارات'!$D$6:$D$505,'الاختبارات'!$B$6:$B$505,A102&amp;"",'الاختبارات'!$J$6:$J$505,I102))</f>
        <v/>
      </c>
      <c r="L102" s="18">
        <f>IF(OR(K102="",D102=""),"",K102-D102)</f>
        <v/>
      </c>
      <c r="M102" s="18">
        <f>IF(OR(K102="",I102&lt;2),"",K102-J102)</f>
        <v/>
      </c>
      <c r="N102" s="6">
        <f>IF(A102&amp;""="","",IF(I102=0,"لا اختبارات",IF(D102="","بدون هدف",IF(L102&gt;=0,"وصلت للهدف","تحت الهدف"))))</f>
        <v/>
      </c>
      <c r="O102" s="18">
        <f>IF(A102&amp;""="","",SUMIFS('الخطة'!$D$6:$D$205,'الخطة'!$B$6:$B$205,A102&amp;""))</f>
        <v/>
      </c>
      <c r="P102" s="18">
        <f>IF(A102&amp;""="","",SUMIFS('الخطة'!$E$6:$E$205,'الخطة'!$B$6:$B$205,A102&amp;""))</f>
        <v/>
      </c>
    </row>
    <row r="103">
      <c r="A103" s="5" t="n"/>
      <c r="B103" s="5" t="n"/>
      <c r="C103" s="13" t="n"/>
      <c r="D103" s="16" t="n"/>
      <c r="E103" s="16" t="n"/>
      <c r="F103" s="5" t="n"/>
      <c r="G103" s="17">
        <f>IF(OR(A103&amp;""="",NOT(ISNUMBER(C103))),"",C103-'الإعدادات'!$B$4)</f>
        <v/>
      </c>
      <c r="H103" s="6">
        <f>IF(A103&amp;""="","",IF(G103="","بدون موعد",IF(G103&lt;0,"انتهى",IF(G103=0,"اليوم",IF(G103&lt;='الإعدادات'!$B$5,"قريب","قادم")))))</f>
        <v/>
      </c>
      <c r="I103" s="17">
        <f>IF(A103&amp;""="","",COUNTIFS('الاختبارات'!$B$6:$B$505,A103&amp;"",'الاختبارات'!$J$6:$J$505,"&gt;=1"))</f>
        <v/>
      </c>
      <c r="J103" s="18">
        <f>IF(OR(A103&amp;""="",I103=0),"",SUMIFS('الاختبارات'!$D$6:$D$505,'الاختبارات'!$B$6:$B$505,A103&amp;"",'الاختبارات'!$J$6:$J$505,1))</f>
        <v/>
      </c>
      <c r="K103" s="18">
        <f>IF(OR(A103&amp;""="",I103=0),"",SUMIFS('الاختبارات'!$D$6:$D$505,'الاختبارات'!$B$6:$B$505,A103&amp;"",'الاختبارات'!$J$6:$J$505,I103))</f>
        <v/>
      </c>
      <c r="L103" s="18">
        <f>IF(OR(K103="",D103=""),"",K103-D103)</f>
        <v/>
      </c>
      <c r="M103" s="18">
        <f>IF(OR(K103="",I103&lt;2),"",K103-J103)</f>
        <v/>
      </c>
      <c r="N103" s="6">
        <f>IF(A103&amp;""="","",IF(I103=0,"لا اختبارات",IF(D103="","بدون هدف",IF(L103&gt;=0,"وصلت للهدف","تحت الهدف"))))</f>
        <v/>
      </c>
      <c r="O103" s="18">
        <f>IF(A103&amp;""="","",SUMIFS('الخطة'!$D$6:$D$205,'الخطة'!$B$6:$B$205,A103&amp;""))</f>
        <v/>
      </c>
      <c r="P103" s="18">
        <f>IF(A103&amp;""="","",SUMIFS('الخطة'!$E$6:$E$205,'الخطة'!$B$6:$B$205,A103&amp;""))</f>
        <v/>
      </c>
    </row>
    <row r="104">
      <c r="A104" s="5" t="n"/>
      <c r="B104" s="5" t="n"/>
      <c r="C104" s="13" t="n"/>
      <c r="D104" s="16" t="n"/>
      <c r="E104" s="16" t="n"/>
      <c r="F104" s="5" t="n"/>
      <c r="G104" s="17">
        <f>IF(OR(A104&amp;""="",NOT(ISNUMBER(C104))),"",C104-'الإعدادات'!$B$4)</f>
        <v/>
      </c>
      <c r="H104" s="6">
        <f>IF(A104&amp;""="","",IF(G104="","بدون موعد",IF(G104&lt;0,"انتهى",IF(G104=0,"اليوم",IF(G104&lt;='الإعدادات'!$B$5,"قريب","قادم")))))</f>
        <v/>
      </c>
      <c r="I104" s="17">
        <f>IF(A104&amp;""="","",COUNTIFS('الاختبارات'!$B$6:$B$505,A104&amp;"",'الاختبارات'!$J$6:$J$505,"&gt;=1"))</f>
        <v/>
      </c>
      <c r="J104" s="18">
        <f>IF(OR(A104&amp;""="",I104=0),"",SUMIFS('الاختبارات'!$D$6:$D$505,'الاختبارات'!$B$6:$B$505,A104&amp;"",'الاختبارات'!$J$6:$J$505,1))</f>
        <v/>
      </c>
      <c r="K104" s="18">
        <f>IF(OR(A104&amp;""="",I104=0),"",SUMIFS('الاختبارات'!$D$6:$D$505,'الاختبارات'!$B$6:$B$505,A104&amp;"",'الاختبارات'!$J$6:$J$505,I104))</f>
        <v/>
      </c>
      <c r="L104" s="18">
        <f>IF(OR(K104="",D104=""),"",K104-D104)</f>
        <v/>
      </c>
      <c r="M104" s="18">
        <f>IF(OR(K104="",I104&lt;2),"",K104-J104)</f>
        <v/>
      </c>
      <c r="N104" s="6">
        <f>IF(A104&amp;""="","",IF(I104=0,"لا اختبارات",IF(D104="","بدون هدف",IF(L104&gt;=0,"وصلت للهدف","تحت الهدف"))))</f>
        <v/>
      </c>
      <c r="O104" s="18">
        <f>IF(A104&amp;""="","",SUMIFS('الخطة'!$D$6:$D$205,'الخطة'!$B$6:$B$205,A104&amp;""))</f>
        <v/>
      </c>
      <c r="P104" s="18">
        <f>IF(A104&amp;""="","",SUMIFS('الخطة'!$E$6:$E$205,'الخطة'!$B$6:$B$205,A104&amp;""))</f>
        <v/>
      </c>
    </row>
    <row r="105">
      <c r="A105" s="5" t="n"/>
      <c r="B105" s="5" t="n"/>
      <c r="C105" s="13" t="n"/>
      <c r="D105" s="16" t="n"/>
      <c r="E105" s="16" t="n"/>
      <c r="F105" s="5" t="n"/>
      <c r="G105" s="17">
        <f>IF(OR(A105&amp;""="",NOT(ISNUMBER(C105))),"",C105-'الإعدادات'!$B$4)</f>
        <v/>
      </c>
      <c r="H105" s="6">
        <f>IF(A105&amp;""="","",IF(G105="","بدون موعد",IF(G105&lt;0,"انتهى",IF(G105=0,"اليوم",IF(G105&lt;='الإعدادات'!$B$5,"قريب","قادم")))))</f>
        <v/>
      </c>
      <c r="I105" s="17">
        <f>IF(A105&amp;""="","",COUNTIFS('الاختبارات'!$B$6:$B$505,A105&amp;"",'الاختبارات'!$J$6:$J$505,"&gt;=1"))</f>
        <v/>
      </c>
      <c r="J105" s="18">
        <f>IF(OR(A105&amp;""="",I105=0),"",SUMIFS('الاختبارات'!$D$6:$D$505,'الاختبارات'!$B$6:$B$505,A105&amp;"",'الاختبارات'!$J$6:$J$505,1))</f>
        <v/>
      </c>
      <c r="K105" s="18">
        <f>IF(OR(A105&amp;""="",I105=0),"",SUMIFS('الاختبارات'!$D$6:$D$505,'الاختبارات'!$B$6:$B$505,A105&amp;"",'الاختبارات'!$J$6:$J$505,I105))</f>
        <v/>
      </c>
      <c r="L105" s="18">
        <f>IF(OR(K105="",D105=""),"",K105-D105)</f>
        <v/>
      </c>
      <c r="M105" s="18">
        <f>IF(OR(K105="",I105&lt;2),"",K105-J105)</f>
        <v/>
      </c>
      <c r="N105" s="6">
        <f>IF(A105&amp;""="","",IF(I105=0,"لا اختبارات",IF(D105="","بدون هدف",IF(L105&gt;=0,"وصلت للهدف","تحت الهدف"))))</f>
        <v/>
      </c>
      <c r="O105" s="18">
        <f>IF(A105&amp;""="","",SUMIFS('الخطة'!$D$6:$D$205,'الخطة'!$B$6:$B$205,A105&amp;""))</f>
        <v/>
      </c>
      <c r="P105" s="18">
        <f>IF(A105&amp;""="","",SUMIFS('الخطة'!$E$6:$E$205,'الخطة'!$B$6:$B$205,A105&amp;""))</f>
        <v/>
      </c>
    </row>
  </sheetData>
  <mergeCells count="2">
    <mergeCell ref="A1:P1"/>
    <mergeCell ref="A2:P2"/>
  </mergeCells>
  <conditionalFormatting sqref="H6:H105">
    <cfRule type="expression" priority="1" dxfId="0">
      <formula>$H6="قريب"</formula>
    </cfRule>
    <cfRule type="expression" priority="2" dxfId="1">
      <formula>$H6="اليوم"</formula>
    </cfRule>
  </conditionalFormatting>
  <conditionalFormatting sqref="N6:N105">
    <cfRule type="expression" priority="3" dxfId="2">
      <formula>$N6="وصلت للهدف"</formula>
    </cfRule>
    <cfRule type="expression" priority="4" dxfId="0">
      <formula>$N6="تحت الهدف"</formula>
    </cfRule>
  </conditionalFormatting>
  <conditionalFormatting sqref="L6:L105">
    <cfRule type="expression" priority="5" dxfId="1">
      <formula>AND($L6&lt;&gt;"",$L6&lt;0)</formula>
    </cfRule>
  </conditionalFormatting>
  <dataValidations count="1">
    <dataValidation sqref="B6:B105" showDropDown="0" showInputMessage="0" showErrorMessage="0" allowBlank="1" type="list">
      <formula1>"AP,SAT,ACT,أخرى"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K5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34" customWidth="1" min="2" max="2"/>
    <col width="22" customWidth="1" min="3" max="3"/>
    <col width="10" customWidth="1" min="4" max="4"/>
    <col width="22" customWidth="1" min="5" max="5"/>
    <col width="11" customWidth="1" min="6" max="6"/>
    <col width="12" customWidth="1" min="7" max="7"/>
    <col width="12" customWidth="1" min="8" max="8"/>
    <col width="12" customWidth="1" min="9" max="9"/>
    <col width="10" customWidth="1" min="10" max="10"/>
    <col width="20" customWidth="1" min="11" max="11"/>
  </cols>
  <sheetData>
    <row r="1" ht="26" customHeight="1">
      <c r="A1" s="10" t="inlineStr">
        <is>
          <t>شيت تحضير AP وSAT وخطة المراجعة الأسبوعية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الامتحان</t>
        </is>
      </c>
      <c r="C5" s="15" t="inlineStr">
        <is>
          <t>الاختبار التدريبي</t>
        </is>
      </c>
      <c r="D5" s="15" t="inlineStr">
        <is>
          <t>الدرجة</t>
        </is>
      </c>
      <c r="E5" s="15" t="inlineStr">
        <is>
          <t>ملاحظة</t>
        </is>
      </c>
      <c r="F5" s="15" t="inlineStr">
        <is>
          <t>الدرجة الهدف</t>
        </is>
      </c>
      <c r="G5" s="15" t="inlineStr">
        <is>
          <t>الفرق عن الهدف</t>
        </is>
      </c>
      <c r="H5" s="15" t="inlineStr">
        <is>
          <t>النسبة من الكاملة</t>
        </is>
      </c>
      <c r="I5" s="15" t="inlineStr">
        <is>
          <t>الحالة</t>
        </is>
      </c>
      <c r="J5" s="15" t="inlineStr">
        <is>
          <t>رقم المحاولة</t>
        </is>
      </c>
      <c r="K5" s="15" t="inlineStr">
        <is>
          <t>الفحص</t>
        </is>
      </c>
    </row>
    <row r="6">
      <c r="A6" s="13" t="n">
        <v>46263</v>
      </c>
      <c r="B6" s="5" t="inlineStr">
        <is>
          <t>SAT (المحاولة الأولى)</t>
        </is>
      </c>
      <c r="C6" s="5" t="inlineStr">
        <is>
          <t>Practice test A</t>
        </is>
      </c>
      <c r="D6" s="16" t="n">
        <v>66</v>
      </c>
      <c r="E6" s="5" t="n"/>
      <c r="F6" s="18">
        <f>IF(OR(B6&amp;""="",NOT(ISNUMBER(D6))),"",IFERROR(IF(INDEX('المواعيد'!$D$6:$D$105,MATCH(B6&amp;"",'المواعيد'!$A$6:$A$105,0))="","",INDEX('المواعيد'!$D$6:$D$105,MATCH(B6&amp;"",'المواعيد'!$A$6:$A$105,0))),""))</f>
        <v/>
      </c>
      <c r="G6" s="18">
        <f>IF(OR(F6="",NOT(ISNUMBER(D6))),"",D6-F6)</f>
        <v/>
      </c>
      <c r="H6" s="19">
        <f>IF(OR(B6&amp;""="",NOT(ISNUMBER(D6))),"",IFERROR(IF(INDEX('المواعيد'!$E$6:$E$105,MATCH(B6&amp;"",'المواعيد'!$A$6:$A$105,0))&gt;0,D6/INDEX('المواعيد'!$E$6:$E$105,MATCH(B6&amp;"",'المواعيد'!$A$6:$A$105,0)),""),""))</f>
        <v/>
      </c>
      <c r="I6" s="6">
        <f>IF(OR(B6&amp;""="",NOT(ISNUMBER(D6))),"",IF(COUNTIF('المواعيد'!$A$6:$A$105,B6&amp;"")=0,"الامتحان غير موجود",IF(F6="","بدون هدف",IF(D6&gt;F6,"فوق الهدف",IF(D6=F6,"على الهدف","تحت الهدف")))))</f>
        <v/>
      </c>
      <c r="J6" s="17">
        <f>IF(OR(B6&amp;""="",NOT(ISNUMBER(D6)),NOT(ISNUMBER(A6))),"",COUNTIFS($B$6:$B$505,B6&amp;"",$A$6:$A$505,"&lt;"&amp;A6,$D$6:$D$505,"&gt;=0")+COUNTIFS($B$6:B6,B6&amp;"",$A$6:A6,A6&amp;"",$D$6:D6,"&gt;=0"))</f>
        <v/>
      </c>
      <c r="K6" s="6">
        <f>IF(AND(B6&amp;""="",D6&amp;""=""),"",IF(OR(B6&amp;""="",NOT(ISNUMBER(D6)),NOT(ISNUMBER(A6))),"راجع البيانات","سليم"))</f>
        <v/>
      </c>
    </row>
    <row r="7">
      <c r="A7" s="13" t="n">
        <v>46270</v>
      </c>
      <c r="B7" s="5" t="inlineStr">
        <is>
          <t>SAT (المحاولة الثانية)</t>
        </is>
      </c>
      <c r="C7" s="5" t="inlineStr">
        <is>
          <t>Practice test 1</t>
        </is>
      </c>
      <c r="D7" s="16" t="n">
        <v>62</v>
      </c>
      <c r="E7" s="5" t="n"/>
      <c r="F7" s="18">
        <f>IF(OR(B7&amp;""="",NOT(ISNUMBER(D7))),"",IFERROR(IF(INDEX('المواعيد'!$D$6:$D$105,MATCH(B7&amp;"",'المواعيد'!$A$6:$A$105,0))="","",INDEX('المواعيد'!$D$6:$D$105,MATCH(B7&amp;"",'المواعيد'!$A$6:$A$105,0))),""))</f>
        <v/>
      </c>
      <c r="G7" s="18">
        <f>IF(OR(F7="",NOT(ISNUMBER(D7))),"",D7-F7)</f>
        <v/>
      </c>
      <c r="H7" s="19">
        <f>IF(OR(B7&amp;""="",NOT(ISNUMBER(D7))),"",IFERROR(IF(INDEX('المواعيد'!$E$6:$E$105,MATCH(B7&amp;"",'المواعيد'!$A$6:$A$105,0))&gt;0,D7/INDEX('المواعيد'!$E$6:$E$105,MATCH(B7&amp;"",'المواعيد'!$A$6:$A$105,0)),""),""))</f>
        <v/>
      </c>
      <c r="I7" s="6">
        <f>IF(OR(B7&amp;""="",NOT(ISNUMBER(D7))),"",IF(COUNTIF('المواعيد'!$A$6:$A$105,B7&amp;"")=0,"الامتحان غير موجود",IF(F7="","بدون هدف",IF(D7&gt;F7,"فوق الهدف",IF(D7=F7,"على الهدف","تحت الهدف")))))</f>
        <v/>
      </c>
      <c r="J7" s="17">
        <f>IF(OR(B7&amp;""="",NOT(ISNUMBER(D7)),NOT(ISNUMBER(A7))),"",COUNTIFS($B$6:$B$505,B7&amp;"",$A$6:$A$505,"&lt;"&amp;A7,$D$6:$D$505,"&gt;=0")+COUNTIFS($B$6:B7,B7&amp;"",$A$6:A7,A7&amp;"",$D$6:D7,"&gt;=0"))</f>
        <v/>
      </c>
      <c r="K7" s="6">
        <f>IF(AND(B7&amp;""="",D7&amp;""=""),"",IF(OR(B7&amp;""="",NOT(ISNUMBER(D7)),NOT(ISNUMBER(A7))),"راجع البيانات","سليم"))</f>
        <v/>
      </c>
    </row>
    <row r="8">
      <c r="A8" s="13" t="n">
        <v>46277</v>
      </c>
      <c r="B8" s="5" t="inlineStr">
        <is>
          <t>SAT (المحاولة الأولى)</t>
        </is>
      </c>
      <c r="C8" s="5" t="inlineStr">
        <is>
          <t>Practice test B</t>
        </is>
      </c>
      <c r="D8" s="16" t="n">
        <v>70</v>
      </c>
      <c r="E8" s="5" t="n"/>
      <c r="F8" s="18">
        <f>IF(OR(B8&amp;""="",NOT(ISNUMBER(D8))),"",IFERROR(IF(INDEX('المواعيد'!$D$6:$D$105,MATCH(B8&amp;"",'المواعيد'!$A$6:$A$105,0))="","",INDEX('المواعيد'!$D$6:$D$105,MATCH(B8&amp;"",'المواعيد'!$A$6:$A$105,0))),""))</f>
        <v/>
      </c>
      <c r="G8" s="18">
        <f>IF(OR(F8="",NOT(ISNUMBER(D8))),"",D8-F8)</f>
        <v/>
      </c>
      <c r="H8" s="19">
        <f>IF(OR(B8&amp;""="",NOT(ISNUMBER(D8))),"",IFERROR(IF(INDEX('المواعيد'!$E$6:$E$105,MATCH(B8&amp;"",'المواعيد'!$A$6:$A$105,0))&gt;0,D8/INDEX('المواعيد'!$E$6:$E$105,MATCH(B8&amp;"",'المواعيد'!$A$6:$A$105,0)),""),""))</f>
        <v/>
      </c>
      <c r="I8" s="6">
        <f>IF(OR(B8&amp;""="",NOT(ISNUMBER(D8))),"",IF(COUNTIF('المواعيد'!$A$6:$A$105,B8&amp;"")=0,"الامتحان غير موجود",IF(F8="","بدون هدف",IF(D8&gt;F8,"فوق الهدف",IF(D8=F8,"على الهدف","تحت الهدف")))))</f>
        <v/>
      </c>
      <c r="J8" s="17">
        <f>IF(OR(B8&amp;""="",NOT(ISNUMBER(D8)),NOT(ISNUMBER(A8))),"",COUNTIFS($B$6:$B$505,B8&amp;"",$A$6:$A$505,"&lt;"&amp;A8,$D$6:$D$505,"&gt;=0")+COUNTIFS($B$6:B8,B8&amp;"",$A$6:A8,A8&amp;"",$D$6:D8,"&gt;=0"))</f>
        <v/>
      </c>
      <c r="K8" s="6">
        <f>IF(AND(B8&amp;""="",D8&amp;""=""),"",IF(OR(B8&amp;""="",NOT(ISNUMBER(D8)),NOT(ISNUMBER(A8))),"راجع البيانات","سليم"))</f>
        <v/>
      </c>
    </row>
    <row r="9">
      <c r="A9" s="13" t="n">
        <v>46279</v>
      </c>
      <c r="B9" s="5" t="inlineStr">
        <is>
          <t>AP Calculus AB (التفاضل والتكامل)</t>
        </is>
      </c>
      <c r="C9" s="5" t="inlineStr">
        <is>
          <t>Unit set 1</t>
        </is>
      </c>
      <c r="D9" s="16" t="n">
        <v>70</v>
      </c>
      <c r="E9" s="5" t="n"/>
      <c r="F9" s="18">
        <f>IF(OR(B9&amp;""="",NOT(ISNUMBER(D9))),"",IFERROR(IF(INDEX('المواعيد'!$D$6:$D$105,MATCH(B9&amp;"",'المواعيد'!$A$6:$A$105,0))="","",INDEX('المواعيد'!$D$6:$D$105,MATCH(B9&amp;"",'المواعيد'!$A$6:$A$105,0))),""))</f>
        <v/>
      </c>
      <c r="G9" s="18">
        <f>IF(OR(F9="",NOT(ISNUMBER(D9))),"",D9-F9)</f>
        <v/>
      </c>
      <c r="H9" s="19">
        <f>IF(OR(B9&amp;""="",NOT(ISNUMBER(D9))),"",IFERROR(IF(INDEX('المواعيد'!$E$6:$E$105,MATCH(B9&amp;"",'المواعيد'!$A$6:$A$105,0))&gt;0,D9/INDEX('المواعيد'!$E$6:$E$105,MATCH(B9&amp;"",'المواعيد'!$A$6:$A$105,0)),""),""))</f>
        <v/>
      </c>
      <c r="I9" s="6">
        <f>IF(OR(B9&amp;""="",NOT(ISNUMBER(D9))),"",IF(COUNTIF('المواعيد'!$A$6:$A$105,B9&amp;"")=0,"الامتحان غير موجود",IF(F9="","بدون هدف",IF(D9&gt;F9,"فوق الهدف",IF(D9=F9,"على الهدف","تحت الهدف")))))</f>
        <v/>
      </c>
      <c r="J9" s="17">
        <f>IF(OR(B9&amp;""="",NOT(ISNUMBER(D9)),NOT(ISNUMBER(A9))),"",COUNTIFS($B$6:$B$505,B9&amp;"",$A$6:$A$505,"&lt;"&amp;A9,$D$6:$D$505,"&gt;=0")+COUNTIFS($B$6:B9,B9&amp;"",$A$6:A9,A9&amp;"",$D$6:D9,"&gt;=0"))</f>
        <v/>
      </c>
      <c r="K9" s="6">
        <f>IF(AND(B9&amp;""="",D9&amp;""=""),"",IF(OR(B9&amp;""="",NOT(ISNUMBER(D9)),NOT(ISNUMBER(A9))),"راجع البيانات","سليم"))</f>
        <v/>
      </c>
    </row>
    <row r="10">
      <c r="A10" s="13" t="n">
        <v>46291</v>
      </c>
      <c r="B10" s="5" t="inlineStr">
        <is>
          <t>SAT (المحاولة الثانية)</t>
        </is>
      </c>
      <c r="C10" s="5" t="inlineStr">
        <is>
          <t>Practice test 2</t>
        </is>
      </c>
      <c r="D10" s="16" t="n">
        <v>68</v>
      </c>
      <c r="E10" s="5" t="n"/>
      <c r="F10" s="18">
        <f>IF(OR(B10&amp;""="",NOT(ISNUMBER(D10))),"",IFERROR(IF(INDEX('المواعيد'!$D$6:$D$105,MATCH(B10&amp;"",'المواعيد'!$A$6:$A$105,0))="","",INDEX('المواعيد'!$D$6:$D$105,MATCH(B10&amp;"",'المواعيد'!$A$6:$A$105,0))),""))</f>
        <v/>
      </c>
      <c r="G10" s="18">
        <f>IF(OR(F10="",NOT(ISNUMBER(D10))),"",D10-F10)</f>
        <v/>
      </c>
      <c r="H10" s="19">
        <f>IF(OR(B10&amp;""="",NOT(ISNUMBER(D10))),"",IFERROR(IF(INDEX('المواعيد'!$E$6:$E$105,MATCH(B10&amp;"",'المواعيد'!$A$6:$A$105,0))&gt;0,D10/INDEX('المواعيد'!$E$6:$E$105,MATCH(B10&amp;"",'المواعيد'!$A$6:$A$105,0)),""),""))</f>
        <v/>
      </c>
      <c r="I10" s="6">
        <f>IF(OR(B10&amp;""="",NOT(ISNUMBER(D10))),"",IF(COUNTIF('المواعيد'!$A$6:$A$105,B10&amp;"")=0,"الامتحان غير موجود",IF(F10="","بدون هدف",IF(D10&gt;F10,"فوق الهدف",IF(D10=F10,"على الهدف","تحت الهدف")))))</f>
        <v/>
      </c>
      <c r="J10" s="17">
        <f>IF(OR(B10&amp;""="",NOT(ISNUMBER(D10)),NOT(ISNUMBER(A10))),"",COUNTIFS($B$6:$B$505,B10&amp;"",$A$6:$A$505,"&lt;"&amp;A10,$D$6:$D$505,"&gt;=0")+COUNTIFS($B$6:B10,B10&amp;"",$A$6:A10,A10&amp;"",$D$6:D10,"&gt;=0"))</f>
        <v/>
      </c>
      <c r="K10" s="6">
        <f>IF(AND(B10&amp;""="",D10&amp;""=""),"",IF(OR(B10&amp;""="",NOT(ISNUMBER(D10)),NOT(ISNUMBER(A10))),"راجع البيانات","سليم"))</f>
        <v/>
      </c>
    </row>
    <row r="11">
      <c r="A11" s="13" t="n">
        <v>46298</v>
      </c>
      <c r="B11" s="5" t="inlineStr">
        <is>
          <t>SAT (المحاولة الأولى)</t>
        </is>
      </c>
      <c r="C11" s="5" t="inlineStr">
        <is>
          <t>Practice test C</t>
        </is>
      </c>
      <c r="D11" s="16" t="n">
        <v>75</v>
      </c>
      <c r="E11" s="5" t="n"/>
      <c r="F11" s="18">
        <f>IF(OR(B11&amp;""="",NOT(ISNUMBER(D11))),"",IFERROR(IF(INDEX('المواعيد'!$D$6:$D$105,MATCH(B11&amp;"",'المواعيد'!$A$6:$A$105,0))="","",INDEX('المواعيد'!$D$6:$D$105,MATCH(B11&amp;"",'المواعيد'!$A$6:$A$105,0))),""))</f>
        <v/>
      </c>
      <c r="G11" s="18">
        <f>IF(OR(F11="",NOT(ISNUMBER(D11))),"",D11-F11)</f>
        <v/>
      </c>
      <c r="H11" s="19">
        <f>IF(OR(B11&amp;""="",NOT(ISNUMBER(D11))),"",IFERROR(IF(INDEX('المواعيد'!$E$6:$E$105,MATCH(B11&amp;"",'المواعيد'!$A$6:$A$105,0))&gt;0,D11/INDEX('المواعيد'!$E$6:$E$105,MATCH(B11&amp;"",'المواعيد'!$A$6:$A$105,0)),""),""))</f>
        <v/>
      </c>
      <c r="I11" s="6">
        <f>IF(OR(B11&amp;""="",NOT(ISNUMBER(D11))),"",IF(COUNTIF('المواعيد'!$A$6:$A$105,B11&amp;"")=0,"الامتحان غير موجود",IF(F11="","بدون هدف",IF(D11&gt;F11,"فوق الهدف",IF(D11=F11,"على الهدف","تحت الهدف")))))</f>
        <v/>
      </c>
      <c r="J11" s="17">
        <f>IF(OR(B11&amp;""="",NOT(ISNUMBER(D11)),NOT(ISNUMBER(A11))),"",COUNTIFS($B$6:$B$505,B11&amp;"",$A$6:$A$505,"&lt;"&amp;A11,$D$6:$D$505,"&gt;=0")+COUNTIFS($B$6:B11,B11&amp;"",$A$6:A11,A11&amp;"",$D$6:D11,"&gt;=0"))</f>
        <v/>
      </c>
      <c r="K11" s="6">
        <f>IF(AND(B11&amp;""="",D11&amp;""=""),"",IF(OR(B11&amp;""="",NOT(ISNUMBER(D11)),NOT(ISNUMBER(A11))),"راجع البيانات","سليم"))</f>
        <v/>
      </c>
    </row>
    <row r="12">
      <c r="A12" s="13" t="n">
        <v>46300</v>
      </c>
      <c r="B12" s="5" t="inlineStr">
        <is>
          <t>AP Calculus AB (التفاضل والتكامل)</t>
        </is>
      </c>
      <c r="C12" s="5" t="inlineStr">
        <is>
          <t>Full practice 1</t>
        </is>
      </c>
      <c r="D12" s="16" t="n">
        <v>72</v>
      </c>
      <c r="E12" s="5" t="n"/>
      <c r="F12" s="18">
        <f>IF(OR(B12&amp;""="",NOT(ISNUMBER(D12))),"",IFERROR(IF(INDEX('المواعيد'!$D$6:$D$105,MATCH(B12&amp;"",'المواعيد'!$A$6:$A$105,0))="","",INDEX('المواعيد'!$D$6:$D$105,MATCH(B12&amp;"",'المواعيد'!$A$6:$A$105,0))),""))</f>
        <v/>
      </c>
      <c r="G12" s="18">
        <f>IF(OR(F12="",NOT(ISNUMBER(D12))),"",D12-F12)</f>
        <v/>
      </c>
      <c r="H12" s="19">
        <f>IF(OR(B12&amp;""="",NOT(ISNUMBER(D12))),"",IFERROR(IF(INDEX('المواعيد'!$E$6:$E$105,MATCH(B12&amp;"",'المواعيد'!$A$6:$A$105,0))&gt;0,D12/INDEX('المواعيد'!$E$6:$E$105,MATCH(B12&amp;"",'المواعيد'!$A$6:$A$105,0)),""),""))</f>
        <v/>
      </c>
      <c r="I12" s="6">
        <f>IF(OR(B12&amp;""="",NOT(ISNUMBER(D12))),"",IF(COUNTIF('المواعيد'!$A$6:$A$105,B12&amp;"")=0,"الامتحان غير موجود",IF(F12="","بدون هدف",IF(D12&gt;F12,"فوق الهدف",IF(D12=F12,"على الهدف","تحت الهدف")))))</f>
        <v/>
      </c>
      <c r="J12" s="17">
        <f>IF(OR(B12&amp;""="",NOT(ISNUMBER(D12)),NOT(ISNUMBER(A12))),"",COUNTIFS($B$6:$B$505,B12&amp;"",$A$6:$A$505,"&lt;"&amp;A12,$D$6:$D$505,"&gt;=0")+COUNTIFS($B$6:B12,B12&amp;"",$A$6:A12,A12&amp;"",$D$6:D12,"&gt;=0"))</f>
        <v/>
      </c>
      <c r="K12" s="6">
        <f>IF(AND(B12&amp;""="",D12&amp;""=""),"",IF(OR(B12&amp;""="",NOT(ISNUMBER(D12)),NOT(ISNUMBER(A12))),"راجع البيانات","سليم"))</f>
        <v/>
      </c>
    </row>
    <row r="13">
      <c r="A13" s="13" t="n">
        <v>46305</v>
      </c>
      <c r="B13" s="5" t="inlineStr">
        <is>
          <t>SAT (المحاولة الأولى)</t>
        </is>
      </c>
      <c r="C13" s="5" t="inlineStr">
        <is>
          <t>Practice test D</t>
        </is>
      </c>
      <c r="D13" s="16" t="n">
        <v>77</v>
      </c>
      <c r="E13" s="5" t="n"/>
      <c r="F13" s="18">
        <f>IF(OR(B13&amp;""="",NOT(ISNUMBER(D13))),"",IFERROR(IF(INDEX('المواعيد'!$D$6:$D$105,MATCH(B13&amp;"",'المواعيد'!$A$6:$A$105,0))="","",INDEX('المواعيد'!$D$6:$D$105,MATCH(B13&amp;"",'المواعيد'!$A$6:$A$105,0))),""))</f>
        <v/>
      </c>
      <c r="G13" s="18">
        <f>IF(OR(F13="",NOT(ISNUMBER(D13))),"",D13-F13)</f>
        <v/>
      </c>
      <c r="H13" s="19">
        <f>IF(OR(B13&amp;""="",NOT(ISNUMBER(D13))),"",IFERROR(IF(INDEX('المواعيد'!$E$6:$E$105,MATCH(B13&amp;"",'المواعيد'!$A$6:$A$105,0))&gt;0,D13/INDEX('المواعيد'!$E$6:$E$105,MATCH(B13&amp;"",'المواعيد'!$A$6:$A$105,0)),""),""))</f>
        <v/>
      </c>
      <c r="I13" s="6">
        <f>IF(OR(B13&amp;""="",NOT(ISNUMBER(D13))),"",IF(COUNTIF('المواعيد'!$A$6:$A$105,B13&amp;"")=0,"الامتحان غير موجود",IF(F13="","بدون هدف",IF(D13&gt;F13,"فوق الهدف",IF(D13=F13,"على الهدف","تحت الهدف")))))</f>
        <v/>
      </c>
      <c r="J13" s="17">
        <f>IF(OR(B13&amp;""="",NOT(ISNUMBER(D13)),NOT(ISNUMBER(A13))),"",COUNTIFS($B$6:$B$505,B13&amp;"",$A$6:$A$505,"&lt;"&amp;A13,$D$6:$D$505,"&gt;=0")+COUNTIFS($B$6:B13,B13&amp;"",$A$6:A13,A13&amp;"",$D$6:D13,"&gt;=0"))</f>
        <v/>
      </c>
      <c r="K13" s="6">
        <f>IF(AND(B13&amp;""="",D13&amp;""=""),"",IF(OR(B13&amp;""="",NOT(ISNUMBER(D13)),NOT(ISNUMBER(A13))),"راجع البيانات","سليم"))</f>
        <v/>
      </c>
    </row>
    <row r="14">
      <c r="A14" s="13" t="n">
        <v>46307</v>
      </c>
      <c r="B14" s="5" t="inlineStr">
        <is>
          <t>AP Physics 1 (الفيزياء 1)</t>
        </is>
      </c>
      <c r="C14" s="5" t="inlineStr">
        <is>
          <t>Full practice 1</t>
        </is>
      </c>
      <c r="D14" s="16" t="n">
        <v>64</v>
      </c>
      <c r="E14" s="5" t="n"/>
      <c r="F14" s="18">
        <f>IF(OR(B14&amp;""="",NOT(ISNUMBER(D14))),"",IFERROR(IF(INDEX('المواعيد'!$D$6:$D$105,MATCH(B14&amp;"",'المواعيد'!$A$6:$A$105,0))="","",INDEX('المواعيد'!$D$6:$D$105,MATCH(B14&amp;"",'المواعيد'!$A$6:$A$105,0))),""))</f>
        <v/>
      </c>
      <c r="G14" s="18">
        <f>IF(OR(F14="",NOT(ISNUMBER(D14))),"",D14-F14)</f>
        <v/>
      </c>
      <c r="H14" s="19">
        <f>IF(OR(B14&amp;""="",NOT(ISNUMBER(D14))),"",IFERROR(IF(INDEX('المواعيد'!$E$6:$E$105,MATCH(B14&amp;"",'المواعيد'!$A$6:$A$105,0))&gt;0,D14/INDEX('المواعيد'!$E$6:$E$105,MATCH(B14&amp;"",'المواعيد'!$A$6:$A$105,0)),""),""))</f>
        <v/>
      </c>
      <c r="I14" s="6">
        <f>IF(OR(B14&amp;""="",NOT(ISNUMBER(D14))),"",IF(COUNTIF('المواعيد'!$A$6:$A$105,B14&amp;"")=0,"الامتحان غير موجود",IF(F14="","بدون هدف",IF(D14&gt;F14,"فوق الهدف",IF(D14=F14,"على الهدف","تحت الهدف")))))</f>
        <v/>
      </c>
      <c r="J14" s="17">
        <f>IF(OR(B14&amp;""="",NOT(ISNUMBER(D14)),NOT(ISNUMBER(A14))),"",COUNTIFS($B$6:$B$505,B14&amp;"",$A$6:$A$505,"&lt;"&amp;A14,$D$6:$D$505,"&gt;=0")+COUNTIFS($B$6:B14,B14&amp;"",$A$6:A14,A14&amp;"",$D$6:D14,"&gt;=0"))</f>
        <v/>
      </c>
      <c r="K14" s="6">
        <f>IF(AND(B14&amp;""="",D14&amp;""=""),"",IF(OR(B14&amp;""="",NOT(ISNUMBER(D14)),NOT(ISNUMBER(A14))),"راجع البيانات","سليم"))</f>
        <v/>
      </c>
    </row>
    <row r="15">
      <c r="A15" s="13" t="n">
        <v>46315</v>
      </c>
      <c r="B15" s="5" t="inlineStr">
        <is>
          <t>AP Chemistry</t>
        </is>
      </c>
      <c r="C15" s="5" t="inlineStr">
        <is>
          <t>Full practice 1</t>
        </is>
      </c>
      <c r="D15" s="16" t="n">
        <v>60</v>
      </c>
      <c r="E15" s="5" t="inlineStr">
        <is>
          <t>غير موجود في المواعيد</t>
        </is>
      </c>
      <c r="F15" s="18">
        <f>IF(OR(B15&amp;""="",NOT(ISNUMBER(D15))),"",IFERROR(IF(INDEX('المواعيد'!$D$6:$D$105,MATCH(B15&amp;"",'المواعيد'!$A$6:$A$105,0))="","",INDEX('المواعيد'!$D$6:$D$105,MATCH(B15&amp;"",'المواعيد'!$A$6:$A$105,0))),""))</f>
        <v/>
      </c>
      <c r="G15" s="18">
        <f>IF(OR(F15="",NOT(ISNUMBER(D15))),"",D15-F15)</f>
        <v/>
      </c>
      <c r="H15" s="19">
        <f>IF(OR(B15&amp;""="",NOT(ISNUMBER(D15))),"",IFERROR(IF(INDEX('المواعيد'!$E$6:$E$105,MATCH(B15&amp;"",'المواعيد'!$A$6:$A$105,0))&gt;0,D15/INDEX('المواعيد'!$E$6:$E$105,MATCH(B15&amp;"",'المواعيد'!$A$6:$A$105,0)),""),""))</f>
        <v/>
      </c>
      <c r="I15" s="6">
        <f>IF(OR(B15&amp;""="",NOT(ISNUMBER(D15))),"",IF(COUNTIF('المواعيد'!$A$6:$A$105,B15&amp;"")=0,"الامتحان غير موجود",IF(F15="","بدون هدف",IF(D15&gt;F15,"فوق الهدف",IF(D15=F15,"على الهدف","تحت الهدف")))))</f>
        <v/>
      </c>
      <c r="J15" s="17">
        <f>IF(OR(B15&amp;""="",NOT(ISNUMBER(D15)),NOT(ISNUMBER(A15))),"",COUNTIFS($B$6:$B$505,B15&amp;"",$A$6:$A$505,"&lt;"&amp;A15,$D$6:$D$505,"&gt;=0")+COUNTIFS($B$6:B15,B15&amp;"",$A$6:A15,A15&amp;"",$D$6:D15,"&gt;=0"))</f>
        <v/>
      </c>
      <c r="K15" s="6">
        <f>IF(AND(B15&amp;""="",D15&amp;""=""),"",IF(OR(B15&amp;""="",NOT(ISNUMBER(D15)),NOT(ISNUMBER(A15))),"راجع البيانات","سليم"))</f>
        <v/>
      </c>
    </row>
    <row r="16">
      <c r="A16" s="13" t="n">
        <v>46319</v>
      </c>
      <c r="B16" s="5" t="inlineStr">
        <is>
          <t>SAT (المحاولة الثانية)</t>
        </is>
      </c>
      <c r="C16" s="5" t="inlineStr">
        <is>
          <t>Practice test 3</t>
        </is>
      </c>
      <c r="D16" s="16" t="n">
        <v>74</v>
      </c>
      <c r="E16" s="5" t="n"/>
      <c r="F16" s="18">
        <f>IF(OR(B16&amp;""="",NOT(ISNUMBER(D16))),"",IFERROR(IF(INDEX('المواعيد'!$D$6:$D$105,MATCH(B16&amp;"",'المواعيد'!$A$6:$A$105,0))="","",INDEX('المواعيد'!$D$6:$D$105,MATCH(B16&amp;"",'المواعيد'!$A$6:$A$105,0))),""))</f>
        <v/>
      </c>
      <c r="G16" s="18">
        <f>IF(OR(F16="",NOT(ISNUMBER(D16))),"",D16-F16)</f>
        <v/>
      </c>
      <c r="H16" s="19">
        <f>IF(OR(B16&amp;""="",NOT(ISNUMBER(D16))),"",IFERROR(IF(INDEX('المواعيد'!$E$6:$E$105,MATCH(B16&amp;"",'المواعيد'!$A$6:$A$105,0))&gt;0,D16/INDEX('المواعيد'!$E$6:$E$105,MATCH(B16&amp;"",'المواعيد'!$A$6:$A$105,0)),""),""))</f>
        <v/>
      </c>
      <c r="I16" s="6">
        <f>IF(OR(B16&amp;""="",NOT(ISNUMBER(D16))),"",IF(COUNTIF('المواعيد'!$A$6:$A$105,B16&amp;"")=0,"الامتحان غير موجود",IF(F16="","بدون هدف",IF(D16&gt;F16,"فوق الهدف",IF(D16=F16,"على الهدف","تحت الهدف")))))</f>
        <v/>
      </c>
      <c r="J16" s="17">
        <f>IF(OR(B16&amp;""="",NOT(ISNUMBER(D16)),NOT(ISNUMBER(A16))),"",COUNTIFS($B$6:$B$505,B16&amp;"",$A$6:$A$505,"&lt;"&amp;A16,$D$6:$D$505,"&gt;=0")+COUNTIFS($B$6:B16,B16&amp;"",$A$6:A16,A16&amp;"",$D$6:D16,"&gt;=0"))</f>
        <v/>
      </c>
      <c r="K16" s="6">
        <f>IF(AND(B16&amp;""="",D16&amp;""=""),"",IF(OR(B16&amp;""="",NOT(ISNUMBER(D16)),NOT(ISNUMBER(A16))),"راجع البيانات","سليم"))</f>
        <v/>
      </c>
    </row>
    <row r="17">
      <c r="A17" s="13" t="n">
        <v>46321</v>
      </c>
      <c r="B17" s="5" t="inlineStr">
        <is>
          <t>AP Calculus AB (التفاضل والتكامل)</t>
        </is>
      </c>
      <c r="C17" s="5" t="inlineStr">
        <is>
          <t>Full practice 2</t>
        </is>
      </c>
      <c r="D17" s="16" t="n">
        <v>79</v>
      </c>
      <c r="E17" s="5" t="n"/>
      <c r="F17" s="18">
        <f>IF(OR(B17&amp;""="",NOT(ISNUMBER(D17))),"",IFERROR(IF(INDEX('المواعيد'!$D$6:$D$105,MATCH(B17&amp;"",'المواعيد'!$A$6:$A$105,0))="","",INDEX('المواعيد'!$D$6:$D$105,MATCH(B17&amp;"",'المواعيد'!$A$6:$A$105,0))),""))</f>
        <v/>
      </c>
      <c r="G17" s="18">
        <f>IF(OR(F17="",NOT(ISNUMBER(D17))),"",D17-F17)</f>
        <v/>
      </c>
      <c r="H17" s="19">
        <f>IF(OR(B17&amp;""="",NOT(ISNUMBER(D17))),"",IFERROR(IF(INDEX('المواعيد'!$E$6:$E$105,MATCH(B17&amp;"",'المواعيد'!$A$6:$A$105,0))&gt;0,D17/INDEX('المواعيد'!$E$6:$E$105,MATCH(B17&amp;"",'المواعيد'!$A$6:$A$105,0)),""),""))</f>
        <v/>
      </c>
      <c r="I17" s="6">
        <f>IF(OR(B17&amp;""="",NOT(ISNUMBER(D17))),"",IF(COUNTIF('المواعيد'!$A$6:$A$105,B17&amp;"")=0,"الامتحان غير موجود",IF(F17="","بدون هدف",IF(D17&gt;F17,"فوق الهدف",IF(D17=F17,"على الهدف","تحت الهدف")))))</f>
        <v/>
      </c>
      <c r="J17" s="17">
        <f>IF(OR(B17&amp;""="",NOT(ISNUMBER(D17)),NOT(ISNUMBER(A17))),"",COUNTIFS($B$6:$B$505,B17&amp;"",$A$6:$A$505,"&lt;"&amp;A17,$D$6:$D$505,"&gt;=0")+COUNTIFS($B$6:B17,B17&amp;"",$A$6:A17,A17&amp;"",$D$6:D17,"&gt;=0"))</f>
        <v/>
      </c>
      <c r="K17" s="6">
        <f>IF(AND(B17&amp;""="",D17&amp;""=""),"",IF(OR(B17&amp;""="",NOT(ISNUMBER(D17)),NOT(ISNUMBER(A17))),"راجع البيانات","سليم"))</f>
        <v/>
      </c>
    </row>
    <row r="18">
      <c r="A18" s="13" t="n">
        <v>46322</v>
      </c>
      <c r="B18" s="5" t="inlineStr">
        <is>
          <t>ACT</t>
        </is>
      </c>
      <c r="C18" s="5" t="inlineStr">
        <is>
          <t>Practice test 1</t>
        </is>
      </c>
      <c r="D18" s="16" t="n">
        <v>55</v>
      </c>
      <c r="E18" s="5" t="n"/>
      <c r="F18" s="18">
        <f>IF(OR(B18&amp;""="",NOT(ISNUMBER(D18))),"",IFERROR(IF(INDEX('المواعيد'!$D$6:$D$105,MATCH(B18&amp;"",'المواعيد'!$A$6:$A$105,0))="","",INDEX('المواعيد'!$D$6:$D$105,MATCH(B18&amp;"",'المواعيد'!$A$6:$A$105,0))),""))</f>
        <v/>
      </c>
      <c r="G18" s="18">
        <f>IF(OR(F18="",NOT(ISNUMBER(D18))),"",D18-F18)</f>
        <v/>
      </c>
      <c r="H18" s="19">
        <f>IF(OR(B18&amp;""="",NOT(ISNUMBER(D18))),"",IFERROR(IF(INDEX('المواعيد'!$E$6:$E$105,MATCH(B18&amp;"",'المواعيد'!$A$6:$A$105,0))&gt;0,D18/INDEX('المواعيد'!$E$6:$E$105,MATCH(B18&amp;"",'المواعيد'!$A$6:$A$105,0)),""),""))</f>
        <v/>
      </c>
      <c r="I18" s="6">
        <f>IF(OR(B18&amp;""="",NOT(ISNUMBER(D18))),"",IF(COUNTIF('المواعيد'!$A$6:$A$105,B18&amp;"")=0,"الامتحان غير موجود",IF(F18="","بدون هدف",IF(D18&gt;F18,"فوق الهدف",IF(D18=F18,"على الهدف","تحت الهدف")))))</f>
        <v/>
      </c>
      <c r="J18" s="17">
        <f>IF(OR(B18&amp;""="",NOT(ISNUMBER(D18)),NOT(ISNUMBER(A18))),"",COUNTIFS($B$6:$B$505,B18&amp;"",$A$6:$A$505,"&lt;"&amp;A18,$D$6:$D$505,"&gt;=0")+COUNTIFS($B$6:B18,B18&amp;"",$A$6:A18,A18&amp;"",$D$6:D18,"&gt;=0"))</f>
        <v/>
      </c>
      <c r="K18" s="6">
        <f>IF(AND(B18&amp;""="",D18&amp;""=""),"",IF(OR(B18&amp;""="",NOT(ISNUMBER(D18)),NOT(ISNUMBER(A18))),"راجع البيانات","سليم"))</f>
        <v/>
      </c>
    </row>
    <row r="19">
      <c r="A19" s="13" t="n">
        <v>46326</v>
      </c>
      <c r="B19" s="5" t="inlineStr">
        <is>
          <t>SAT (المحاولة الثانية)</t>
        </is>
      </c>
      <c r="C19" s="5" t="inlineStr">
        <is>
          <t>Practice test 4</t>
        </is>
      </c>
      <c r="D19" s="16" t="n">
        <v>78</v>
      </c>
      <c r="E19" s="5" t="n"/>
      <c r="F19" s="18">
        <f>IF(OR(B19&amp;""="",NOT(ISNUMBER(D19))),"",IFERROR(IF(INDEX('المواعيد'!$D$6:$D$105,MATCH(B19&amp;"",'المواعيد'!$A$6:$A$105,0))="","",INDEX('المواعيد'!$D$6:$D$105,MATCH(B19&amp;"",'المواعيد'!$A$6:$A$105,0))),""))</f>
        <v/>
      </c>
      <c r="G19" s="18">
        <f>IF(OR(F19="",NOT(ISNUMBER(D19))),"",D19-F19)</f>
        <v/>
      </c>
      <c r="H19" s="19">
        <f>IF(OR(B19&amp;""="",NOT(ISNUMBER(D19))),"",IFERROR(IF(INDEX('المواعيد'!$E$6:$E$105,MATCH(B19&amp;"",'المواعيد'!$A$6:$A$105,0))&gt;0,D19/INDEX('المواعيد'!$E$6:$E$105,MATCH(B19&amp;"",'المواعيد'!$A$6:$A$105,0)),""),""))</f>
        <v/>
      </c>
      <c r="I19" s="6">
        <f>IF(OR(B19&amp;""="",NOT(ISNUMBER(D19))),"",IF(COUNTIF('المواعيد'!$A$6:$A$105,B19&amp;"")=0,"الامتحان غير موجود",IF(F19="","بدون هدف",IF(D19&gt;F19,"فوق الهدف",IF(D19=F19,"على الهدف","تحت الهدف")))))</f>
        <v/>
      </c>
      <c r="J19" s="17">
        <f>IF(OR(B19&amp;""="",NOT(ISNUMBER(D19)),NOT(ISNUMBER(A19))),"",COUNTIFS($B$6:$B$505,B19&amp;"",$A$6:$A$505,"&lt;"&amp;A19,$D$6:$D$505,"&gt;=0")+COUNTIFS($B$6:B19,B19&amp;"",$A$6:A19,A19&amp;"",$D$6:D19,"&gt;=0"))</f>
        <v/>
      </c>
      <c r="K19" s="6">
        <f>IF(AND(B19&amp;""="",D19&amp;""=""),"",IF(OR(B19&amp;""="",NOT(ISNUMBER(D19)),NOT(ISNUMBER(A19))),"راجع البيانات","سليم"))</f>
        <v/>
      </c>
    </row>
    <row r="20">
      <c r="A20" s="13" t="n"/>
      <c r="B20" s="5" t="n"/>
      <c r="C20" s="5" t="n"/>
      <c r="D20" s="16" t="n"/>
      <c r="E20" s="5" t="n"/>
      <c r="F20" s="18">
        <f>IF(OR(B20&amp;""="",NOT(ISNUMBER(D20))),"",IFERROR(IF(INDEX('المواعيد'!$D$6:$D$105,MATCH(B20&amp;"",'المواعيد'!$A$6:$A$105,0))="","",INDEX('المواعيد'!$D$6:$D$105,MATCH(B20&amp;"",'المواعيد'!$A$6:$A$105,0))),""))</f>
        <v/>
      </c>
      <c r="G20" s="18">
        <f>IF(OR(F20="",NOT(ISNUMBER(D20))),"",D20-F20)</f>
        <v/>
      </c>
      <c r="H20" s="19">
        <f>IF(OR(B20&amp;""="",NOT(ISNUMBER(D20))),"",IFERROR(IF(INDEX('المواعيد'!$E$6:$E$105,MATCH(B20&amp;"",'المواعيد'!$A$6:$A$105,0))&gt;0,D20/INDEX('المواعيد'!$E$6:$E$105,MATCH(B20&amp;"",'المواعيد'!$A$6:$A$105,0)),""),""))</f>
        <v/>
      </c>
      <c r="I20" s="6">
        <f>IF(OR(B20&amp;""="",NOT(ISNUMBER(D20))),"",IF(COUNTIF('المواعيد'!$A$6:$A$105,B20&amp;"")=0,"الامتحان غير موجود",IF(F20="","بدون هدف",IF(D20&gt;F20,"فوق الهدف",IF(D20=F20,"على الهدف","تحت الهدف")))))</f>
        <v/>
      </c>
      <c r="J20" s="17">
        <f>IF(OR(B20&amp;""="",NOT(ISNUMBER(D20)),NOT(ISNUMBER(A20))),"",COUNTIFS($B$6:$B$505,B20&amp;"",$A$6:$A$505,"&lt;"&amp;A20,$D$6:$D$505,"&gt;=0")+COUNTIFS($B$6:B20,B20&amp;"",$A$6:A20,A20&amp;"",$D$6:D20,"&gt;=0"))</f>
        <v/>
      </c>
      <c r="K20" s="6">
        <f>IF(AND(B20&amp;""="",D20&amp;""=""),"",IF(OR(B20&amp;""="",NOT(ISNUMBER(D20)),NOT(ISNUMBER(A20))),"راجع البيانات","سليم"))</f>
        <v/>
      </c>
    </row>
    <row r="21">
      <c r="A21" s="13" t="n"/>
      <c r="B21" s="5" t="n"/>
      <c r="C21" s="5" t="n"/>
      <c r="D21" s="16" t="n"/>
      <c r="E21" s="5" t="n"/>
      <c r="F21" s="18">
        <f>IF(OR(B21&amp;""="",NOT(ISNUMBER(D21))),"",IFERROR(IF(INDEX('المواعيد'!$D$6:$D$105,MATCH(B21&amp;"",'المواعيد'!$A$6:$A$105,0))="","",INDEX('المواعيد'!$D$6:$D$105,MATCH(B21&amp;"",'المواعيد'!$A$6:$A$105,0))),""))</f>
        <v/>
      </c>
      <c r="G21" s="18">
        <f>IF(OR(F21="",NOT(ISNUMBER(D21))),"",D21-F21)</f>
        <v/>
      </c>
      <c r="H21" s="19">
        <f>IF(OR(B21&amp;""="",NOT(ISNUMBER(D21))),"",IFERROR(IF(INDEX('المواعيد'!$E$6:$E$105,MATCH(B21&amp;"",'المواعيد'!$A$6:$A$105,0))&gt;0,D21/INDEX('المواعيد'!$E$6:$E$105,MATCH(B21&amp;"",'المواعيد'!$A$6:$A$105,0)),""),""))</f>
        <v/>
      </c>
      <c r="I21" s="6">
        <f>IF(OR(B21&amp;""="",NOT(ISNUMBER(D21))),"",IF(COUNTIF('المواعيد'!$A$6:$A$105,B21&amp;"")=0,"الامتحان غير موجود",IF(F21="","بدون هدف",IF(D21&gt;F21,"فوق الهدف",IF(D21=F21,"على الهدف","تحت الهدف")))))</f>
        <v/>
      </c>
      <c r="J21" s="17">
        <f>IF(OR(B21&amp;""="",NOT(ISNUMBER(D21)),NOT(ISNUMBER(A21))),"",COUNTIFS($B$6:$B$505,B21&amp;"",$A$6:$A$505,"&lt;"&amp;A21,$D$6:$D$505,"&gt;=0")+COUNTIFS($B$6:B21,B21&amp;"",$A$6:A21,A21&amp;"",$D$6:D21,"&gt;=0"))</f>
        <v/>
      </c>
      <c r="K21" s="6">
        <f>IF(AND(B21&amp;""="",D21&amp;""=""),"",IF(OR(B21&amp;""="",NOT(ISNUMBER(D21)),NOT(ISNUMBER(A21))),"راجع البيانات","سليم"))</f>
        <v/>
      </c>
    </row>
    <row r="22">
      <c r="A22" s="13" t="n"/>
      <c r="B22" s="5" t="n"/>
      <c r="C22" s="5" t="n"/>
      <c r="D22" s="16" t="n"/>
      <c r="E22" s="5" t="n"/>
      <c r="F22" s="18">
        <f>IF(OR(B22&amp;""="",NOT(ISNUMBER(D22))),"",IFERROR(IF(INDEX('المواعيد'!$D$6:$D$105,MATCH(B22&amp;"",'المواعيد'!$A$6:$A$105,0))="","",INDEX('المواعيد'!$D$6:$D$105,MATCH(B22&amp;"",'المواعيد'!$A$6:$A$105,0))),""))</f>
        <v/>
      </c>
      <c r="G22" s="18">
        <f>IF(OR(F22="",NOT(ISNUMBER(D22))),"",D22-F22)</f>
        <v/>
      </c>
      <c r="H22" s="19">
        <f>IF(OR(B22&amp;""="",NOT(ISNUMBER(D22))),"",IFERROR(IF(INDEX('المواعيد'!$E$6:$E$105,MATCH(B22&amp;"",'المواعيد'!$A$6:$A$105,0))&gt;0,D22/INDEX('المواعيد'!$E$6:$E$105,MATCH(B22&amp;"",'المواعيد'!$A$6:$A$105,0)),""),""))</f>
        <v/>
      </c>
      <c r="I22" s="6">
        <f>IF(OR(B22&amp;""="",NOT(ISNUMBER(D22))),"",IF(COUNTIF('المواعيد'!$A$6:$A$105,B22&amp;"")=0,"الامتحان غير موجود",IF(F22="","بدون هدف",IF(D22&gt;F22,"فوق الهدف",IF(D22=F22,"على الهدف","تحت الهدف")))))</f>
        <v/>
      </c>
      <c r="J22" s="17">
        <f>IF(OR(B22&amp;""="",NOT(ISNUMBER(D22)),NOT(ISNUMBER(A22))),"",COUNTIFS($B$6:$B$505,B22&amp;"",$A$6:$A$505,"&lt;"&amp;A22,$D$6:$D$505,"&gt;=0")+COUNTIFS($B$6:B22,B22&amp;"",$A$6:A22,A22&amp;"",$D$6:D22,"&gt;=0"))</f>
        <v/>
      </c>
      <c r="K22" s="6">
        <f>IF(AND(B22&amp;""="",D22&amp;""=""),"",IF(OR(B22&amp;""="",NOT(ISNUMBER(D22)),NOT(ISNUMBER(A22))),"راجع البيانات","سليم"))</f>
        <v/>
      </c>
    </row>
    <row r="23">
      <c r="A23" s="13" t="n"/>
      <c r="B23" s="5" t="n"/>
      <c r="C23" s="5" t="n"/>
      <c r="D23" s="16" t="n"/>
      <c r="E23" s="5" t="n"/>
      <c r="F23" s="18">
        <f>IF(OR(B23&amp;""="",NOT(ISNUMBER(D23))),"",IFERROR(IF(INDEX('المواعيد'!$D$6:$D$105,MATCH(B23&amp;"",'المواعيد'!$A$6:$A$105,0))="","",INDEX('المواعيد'!$D$6:$D$105,MATCH(B23&amp;"",'المواعيد'!$A$6:$A$105,0))),""))</f>
        <v/>
      </c>
      <c r="G23" s="18">
        <f>IF(OR(F23="",NOT(ISNUMBER(D23))),"",D23-F23)</f>
        <v/>
      </c>
      <c r="H23" s="19">
        <f>IF(OR(B23&amp;""="",NOT(ISNUMBER(D23))),"",IFERROR(IF(INDEX('المواعيد'!$E$6:$E$105,MATCH(B23&amp;"",'المواعيد'!$A$6:$A$105,0))&gt;0,D23/INDEX('المواعيد'!$E$6:$E$105,MATCH(B23&amp;"",'المواعيد'!$A$6:$A$105,0)),""),""))</f>
        <v/>
      </c>
      <c r="I23" s="6">
        <f>IF(OR(B23&amp;""="",NOT(ISNUMBER(D23))),"",IF(COUNTIF('المواعيد'!$A$6:$A$105,B23&amp;"")=0,"الامتحان غير موجود",IF(F23="","بدون هدف",IF(D23&gt;F23,"فوق الهدف",IF(D23=F23,"على الهدف","تحت الهدف")))))</f>
        <v/>
      </c>
      <c r="J23" s="17">
        <f>IF(OR(B23&amp;""="",NOT(ISNUMBER(D23)),NOT(ISNUMBER(A23))),"",COUNTIFS($B$6:$B$505,B23&amp;"",$A$6:$A$505,"&lt;"&amp;A23,$D$6:$D$505,"&gt;=0")+COUNTIFS($B$6:B23,B23&amp;"",$A$6:A23,A23&amp;"",$D$6:D23,"&gt;=0"))</f>
        <v/>
      </c>
      <c r="K23" s="6">
        <f>IF(AND(B23&amp;""="",D23&amp;""=""),"",IF(OR(B23&amp;""="",NOT(ISNUMBER(D23)),NOT(ISNUMBER(A23))),"راجع البيانات","سليم"))</f>
        <v/>
      </c>
    </row>
    <row r="24">
      <c r="A24" s="13" t="n"/>
      <c r="B24" s="5" t="n"/>
      <c r="C24" s="5" t="n"/>
      <c r="D24" s="16" t="n"/>
      <c r="E24" s="5" t="n"/>
      <c r="F24" s="18">
        <f>IF(OR(B24&amp;""="",NOT(ISNUMBER(D24))),"",IFERROR(IF(INDEX('المواعيد'!$D$6:$D$105,MATCH(B24&amp;"",'المواعيد'!$A$6:$A$105,0))="","",INDEX('المواعيد'!$D$6:$D$105,MATCH(B24&amp;"",'المواعيد'!$A$6:$A$105,0))),""))</f>
        <v/>
      </c>
      <c r="G24" s="18">
        <f>IF(OR(F24="",NOT(ISNUMBER(D24))),"",D24-F24)</f>
        <v/>
      </c>
      <c r="H24" s="19">
        <f>IF(OR(B24&amp;""="",NOT(ISNUMBER(D24))),"",IFERROR(IF(INDEX('المواعيد'!$E$6:$E$105,MATCH(B24&amp;"",'المواعيد'!$A$6:$A$105,0))&gt;0,D24/INDEX('المواعيد'!$E$6:$E$105,MATCH(B24&amp;"",'المواعيد'!$A$6:$A$105,0)),""),""))</f>
        <v/>
      </c>
      <c r="I24" s="6">
        <f>IF(OR(B24&amp;""="",NOT(ISNUMBER(D24))),"",IF(COUNTIF('المواعيد'!$A$6:$A$105,B24&amp;"")=0,"الامتحان غير موجود",IF(F24="","بدون هدف",IF(D24&gt;F24,"فوق الهدف",IF(D24=F24,"على الهدف","تحت الهدف")))))</f>
        <v/>
      </c>
      <c r="J24" s="17">
        <f>IF(OR(B24&amp;""="",NOT(ISNUMBER(D24)),NOT(ISNUMBER(A24))),"",COUNTIFS($B$6:$B$505,B24&amp;"",$A$6:$A$505,"&lt;"&amp;A24,$D$6:$D$505,"&gt;=0")+COUNTIFS($B$6:B24,B24&amp;"",$A$6:A24,A24&amp;"",$D$6:D24,"&gt;=0"))</f>
        <v/>
      </c>
      <c r="K24" s="6">
        <f>IF(AND(B24&amp;""="",D24&amp;""=""),"",IF(OR(B24&amp;""="",NOT(ISNUMBER(D24)),NOT(ISNUMBER(A24))),"راجع البيانات","سليم"))</f>
        <v/>
      </c>
    </row>
    <row r="25">
      <c r="A25" s="13" t="n"/>
      <c r="B25" s="5" t="n"/>
      <c r="C25" s="5" t="n"/>
      <c r="D25" s="16" t="n"/>
      <c r="E25" s="5" t="n"/>
      <c r="F25" s="18">
        <f>IF(OR(B25&amp;""="",NOT(ISNUMBER(D25))),"",IFERROR(IF(INDEX('المواعيد'!$D$6:$D$105,MATCH(B25&amp;"",'المواعيد'!$A$6:$A$105,0))="","",INDEX('المواعيد'!$D$6:$D$105,MATCH(B25&amp;"",'المواعيد'!$A$6:$A$105,0))),""))</f>
        <v/>
      </c>
      <c r="G25" s="18">
        <f>IF(OR(F25="",NOT(ISNUMBER(D25))),"",D25-F25)</f>
        <v/>
      </c>
      <c r="H25" s="19">
        <f>IF(OR(B25&amp;""="",NOT(ISNUMBER(D25))),"",IFERROR(IF(INDEX('المواعيد'!$E$6:$E$105,MATCH(B25&amp;"",'المواعيد'!$A$6:$A$105,0))&gt;0,D25/INDEX('المواعيد'!$E$6:$E$105,MATCH(B25&amp;"",'المواعيد'!$A$6:$A$105,0)),""),""))</f>
        <v/>
      </c>
      <c r="I25" s="6">
        <f>IF(OR(B25&amp;""="",NOT(ISNUMBER(D25))),"",IF(COUNTIF('المواعيد'!$A$6:$A$105,B25&amp;"")=0,"الامتحان غير موجود",IF(F25="","بدون هدف",IF(D25&gt;F25,"فوق الهدف",IF(D25=F25,"على الهدف","تحت الهدف")))))</f>
        <v/>
      </c>
      <c r="J25" s="17">
        <f>IF(OR(B25&amp;""="",NOT(ISNUMBER(D25)),NOT(ISNUMBER(A25))),"",COUNTIFS($B$6:$B$505,B25&amp;"",$A$6:$A$505,"&lt;"&amp;A25,$D$6:$D$505,"&gt;=0")+COUNTIFS($B$6:B25,B25&amp;"",$A$6:A25,A25&amp;"",$D$6:D25,"&gt;=0"))</f>
        <v/>
      </c>
      <c r="K25" s="6">
        <f>IF(AND(B25&amp;""="",D25&amp;""=""),"",IF(OR(B25&amp;""="",NOT(ISNUMBER(D25)),NOT(ISNUMBER(A25))),"راجع البيانات","سليم"))</f>
        <v/>
      </c>
    </row>
    <row r="26">
      <c r="A26" s="13" t="n"/>
      <c r="B26" s="5" t="n"/>
      <c r="C26" s="5" t="n"/>
      <c r="D26" s="16" t="n"/>
      <c r="E26" s="5" t="n"/>
      <c r="F26" s="18">
        <f>IF(OR(B26&amp;""="",NOT(ISNUMBER(D26))),"",IFERROR(IF(INDEX('المواعيد'!$D$6:$D$105,MATCH(B26&amp;"",'المواعيد'!$A$6:$A$105,0))="","",INDEX('المواعيد'!$D$6:$D$105,MATCH(B26&amp;"",'المواعيد'!$A$6:$A$105,0))),""))</f>
        <v/>
      </c>
      <c r="G26" s="18">
        <f>IF(OR(F26="",NOT(ISNUMBER(D26))),"",D26-F26)</f>
        <v/>
      </c>
      <c r="H26" s="19">
        <f>IF(OR(B26&amp;""="",NOT(ISNUMBER(D26))),"",IFERROR(IF(INDEX('المواعيد'!$E$6:$E$105,MATCH(B26&amp;"",'المواعيد'!$A$6:$A$105,0))&gt;0,D26/INDEX('المواعيد'!$E$6:$E$105,MATCH(B26&amp;"",'المواعيد'!$A$6:$A$105,0)),""),""))</f>
        <v/>
      </c>
      <c r="I26" s="6">
        <f>IF(OR(B26&amp;""="",NOT(ISNUMBER(D26))),"",IF(COUNTIF('المواعيد'!$A$6:$A$105,B26&amp;"")=0,"الامتحان غير موجود",IF(F26="","بدون هدف",IF(D26&gt;F26,"فوق الهدف",IF(D26=F26,"على الهدف","تحت الهدف")))))</f>
        <v/>
      </c>
      <c r="J26" s="17">
        <f>IF(OR(B26&amp;""="",NOT(ISNUMBER(D26)),NOT(ISNUMBER(A26))),"",COUNTIFS($B$6:$B$505,B26&amp;"",$A$6:$A$505,"&lt;"&amp;A26,$D$6:$D$505,"&gt;=0")+COUNTIFS($B$6:B26,B26&amp;"",$A$6:A26,A26&amp;"",$D$6:D26,"&gt;=0"))</f>
        <v/>
      </c>
      <c r="K26" s="6">
        <f>IF(AND(B26&amp;""="",D26&amp;""=""),"",IF(OR(B26&amp;""="",NOT(ISNUMBER(D26)),NOT(ISNUMBER(A26))),"راجع البيانات","سليم"))</f>
        <v/>
      </c>
    </row>
    <row r="27">
      <c r="A27" s="13" t="n"/>
      <c r="B27" s="5" t="n"/>
      <c r="C27" s="5" t="n"/>
      <c r="D27" s="16" t="n"/>
      <c r="E27" s="5" t="n"/>
      <c r="F27" s="18">
        <f>IF(OR(B27&amp;""="",NOT(ISNUMBER(D27))),"",IFERROR(IF(INDEX('المواعيد'!$D$6:$D$105,MATCH(B27&amp;"",'المواعيد'!$A$6:$A$105,0))="","",INDEX('المواعيد'!$D$6:$D$105,MATCH(B27&amp;"",'المواعيد'!$A$6:$A$105,0))),""))</f>
        <v/>
      </c>
      <c r="G27" s="18">
        <f>IF(OR(F27="",NOT(ISNUMBER(D27))),"",D27-F27)</f>
        <v/>
      </c>
      <c r="H27" s="19">
        <f>IF(OR(B27&amp;""="",NOT(ISNUMBER(D27))),"",IFERROR(IF(INDEX('المواعيد'!$E$6:$E$105,MATCH(B27&amp;"",'المواعيد'!$A$6:$A$105,0))&gt;0,D27/INDEX('المواعيد'!$E$6:$E$105,MATCH(B27&amp;"",'المواعيد'!$A$6:$A$105,0)),""),""))</f>
        <v/>
      </c>
      <c r="I27" s="6">
        <f>IF(OR(B27&amp;""="",NOT(ISNUMBER(D27))),"",IF(COUNTIF('المواعيد'!$A$6:$A$105,B27&amp;"")=0,"الامتحان غير موجود",IF(F27="","بدون هدف",IF(D27&gt;F27,"فوق الهدف",IF(D27=F27,"على الهدف","تحت الهدف")))))</f>
        <v/>
      </c>
      <c r="J27" s="17">
        <f>IF(OR(B27&amp;""="",NOT(ISNUMBER(D27)),NOT(ISNUMBER(A27))),"",COUNTIFS($B$6:$B$505,B27&amp;"",$A$6:$A$505,"&lt;"&amp;A27,$D$6:$D$505,"&gt;=0")+COUNTIFS($B$6:B27,B27&amp;"",$A$6:A27,A27&amp;"",$D$6:D27,"&gt;=0"))</f>
        <v/>
      </c>
      <c r="K27" s="6">
        <f>IF(AND(B27&amp;""="",D27&amp;""=""),"",IF(OR(B27&amp;""="",NOT(ISNUMBER(D27)),NOT(ISNUMBER(A27))),"راجع البيانات","سليم"))</f>
        <v/>
      </c>
    </row>
    <row r="28">
      <c r="A28" s="13" t="n"/>
      <c r="B28" s="5" t="n"/>
      <c r="C28" s="5" t="n"/>
      <c r="D28" s="16" t="n"/>
      <c r="E28" s="5" t="n"/>
      <c r="F28" s="18">
        <f>IF(OR(B28&amp;""="",NOT(ISNUMBER(D28))),"",IFERROR(IF(INDEX('المواعيد'!$D$6:$D$105,MATCH(B28&amp;"",'المواعيد'!$A$6:$A$105,0))="","",INDEX('المواعيد'!$D$6:$D$105,MATCH(B28&amp;"",'المواعيد'!$A$6:$A$105,0))),""))</f>
        <v/>
      </c>
      <c r="G28" s="18">
        <f>IF(OR(F28="",NOT(ISNUMBER(D28))),"",D28-F28)</f>
        <v/>
      </c>
      <c r="H28" s="19">
        <f>IF(OR(B28&amp;""="",NOT(ISNUMBER(D28))),"",IFERROR(IF(INDEX('المواعيد'!$E$6:$E$105,MATCH(B28&amp;"",'المواعيد'!$A$6:$A$105,0))&gt;0,D28/INDEX('المواعيد'!$E$6:$E$105,MATCH(B28&amp;"",'المواعيد'!$A$6:$A$105,0)),""),""))</f>
        <v/>
      </c>
      <c r="I28" s="6">
        <f>IF(OR(B28&amp;""="",NOT(ISNUMBER(D28))),"",IF(COUNTIF('المواعيد'!$A$6:$A$105,B28&amp;"")=0,"الامتحان غير موجود",IF(F28="","بدون هدف",IF(D28&gt;F28,"فوق الهدف",IF(D28=F28,"على الهدف","تحت الهدف")))))</f>
        <v/>
      </c>
      <c r="J28" s="17">
        <f>IF(OR(B28&amp;""="",NOT(ISNUMBER(D28)),NOT(ISNUMBER(A28))),"",COUNTIFS($B$6:$B$505,B28&amp;"",$A$6:$A$505,"&lt;"&amp;A28,$D$6:$D$505,"&gt;=0")+COUNTIFS($B$6:B28,B28&amp;"",$A$6:A28,A28&amp;"",$D$6:D28,"&gt;=0"))</f>
        <v/>
      </c>
      <c r="K28" s="6">
        <f>IF(AND(B28&amp;""="",D28&amp;""=""),"",IF(OR(B28&amp;""="",NOT(ISNUMBER(D28)),NOT(ISNUMBER(A28))),"راجع البيانات","سليم"))</f>
        <v/>
      </c>
    </row>
    <row r="29">
      <c r="A29" s="13" t="n"/>
      <c r="B29" s="5" t="n"/>
      <c r="C29" s="5" t="n"/>
      <c r="D29" s="16" t="n"/>
      <c r="E29" s="5" t="n"/>
      <c r="F29" s="18">
        <f>IF(OR(B29&amp;""="",NOT(ISNUMBER(D29))),"",IFERROR(IF(INDEX('المواعيد'!$D$6:$D$105,MATCH(B29&amp;"",'المواعيد'!$A$6:$A$105,0))="","",INDEX('المواعيد'!$D$6:$D$105,MATCH(B29&amp;"",'المواعيد'!$A$6:$A$105,0))),""))</f>
        <v/>
      </c>
      <c r="G29" s="18">
        <f>IF(OR(F29="",NOT(ISNUMBER(D29))),"",D29-F29)</f>
        <v/>
      </c>
      <c r="H29" s="19">
        <f>IF(OR(B29&amp;""="",NOT(ISNUMBER(D29))),"",IFERROR(IF(INDEX('المواعيد'!$E$6:$E$105,MATCH(B29&amp;"",'المواعيد'!$A$6:$A$105,0))&gt;0,D29/INDEX('المواعيد'!$E$6:$E$105,MATCH(B29&amp;"",'المواعيد'!$A$6:$A$105,0)),""),""))</f>
        <v/>
      </c>
      <c r="I29" s="6">
        <f>IF(OR(B29&amp;""="",NOT(ISNUMBER(D29))),"",IF(COUNTIF('المواعيد'!$A$6:$A$105,B29&amp;"")=0,"الامتحان غير موجود",IF(F29="","بدون هدف",IF(D29&gt;F29,"فوق الهدف",IF(D29=F29,"على الهدف","تحت الهدف")))))</f>
        <v/>
      </c>
      <c r="J29" s="17">
        <f>IF(OR(B29&amp;""="",NOT(ISNUMBER(D29)),NOT(ISNUMBER(A29))),"",COUNTIFS($B$6:$B$505,B29&amp;"",$A$6:$A$505,"&lt;"&amp;A29,$D$6:$D$505,"&gt;=0")+COUNTIFS($B$6:B29,B29&amp;"",$A$6:A29,A29&amp;"",$D$6:D29,"&gt;=0"))</f>
        <v/>
      </c>
      <c r="K29" s="6">
        <f>IF(AND(B29&amp;""="",D29&amp;""=""),"",IF(OR(B29&amp;""="",NOT(ISNUMBER(D29)),NOT(ISNUMBER(A29))),"راجع البيانات","سليم"))</f>
        <v/>
      </c>
    </row>
    <row r="30">
      <c r="A30" s="13" t="n"/>
      <c r="B30" s="5" t="n"/>
      <c r="C30" s="5" t="n"/>
      <c r="D30" s="16" t="n"/>
      <c r="E30" s="5" t="n"/>
      <c r="F30" s="18">
        <f>IF(OR(B30&amp;""="",NOT(ISNUMBER(D30))),"",IFERROR(IF(INDEX('المواعيد'!$D$6:$D$105,MATCH(B30&amp;"",'المواعيد'!$A$6:$A$105,0))="","",INDEX('المواعيد'!$D$6:$D$105,MATCH(B30&amp;"",'المواعيد'!$A$6:$A$105,0))),""))</f>
        <v/>
      </c>
      <c r="G30" s="18">
        <f>IF(OR(F30="",NOT(ISNUMBER(D30))),"",D30-F30)</f>
        <v/>
      </c>
      <c r="H30" s="19">
        <f>IF(OR(B30&amp;""="",NOT(ISNUMBER(D30))),"",IFERROR(IF(INDEX('المواعيد'!$E$6:$E$105,MATCH(B30&amp;"",'المواعيد'!$A$6:$A$105,0))&gt;0,D30/INDEX('المواعيد'!$E$6:$E$105,MATCH(B30&amp;"",'المواعيد'!$A$6:$A$105,0)),""),""))</f>
        <v/>
      </c>
      <c r="I30" s="6">
        <f>IF(OR(B30&amp;""="",NOT(ISNUMBER(D30))),"",IF(COUNTIF('المواعيد'!$A$6:$A$105,B30&amp;"")=0,"الامتحان غير موجود",IF(F30="","بدون هدف",IF(D30&gt;F30,"فوق الهدف",IF(D30=F30,"على الهدف","تحت الهدف")))))</f>
        <v/>
      </c>
      <c r="J30" s="17">
        <f>IF(OR(B30&amp;""="",NOT(ISNUMBER(D30)),NOT(ISNUMBER(A30))),"",COUNTIFS($B$6:$B$505,B30&amp;"",$A$6:$A$505,"&lt;"&amp;A30,$D$6:$D$505,"&gt;=0")+COUNTIFS($B$6:B30,B30&amp;"",$A$6:A30,A30&amp;"",$D$6:D30,"&gt;=0"))</f>
        <v/>
      </c>
      <c r="K30" s="6">
        <f>IF(AND(B30&amp;""="",D30&amp;""=""),"",IF(OR(B30&amp;""="",NOT(ISNUMBER(D30)),NOT(ISNUMBER(A30))),"راجع البيانات","سليم"))</f>
        <v/>
      </c>
    </row>
    <row r="31">
      <c r="A31" s="13" t="n"/>
      <c r="B31" s="5" t="n"/>
      <c r="C31" s="5" t="n"/>
      <c r="D31" s="16" t="n"/>
      <c r="E31" s="5" t="n"/>
      <c r="F31" s="18">
        <f>IF(OR(B31&amp;""="",NOT(ISNUMBER(D31))),"",IFERROR(IF(INDEX('المواعيد'!$D$6:$D$105,MATCH(B31&amp;"",'المواعيد'!$A$6:$A$105,0))="","",INDEX('المواعيد'!$D$6:$D$105,MATCH(B31&amp;"",'المواعيد'!$A$6:$A$105,0))),""))</f>
        <v/>
      </c>
      <c r="G31" s="18">
        <f>IF(OR(F31="",NOT(ISNUMBER(D31))),"",D31-F31)</f>
        <v/>
      </c>
      <c r="H31" s="19">
        <f>IF(OR(B31&amp;""="",NOT(ISNUMBER(D31))),"",IFERROR(IF(INDEX('المواعيد'!$E$6:$E$105,MATCH(B31&amp;"",'المواعيد'!$A$6:$A$105,0))&gt;0,D31/INDEX('المواعيد'!$E$6:$E$105,MATCH(B31&amp;"",'المواعيد'!$A$6:$A$105,0)),""),""))</f>
        <v/>
      </c>
      <c r="I31" s="6">
        <f>IF(OR(B31&amp;""="",NOT(ISNUMBER(D31))),"",IF(COUNTIF('المواعيد'!$A$6:$A$105,B31&amp;"")=0,"الامتحان غير موجود",IF(F31="","بدون هدف",IF(D31&gt;F31,"فوق الهدف",IF(D31=F31,"على الهدف","تحت الهدف")))))</f>
        <v/>
      </c>
      <c r="J31" s="17">
        <f>IF(OR(B31&amp;""="",NOT(ISNUMBER(D31)),NOT(ISNUMBER(A31))),"",COUNTIFS($B$6:$B$505,B31&amp;"",$A$6:$A$505,"&lt;"&amp;A31,$D$6:$D$505,"&gt;=0")+COUNTIFS($B$6:B31,B31&amp;"",$A$6:A31,A31&amp;"",$D$6:D31,"&gt;=0"))</f>
        <v/>
      </c>
      <c r="K31" s="6">
        <f>IF(AND(B31&amp;""="",D31&amp;""=""),"",IF(OR(B31&amp;""="",NOT(ISNUMBER(D31)),NOT(ISNUMBER(A31))),"راجع البيانات","سليم"))</f>
        <v/>
      </c>
    </row>
    <row r="32">
      <c r="A32" s="13" t="n"/>
      <c r="B32" s="5" t="n"/>
      <c r="C32" s="5" t="n"/>
      <c r="D32" s="16" t="n"/>
      <c r="E32" s="5" t="n"/>
      <c r="F32" s="18">
        <f>IF(OR(B32&amp;""="",NOT(ISNUMBER(D32))),"",IFERROR(IF(INDEX('المواعيد'!$D$6:$D$105,MATCH(B32&amp;"",'المواعيد'!$A$6:$A$105,0))="","",INDEX('المواعيد'!$D$6:$D$105,MATCH(B32&amp;"",'المواعيد'!$A$6:$A$105,0))),""))</f>
        <v/>
      </c>
      <c r="G32" s="18">
        <f>IF(OR(F32="",NOT(ISNUMBER(D32))),"",D32-F32)</f>
        <v/>
      </c>
      <c r="H32" s="19">
        <f>IF(OR(B32&amp;""="",NOT(ISNUMBER(D32))),"",IFERROR(IF(INDEX('المواعيد'!$E$6:$E$105,MATCH(B32&amp;"",'المواعيد'!$A$6:$A$105,0))&gt;0,D32/INDEX('المواعيد'!$E$6:$E$105,MATCH(B32&amp;"",'المواعيد'!$A$6:$A$105,0)),""),""))</f>
        <v/>
      </c>
      <c r="I32" s="6">
        <f>IF(OR(B32&amp;""="",NOT(ISNUMBER(D32))),"",IF(COUNTIF('المواعيد'!$A$6:$A$105,B32&amp;"")=0,"الامتحان غير موجود",IF(F32="","بدون هدف",IF(D32&gt;F32,"فوق الهدف",IF(D32=F32,"على الهدف","تحت الهدف")))))</f>
        <v/>
      </c>
      <c r="J32" s="17">
        <f>IF(OR(B32&amp;""="",NOT(ISNUMBER(D32)),NOT(ISNUMBER(A32))),"",COUNTIFS($B$6:$B$505,B32&amp;"",$A$6:$A$505,"&lt;"&amp;A32,$D$6:$D$505,"&gt;=0")+COUNTIFS($B$6:B32,B32&amp;"",$A$6:A32,A32&amp;"",$D$6:D32,"&gt;=0"))</f>
        <v/>
      </c>
      <c r="K32" s="6">
        <f>IF(AND(B32&amp;""="",D32&amp;""=""),"",IF(OR(B32&amp;""="",NOT(ISNUMBER(D32)),NOT(ISNUMBER(A32))),"راجع البيانات","سليم"))</f>
        <v/>
      </c>
    </row>
    <row r="33">
      <c r="A33" s="13" t="n"/>
      <c r="B33" s="5" t="n"/>
      <c r="C33" s="5" t="n"/>
      <c r="D33" s="16" t="n"/>
      <c r="E33" s="5" t="n"/>
      <c r="F33" s="18">
        <f>IF(OR(B33&amp;""="",NOT(ISNUMBER(D33))),"",IFERROR(IF(INDEX('المواعيد'!$D$6:$D$105,MATCH(B33&amp;"",'المواعيد'!$A$6:$A$105,0))="","",INDEX('المواعيد'!$D$6:$D$105,MATCH(B33&amp;"",'المواعيد'!$A$6:$A$105,0))),""))</f>
        <v/>
      </c>
      <c r="G33" s="18">
        <f>IF(OR(F33="",NOT(ISNUMBER(D33))),"",D33-F33)</f>
        <v/>
      </c>
      <c r="H33" s="19">
        <f>IF(OR(B33&amp;""="",NOT(ISNUMBER(D33))),"",IFERROR(IF(INDEX('المواعيد'!$E$6:$E$105,MATCH(B33&amp;"",'المواعيد'!$A$6:$A$105,0))&gt;0,D33/INDEX('المواعيد'!$E$6:$E$105,MATCH(B33&amp;"",'المواعيد'!$A$6:$A$105,0)),""),""))</f>
        <v/>
      </c>
      <c r="I33" s="6">
        <f>IF(OR(B33&amp;""="",NOT(ISNUMBER(D33))),"",IF(COUNTIF('المواعيد'!$A$6:$A$105,B33&amp;"")=0,"الامتحان غير موجود",IF(F33="","بدون هدف",IF(D33&gt;F33,"فوق الهدف",IF(D33=F33,"على الهدف","تحت الهدف")))))</f>
        <v/>
      </c>
      <c r="J33" s="17">
        <f>IF(OR(B33&amp;""="",NOT(ISNUMBER(D33)),NOT(ISNUMBER(A33))),"",COUNTIFS($B$6:$B$505,B33&amp;"",$A$6:$A$505,"&lt;"&amp;A33,$D$6:$D$505,"&gt;=0")+COUNTIFS($B$6:B33,B33&amp;"",$A$6:A33,A33&amp;"",$D$6:D33,"&gt;=0"))</f>
        <v/>
      </c>
      <c r="K33" s="6">
        <f>IF(AND(B33&amp;""="",D33&amp;""=""),"",IF(OR(B33&amp;""="",NOT(ISNUMBER(D33)),NOT(ISNUMBER(A33))),"راجع البيانات","سليم"))</f>
        <v/>
      </c>
    </row>
    <row r="34">
      <c r="A34" s="13" t="n"/>
      <c r="B34" s="5" t="n"/>
      <c r="C34" s="5" t="n"/>
      <c r="D34" s="16" t="n"/>
      <c r="E34" s="5" t="n"/>
      <c r="F34" s="18">
        <f>IF(OR(B34&amp;""="",NOT(ISNUMBER(D34))),"",IFERROR(IF(INDEX('المواعيد'!$D$6:$D$105,MATCH(B34&amp;"",'المواعيد'!$A$6:$A$105,0))="","",INDEX('المواعيد'!$D$6:$D$105,MATCH(B34&amp;"",'المواعيد'!$A$6:$A$105,0))),""))</f>
        <v/>
      </c>
      <c r="G34" s="18">
        <f>IF(OR(F34="",NOT(ISNUMBER(D34))),"",D34-F34)</f>
        <v/>
      </c>
      <c r="H34" s="19">
        <f>IF(OR(B34&amp;""="",NOT(ISNUMBER(D34))),"",IFERROR(IF(INDEX('المواعيد'!$E$6:$E$105,MATCH(B34&amp;"",'المواعيد'!$A$6:$A$105,0))&gt;0,D34/INDEX('المواعيد'!$E$6:$E$105,MATCH(B34&amp;"",'المواعيد'!$A$6:$A$105,0)),""),""))</f>
        <v/>
      </c>
      <c r="I34" s="6">
        <f>IF(OR(B34&amp;""="",NOT(ISNUMBER(D34))),"",IF(COUNTIF('المواعيد'!$A$6:$A$105,B34&amp;"")=0,"الامتحان غير موجود",IF(F34="","بدون هدف",IF(D34&gt;F34,"فوق الهدف",IF(D34=F34,"على الهدف","تحت الهدف")))))</f>
        <v/>
      </c>
      <c r="J34" s="17">
        <f>IF(OR(B34&amp;""="",NOT(ISNUMBER(D34)),NOT(ISNUMBER(A34))),"",COUNTIFS($B$6:$B$505,B34&amp;"",$A$6:$A$505,"&lt;"&amp;A34,$D$6:$D$505,"&gt;=0")+COUNTIFS($B$6:B34,B34&amp;"",$A$6:A34,A34&amp;"",$D$6:D34,"&gt;=0"))</f>
        <v/>
      </c>
      <c r="K34" s="6">
        <f>IF(AND(B34&amp;""="",D34&amp;""=""),"",IF(OR(B34&amp;""="",NOT(ISNUMBER(D34)),NOT(ISNUMBER(A34))),"راجع البيانات","سليم"))</f>
        <v/>
      </c>
    </row>
    <row r="35">
      <c r="A35" s="13" t="n"/>
      <c r="B35" s="5" t="n"/>
      <c r="C35" s="5" t="n"/>
      <c r="D35" s="16" t="n"/>
      <c r="E35" s="5" t="n"/>
      <c r="F35" s="18">
        <f>IF(OR(B35&amp;""="",NOT(ISNUMBER(D35))),"",IFERROR(IF(INDEX('المواعيد'!$D$6:$D$105,MATCH(B35&amp;"",'المواعيد'!$A$6:$A$105,0))="","",INDEX('المواعيد'!$D$6:$D$105,MATCH(B35&amp;"",'المواعيد'!$A$6:$A$105,0))),""))</f>
        <v/>
      </c>
      <c r="G35" s="18">
        <f>IF(OR(F35="",NOT(ISNUMBER(D35))),"",D35-F35)</f>
        <v/>
      </c>
      <c r="H35" s="19">
        <f>IF(OR(B35&amp;""="",NOT(ISNUMBER(D35))),"",IFERROR(IF(INDEX('المواعيد'!$E$6:$E$105,MATCH(B35&amp;"",'المواعيد'!$A$6:$A$105,0))&gt;0,D35/INDEX('المواعيد'!$E$6:$E$105,MATCH(B35&amp;"",'المواعيد'!$A$6:$A$105,0)),""),""))</f>
        <v/>
      </c>
      <c r="I35" s="6">
        <f>IF(OR(B35&amp;""="",NOT(ISNUMBER(D35))),"",IF(COUNTIF('المواعيد'!$A$6:$A$105,B35&amp;"")=0,"الامتحان غير موجود",IF(F35="","بدون هدف",IF(D35&gt;F35,"فوق الهدف",IF(D35=F35,"على الهدف","تحت الهدف")))))</f>
        <v/>
      </c>
      <c r="J35" s="17">
        <f>IF(OR(B35&amp;""="",NOT(ISNUMBER(D35)),NOT(ISNUMBER(A35))),"",COUNTIFS($B$6:$B$505,B35&amp;"",$A$6:$A$505,"&lt;"&amp;A35,$D$6:$D$505,"&gt;=0")+COUNTIFS($B$6:B35,B35&amp;"",$A$6:A35,A35&amp;"",$D$6:D35,"&gt;=0"))</f>
        <v/>
      </c>
      <c r="K35" s="6">
        <f>IF(AND(B35&amp;""="",D35&amp;""=""),"",IF(OR(B35&amp;""="",NOT(ISNUMBER(D35)),NOT(ISNUMBER(A35))),"راجع البيانات","سليم"))</f>
        <v/>
      </c>
    </row>
    <row r="36">
      <c r="A36" s="13" t="n"/>
      <c r="B36" s="5" t="n"/>
      <c r="C36" s="5" t="n"/>
      <c r="D36" s="16" t="n"/>
      <c r="E36" s="5" t="n"/>
      <c r="F36" s="18">
        <f>IF(OR(B36&amp;""="",NOT(ISNUMBER(D36))),"",IFERROR(IF(INDEX('المواعيد'!$D$6:$D$105,MATCH(B36&amp;"",'المواعيد'!$A$6:$A$105,0))="","",INDEX('المواعيد'!$D$6:$D$105,MATCH(B36&amp;"",'المواعيد'!$A$6:$A$105,0))),""))</f>
        <v/>
      </c>
      <c r="G36" s="18">
        <f>IF(OR(F36="",NOT(ISNUMBER(D36))),"",D36-F36)</f>
        <v/>
      </c>
      <c r="H36" s="19">
        <f>IF(OR(B36&amp;""="",NOT(ISNUMBER(D36))),"",IFERROR(IF(INDEX('المواعيد'!$E$6:$E$105,MATCH(B36&amp;"",'المواعيد'!$A$6:$A$105,0))&gt;0,D36/INDEX('المواعيد'!$E$6:$E$105,MATCH(B36&amp;"",'المواعيد'!$A$6:$A$105,0)),""),""))</f>
        <v/>
      </c>
      <c r="I36" s="6">
        <f>IF(OR(B36&amp;""="",NOT(ISNUMBER(D36))),"",IF(COUNTIF('المواعيد'!$A$6:$A$105,B36&amp;"")=0,"الامتحان غير موجود",IF(F36="","بدون هدف",IF(D36&gt;F36,"فوق الهدف",IF(D36=F36,"على الهدف","تحت الهدف")))))</f>
        <v/>
      </c>
      <c r="J36" s="17">
        <f>IF(OR(B36&amp;""="",NOT(ISNUMBER(D36)),NOT(ISNUMBER(A36))),"",COUNTIFS($B$6:$B$505,B36&amp;"",$A$6:$A$505,"&lt;"&amp;A36,$D$6:$D$505,"&gt;=0")+COUNTIFS($B$6:B36,B36&amp;"",$A$6:A36,A36&amp;"",$D$6:D36,"&gt;=0"))</f>
        <v/>
      </c>
      <c r="K36" s="6">
        <f>IF(AND(B36&amp;""="",D36&amp;""=""),"",IF(OR(B36&amp;""="",NOT(ISNUMBER(D36)),NOT(ISNUMBER(A36))),"راجع البيانات","سليم"))</f>
        <v/>
      </c>
    </row>
    <row r="37">
      <c r="A37" s="13" t="n"/>
      <c r="B37" s="5" t="n"/>
      <c r="C37" s="5" t="n"/>
      <c r="D37" s="16" t="n"/>
      <c r="E37" s="5" t="n"/>
      <c r="F37" s="18">
        <f>IF(OR(B37&amp;""="",NOT(ISNUMBER(D37))),"",IFERROR(IF(INDEX('المواعيد'!$D$6:$D$105,MATCH(B37&amp;"",'المواعيد'!$A$6:$A$105,0))="","",INDEX('المواعيد'!$D$6:$D$105,MATCH(B37&amp;"",'المواعيد'!$A$6:$A$105,0))),""))</f>
        <v/>
      </c>
      <c r="G37" s="18">
        <f>IF(OR(F37="",NOT(ISNUMBER(D37))),"",D37-F37)</f>
        <v/>
      </c>
      <c r="H37" s="19">
        <f>IF(OR(B37&amp;""="",NOT(ISNUMBER(D37))),"",IFERROR(IF(INDEX('المواعيد'!$E$6:$E$105,MATCH(B37&amp;"",'المواعيد'!$A$6:$A$105,0))&gt;0,D37/INDEX('المواعيد'!$E$6:$E$105,MATCH(B37&amp;"",'المواعيد'!$A$6:$A$105,0)),""),""))</f>
        <v/>
      </c>
      <c r="I37" s="6">
        <f>IF(OR(B37&amp;""="",NOT(ISNUMBER(D37))),"",IF(COUNTIF('المواعيد'!$A$6:$A$105,B37&amp;"")=0,"الامتحان غير موجود",IF(F37="","بدون هدف",IF(D37&gt;F37,"فوق الهدف",IF(D37=F37,"على الهدف","تحت الهدف")))))</f>
        <v/>
      </c>
      <c r="J37" s="17">
        <f>IF(OR(B37&amp;""="",NOT(ISNUMBER(D37)),NOT(ISNUMBER(A37))),"",COUNTIFS($B$6:$B$505,B37&amp;"",$A$6:$A$505,"&lt;"&amp;A37,$D$6:$D$505,"&gt;=0")+COUNTIFS($B$6:B37,B37&amp;"",$A$6:A37,A37&amp;"",$D$6:D37,"&gt;=0"))</f>
        <v/>
      </c>
      <c r="K37" s="6">
        <f>IF(AND(B37&amp;""="",D37&amp;""=""),"",IF(OR(B37&amp;""="",NOT(ISNUMBER(D37)),NOT(ISNUMBER(A37))),"راجع البيانات","سليم"))</f>
        <v/>
      </c>
    </row>
    <row r="38">
      <c r="A38" s="13" t="n"/>
      <c r="B38" s="5" t="n"/>
      <c r="C38" s="5" t="n"/>
      <c r="D38" s="16" t="n"/>
      <c r="E38" s="5" t="n"/>
      <c r="F38" s="18">
        <f>IF(OR(B38&amp;""="",NOT(ISNUMBER(D38))),"",IFERROR(IF(INDEX('المواعيد'!$D$6:$D$105,MATCH(B38&amp;"",'المواعيد'!$A$6:$A$105,0))="","",INDEX('المواعيد'!$D$6:$D$105,MATCH(B38&amp;"",'المواعيد'!$A$6:$A$105,0))),""))</f>
        <v/>
      </c>
      <c r="G38" s="18">
        <f>IF(OR(F38="",NOT(ISNUMBER(D38))),"",D38-F38)</f>
        <v/>
      </c>
      <c r="H38" s="19">
        <f>IF(OR(B38&amp;""="",NOT(ISNUMBER(D38))),"",IFERROR(IF(INDEX('المواعيد'!$E$6:$E$105,MATCH(B38&amp;"",'المواعيد'!$A$6:$A$105,0))&gt;0,D38/INDEX('المواعيد'!$E$6:$E$105,MATCH(B38&amp;"",'المواعيد'!$A$6:$A$105,0)),""),""))</f>
        <v/>
      </c>
      <c r="I38" s="6">
        <f>IF(OR(B38&amp;""="",NOT(ISNUMBER(D38))),"",IF(COUNTIF('المواعيد'!$A$6:$A$105,B38&amp;"")=0,"الامتحان غير موجود",IF(F38="","بدون هدف",IF(D38&gt;F38,"فوق الهدف",IF(D38=F38,"على الهدف","تحت الهدف")))))</f>
        <v/>
      </c>
      <c r="J38" s="17">
        <f>IF(OR(B38&amp;""="",NOT(ISNUMBER(D38)),NOT(ISNUMBER(A38))),"",COUNTIFS($B$6:$B$505,B38&amp;"",$A$6:$A$505,"&lt;"&amp;A38,$D$6:$D$505,"&gt;=0")+COUNTIFS($B$6:B38,B38&amp;"",$A$6:A38,A38&amp;"",$D$6:D38,"&gt;=0"))</f>
        <v/>
      </c>
      <c r="K38" s="6">
        <f>IF(AND(B38&amp;""="",D38&amp;""=""),"",IF(OR(B38&amp;""="",NOT(ISNUMBER(D38)),NOT(ISNUMBER(A38))),"راجع البيانات","سليم"))</f>
        <v/>
      </c>
    </row>
    <row r="39">
      <c r="A39" s="13" t="n"/>
      <c r="B39" s="5" t="n"/>
      <c r="C39" s="5" t="n"/>
      <c r="D39" s="16" t="n"/>
      <c r="E39" s="5" t="n"/>
      <c r="F39" s="18">
        <f>IF(OR(B39&amp;""="",NOT(ISNUMBER(D39))),"",IFERROR(IF(INDEX('المواعيد'!$D$6:$D$105,MATCH(B39&amp;"",'المواعيد'!$A$6:$A$105,0))="","",INDEX('المواعيد'!$D$6:$D$105,MATCH(B39&amp;"",'المواعيد'!$A$6:$A$105,0))),""))</f>
        <v/>
      </c>
      <c r="G39" s="18">
        <f>IF(OR(F39="",NOT(ISNUMBER(D39))),"",D39-F39)</f>
        <v/>
      </c>
      <c r="H39" s="19">
        <f>IF(OR(B39&amp;""="",NOT(ISNUMBER(D39))),"",IFERROR(IF(INDEX('المواعيد'!$E$6:$E$105,MATCH(B39&amp;"",'المواعيد'!$A$6:$A$105,0))&gt;0,D39/INDEX('المواعيد'!$E$6:$E$105,MATCH(B39&amp;"",'المواعيد'!$A$6:$A$105,0)),""),""))</f>
        <v/>
      </c>
      <c r="I39" s="6">
        <f>IF(OR(B39&amp;""="",NOT(ISNUMBER(D39))),"",IF(COUNTIF('المواعيد'!$A$6:$A$105,B39&amp;"")=0,"الامتحان غير موجود",IF(F39="","بدون هدف",IF(D39&gt;F39,"فوق الهدف",IF(D39=F39,"على الهدف","تحت الهدف")))))</f>
        <v/>
      </c>
      <c r="J39" s="17">
        <f>IF(OR(B39&amp;""="",NOT(ISNUMBER(D39)),NOT(ISNUMBER(A39))),"",COUNTIFS($B$6:$B$505,B39&amp;"",$A$6:$A$505,"&lt;"&amp;A39,$D$6:$D$505,"&gt;=0")+COUNTIFS($B$6:B39,B39&amp;"",$A$6:A39,A39&amp;"",$D$6:D39,"&gt;=0"))</f>
        <v/>
      </c>
      <c r="K39" s="6">
        <f>IF(AND(B39&amp;""="",D39&amp;""=""),"",IF(OR(B39&amp;""="",NOT(ISNUMBER(D39)),NOT(ISNUMBER(A39))),"راجع البيانات","سليم"))</f>
        <v/>
      </c>
    </row>
    <row r="40">
      <c r="A40" s="13" t="n"/>
      <c r="B40" s="5" t="n"/>
      <c r="C40" s="5" t="n"/>
      <c r="D40" s="16" t="n"/>
      <c r="E40" s="5" t="n"/>
      <c r="F40" s="18">
        <f>IF(OR(B40&amp;""="",NOT(ISNUMBER(D40))),"",IFERROR(IF(INDEX('المواعيد'!$D$6:$D$105,MATCH(B40&amp;"",'المواعيد'!$A$6:$A$105,0))="","",INDEX('المواعيد'!$D$6:$D$105,MATCH(B40&amp;"",'المواعيد'!$A$6:$A$105,0))),""))</f>
        <v/>
      </c>
      <c r="G40" s="18">
        <f>IF(OR(F40="",NOT(ISNUMBER(D40))),"",D40-F40)</f>
        <v/>
      </c>
      <c r="H40" s="19">
        <f>IF(OR(B40&amp;""="",NOT(ISNUMBER(D40))),"",IFERROR(IF(INDEX('المواعيد'!$E$6:$E$105,MATCH(B40&amp;"",'المواعيد'!$A$6:$A$105,0))&gt;0,D40/INDEX('المواعيد'!$E$6:$E$105,MATCH(B40&amp;"",'المواعيد'!$A$6:$A$105,0)),""),""))</f>
        <v/>
      </c>
      <c r="I40" s="6">
        <f>IF(OR(B40&amp;""="",NOT(ISNUMBER(D40))),"",IF(COUNTIF('المواعيد'!$A$6:$A$105,B40&amp;"")=0,"الامتحان غير موجود",IF(F40="","بدون هدف",IF(D40&gt;F40,"فوق الهدف",IF(D40=F40,"على الهدف","تحت الهدف")))))</f>
        <v/>
      </c>
      <c r="J40" s="17">
        <f>IF(OR(B40&amp;""="",NOT(ISNUMBER(D40)),NOT(ISNUMBER(A40))),"",COUNTIFS($B$6:$B$505,B40&amp;"",$A$6:$A$505,"&lt;"&amp;A40,$D$6:$D$505,"&gt;=0")+COUNTIFS($B$6:B40,B40&amp;"",$A$6:A40,A40&amp;"",$D$6:D40,"&gt;=0"))</f>
        <v/>
      </c>
      <c r="K40" s="6">
        <f>IF(AND(B40&amp;""="",D40&amp;""=""),"",IF(OR(B40&amp;""="",NOT(ISNUMBER(D40)),NOT(ISNUMBER(A40))),"راجع البيانات","سليم"))</f>
        <v/>
      </c>
    </row>
    <row r="41">
      <c r="A41" s="13" t="n"/>
      <c r="B41" s="5" t="n"/>
      <c r="C41" s="5" t="n"/>
      <c r="D41" s="16" t="n"/>
      <c r="E41" s="5" t="n"/>
      <c r="F41" s="18">
        <f>IF(OR(B41&amp;""="",NOT(ISNUMBER(D41))),"",IFERROR(IF(INDEX('المواعيد'!$D$6:$D$105,MATCH(B41&amp;"",'المواعيد'!$A$6:$A$105,0))="","",INDEX('المواعيد'!$D$6:$D$105,MATCH(B41&amp;"",'المواعيد'!$A$6:$A$105,0))),""))</f>
        <v/>
      </c>
      <c r="G41" s="18">
        <f>IF(OR(F41="",NOT(ISNUMBER(D41))),"",D41-F41)</f>
        <v/>
      </c>
      <c r="H41" s="19">
        <f>IF(OR(B41&amp;""="",NOT(ISNUMBER(D41))),"",IFERROR(IF(INDEX('المواعيد'!$E$6:$E$105,MATCH(B41&amp;"",'المواعيد'!$A$6:$A$105,0))&gt;0,D41/INDEX('المواعيد'!$E$6:$E$105,MATCH(B41&amp;"",'المواعيد'!$A$6:$A$105,0)),""),""))</f>
        <v/>
      </c>
      <c r="I41" s="6">
        <f>IF(OR(B41&amp;""="",NOT(ISNUMBER(D41))),"",IF(COUNTIF('المواعيد'!$A$6:$A$105,B41&amp;"")=0,"الامتحان غير موجود",IF(F41="","بدون هدف",IF(D41&gt;F41,"فوق الهدف",IF(D41=F41,"على الهدف","تحت الهدف")))))</f>
        <v/>
      </c>
      <c r="J41" s="17">
        <f>IF(OR(B41&amp;""="",NOT(ISNUMBER(D41)),NOT(ISNUMBER(A41))),"",COUNTIFS($B$6:$B$505,B41&amp;"",$A$6:$A$505,"&lt;"&amp;A41,$D$6:$D$505,"&gt;=0")+COUNTIFS($B$6:B41,B41&amp;"",$A$6:A41,A41&amp;"",$D$6:D41,"&gt;=0"))</f>
        <v/>
      </c>
      <c r="K41" s="6">
        <f>IF(AND(B41&amp;""="",D41&amp;""=""),"",IF(OR(B41&amp;""="",NOT(ISNUMBER(D41)),NOT(ISNUMBER(A41))),"راجع البيانات","سليم"))</f>
        <v/>
      </c>
    </row>
    <row r="42">
      <c r="A42" s="13" t="n"/>
      <c r="B42" s="5" t="n"/>
      <c r="C42" s="5" t="n"/>
      <c r="D42" s="16" t="n"/>
      <c r="E42" s="5" t="n"/>
      <c r="F42" s="18">
        <f>IF(OR(B42&amp;""="",NOT(ISNUMBER(D42))),"",IFERROR(IF(INDEX('المواعيد'!$D$6:$D$105,MATCH(B42&amp;"",'المواعيد'!$A$6:$A$105,0))="","",INDEX('المواعيد'!$D$6:$D$105,MATCH(B42&amp;"",'المواعيد'!$A$6:$A$105,0))),""))</f>
        <v/>
      </c>
      <c r="G42" s="18">
        <f>IF(OR(F42="",NOT(ISNUMBER(D42))),"",D42-F42)</f>
        <v/>
      </c>
      <c r="H42" s="19">
        <f>IF(OR(B42&amp;""="",NOT(ISNUMBER(D42))),"",IFERROR(IF(INDEX('المواعيد'!$E$6:$E$105,MATCH(B42&amp;"",'المواعيد'!$A$6:$A$105,0))&gt;0,D42/INDEX('المواعيد'!$E$6:$E$105,MATCH(B42&amp;"",'المواعيد'!$A$6:$A$105,0)),""),""))</f>
        <v/>
      </c>
      <c r="I42" s="6">
        <f>IF(OR(B42&amp;""="",NOT(ISNUMBER(D42))),"",IF(COUNTIF('المواعيد'!$A$6:$A$105,B42&amp;"")=0,"الامتحان غير موجود",IF(F42="","بدون هدف",IF(D42&gt;F42,"فوق الهدف",IF(D42=F42,"على الهدف","تحت الهدف")))))</f>
        <v/>
      </c>
      <c r="J42" s="17">
        <f>IF(OR(B42&amp;""="",NOT(ISNUMBER(D42)),NOT(ISNUMBER(A42))),"",COUNTIFS($B$6:$B$505,B42&amp;"",$A$6:$A$505,"&lt;"&amp;A42,$D$6:$D$505,"&gt;=0")+COUNTIFS($B$6:B42,B42&amp;"",$A$6:A42,A42&amp;"",$D$6:D42,"&gt;=0"))</f>
        <v/>
      </c>
      <c r="K42" s="6">
        <f>IF(AND(B42&amp;""="",D42&amp;""=""),"",IF(OR(B42&amp;""="",NOT(ISNUMBER(D42)),NOT(ISNUMBER(A42))),"راجع البيانات","سليم"))</f>
        <v/>
      </c>
    </row>
    <row r="43">
      <c r="A43" s="13" t="n"/>
      <c r="B43" s="5" t="n"/>
      <c r="C43" s="5" t="n"/>
      <c r="D43" s="16" t="n"/>
      <c r="E43" s="5" t="n"/>
      <c r="F43" s="18">
        <f>IF(OR(B43&amp;""="",NOT(ISNUMBER(D43))),"",IFERROR(IF(INDEX('المواعيد'!$D$6:$D$105,MATCH(B43&amp;"",'المواعيد'!$A$6:$A$105,0))="","",INDEX('المواعيد'!$D$6:$D$105,MATCH(B43&amp;"",'المواعيد'!$A$6:$A$105,0))),""))</f>
        <v/>
      </c>
      <c r="G43" s="18">
        <f>IF(OR(F43="",NOT(ISNUMBER(D43))),"",D43-F43)</f>
        <v/>
      </c>
      <c r="H43" s="19">
        <f>IF(OR(B43&amp;""="",NOT(ISNUMBER(D43))),"",IFERROR(IF(INDEX('المواعيد'!$E$6:$E$105,MATCH(B43&amp;"",'المواعيد'!$A$6:$A$105,0))&gt;0,D43/INDEX('المواعيد'!$E$6:$E$105,MATCH(B43&amp;"",'المواعيد'!$A$6:$A$105,0)),""),""))</f>
        <v/>
      </c>
      <c r="I43" s="6">
        <f>IF(OR(B43&amp;""="",NOT(ISNUMBER(D43))),"",IF(COUNTIF('المواعيد'!$A$6:$A$105,B43&amp;"")=0,"الامتحان غير موجود",IF(F43="","بدون هدف",IF(D43&gt;F43,"فوق الهدف",IF(D43=F43,"على الهدف","تحت الهدف")))))</f>
        <v/>
      </c>
      <c r="J43" s="17">
        <f>IF(OR(B43&amp;""="",NOT(ISNUMBER(D43)),NOT(ISNUMBER(A43))),"",COUNTIFS($B$6:$B$505,B43&amp;"",$A$6:$A$505,"&lt;"&amp;A43,$D$6:$D$505,"&gt;=0")+COUNTIFS($B$6:B43,B43&amp;"",$A$6:A43,A43&amp;"",$D$6:D43,"&gt;=0"))</f>
        <v/>
      </c>
      <c r="K43" s="6">
        <f>IF(AND(B43&amp;""="",D43&amp;""=""),"",IF(OR(B43&amp;""="",NOT(ISNUMBER(D43)),NOT(ISNUMBER(A43))),"راجع البيانات","سليم"))</f>
        <v/>
      </c>
    </row>
    <row r="44">
      <c r="A44" s="13" t="n"/>
      <c r="B44" s="5" t="n"/>
      <c r="C44" s="5" t="n"/>
      <c r="D44" s="16" t="n"/>
      <c r="E44" s="5" t="n"/>
      <c r="F44" s="18">
        <f>IF(OR(B44&amp;""="",NOT(ISNUMBER(D44))),"",IFERROR(IF(INDEX('المواعيد'!$D$6:$D$105,MATCH(B44&amp;"",'المواعيد'!$A$6:$A$105,0))="","",INDEX('المواعيد'!$D$6:$D$105,MATCH(B44&amp;"",'المواعيد'!$A$6:$A$105,0))),""))</f>
        <v/>
      </c>
      <c r="G44" s="18">
        <f>IF(OR(F44="",NOT(ISNUMBER(D44))),"",D44-F44)</f>
        <v/>
      </c>
      <c r="H44" s="19">
        <f>IF(OR(B44&amp;""="",NOT(ISNUMBER(D44))),"",IFERROR(IF(INDEX('المواعيد'!$E$6:$E$105,MATCH(B44&amp;"",'المواعيد'!$A$6:$A$105,0))&gt;0,D44/INDEX('المواعيد'!$E$6:$E$105,MATCH(B44&amp;"",'المواعيد'!$A$6:$A$105,0)),""),""))</f>
        <v/>
      </c>
      <c r="I44" s="6">
        <f>IF(OR(B44&amp;""="",NOT(ISNUMBER(D44))),"",IF(COUNTIF('المواعيد'!$A$6:$A$105,B44&amp;"")=0,"الامتحان غير موجود",IF(F44="","بدون هدف",IF(D44&gt;F44,"فوق الهدف",IF(D44=F44,"على الهدف","تحت الهدف")))))</f>
        <v/>
      </c>
      <c r="J44" s="17">
        <f>IF(OR(B44&amp;""="",NOT(ISNUMBER(D44)),NOT(ISNUMBER(A44))),"",COUNTIFS($B$6:$B$505,B44&amp;"",$A$6:$A$505,"&lt;"&amp;A44,$D$6:$D$505,"&gt;=0")+COUNTIFS($B$6:B44,B44&amp;"",$A$6:A44,A44&amp;"",$D$6:D44,"&gt;=0"))</f>
        <v/>
      </c>
      <c r="K44" s="6">
        <f>IF(AND(B44&amp;""="",D44&amp;""=""),"",IF(OR(B44&amp;""="",NOT(ISNUMBER(D44)),NOT(ISNUMBER(A44))),"راجع البيانات","سليم"))</f>
        <v/>
      </c>
    </row>
    <row r="45">
      <c r="A45" s="13" t="n"/>
      <c r="B45" s="5" t="n"/>
      <c r="C45" s="5" t="n"/>
      <c r="D45" s="16" t="n"/>
      <c r="E45" s="5" t="n"/>
      <c r="F45" s="18">
        <f>IF(OR(B45&amp;""="",NOT(ISNUMBER(D45))),"",IFERROR(IF(INDEX('المواعيد'!$D$6:$D$105,MATCH(B45&amp;"",'المواعيد'!$A$6:$A$105,0))="","",INDEX('المواعيد'!$D$6:$D$105,MATCH(B45&amp;"",'المواعيد'!$A$6:$A$105,0))),""))</f>
        <v/>
      </c>
      <c r="G45" s="18">
        <f>IF(OR(F45="",NOT(ISNUMBER(D45))),"",D45-F45)</f>
        <v/>
      </c>
      <c r="H45" s="19">
        <f>IF(OR(B45&amp;""="",NOT(ISNUMBER(D45))),"",IFERROR(IF(INDEX('المواعيد'!$E$6:$E$105,MATCH(B45&amp;"",'المواعيد'!$A$6:$A$105,0))&gt;0,D45/INDEX('المواعيد'!$E$6:$E$105,MATCH(B45&amp;"",'المواعيد'!$A$6:$A$105,0)),""),""))</f>
        <v/>
      </c>
      <c r="I45" s="6">
        <f>IF(OR(B45&amp;""="",NOT(ISNUMBER(D45))),"",IF(COUNTIF('المواعيد'!$A$6:$A$105,B45&amp;"")=0,"الامتحان غير موجود",IF(F45="","بدون هدف",IF(D45&gt;F45,"فوق الهدف",IF(D45=F45,"على الهدف","تحت الهدف")))))</f>
        <v/>
      </c>
      <c r="J45" s="17">
        <f>IF(OR(B45&amp;""="",NOT(ISNUMBER(D45)),NOT(ISNUMBER(A45))),"",COUNTIFS($B$6:$B$505,B45&amp;"",$A$6:$A$505,"&lt;"&amp;A45,$D$6:$D$505,"&gt;=0")+COUNTIFS($B$6:B45,B45&amp;"",$A$6:A45,A45&amp;"",$D$6:D45,"&gt;=0"))</f>
        <v/>
      </c>
      <c r="K45" s="6">
        <f>IF(AND(B45&amp;""="",D45&amp;""=""),"",IF(OR(B45&amp;""="",NOT(ISNUMBER(D45)),NOT(ISNUMBER(A45))),"راجع البيانات","سليم"))</f>
        <v/>
      </c>
    </row>
    <row r="46">
      <c r="A46" s="13" t="n"/>
      <c r="B46" s="5" t="n"/>
      <c r="C46" s="5" t="n"/>
      <c r="D46" s="16" t="n"/>
      <c r="E46" s="5" t="n"/>
      <c r="F46" s="18">
        <f>IF(OR(B46&amp;""="",NOT(ISNUMBER(D46))),"",IFERROR(IF(INDEX('المواعيد'!$D$6:$D$105,MATCH(B46&amp;"",'المواعيد'!$A$6:$A$105,0))="","",INDEX('المواعيد'!$D$6:$D$105,MATCH(B46&amp;"",'المواعيد'!$A$6:$A$105,0))),""))</f>
        <v/>
      </c>
      <c r="G46" s="18">
        <f>IF(OR(F46="",NOT(ISNUMBER(D46))),"",D46-F46)</f>
        <v/>
      </c>
      <c r="H46" s="19">
        <f>IF(OR(B46&amp;""="",NOT(ISNUMBER(D46))),"",IFERROR(IF(INDEX('المواعيد'!$E$6:$E$105,MATCH(B46&amp;"",'المواعيد'!$A$6:$A$105,0))&gt;0,D46/INDEX('المواعيد'!$E$6:$E$105,MATCH(B46&amp;"",'المواعيد'!$A$6:$A$105,0)),""),""))</f>
        <v/>
      </c>
      <c r="I46" s="6">
        <f>IF(OR(B46&amp;""="",NOT(ISNUMBER(D46))),"",IF(COUNTIF('المواعيد'!$A$6:$A$105,B46&amp;"")=0,"الامتحان غير موجود",IF(F46="","بدون هدف",IF(D46&gt;F46,"فوق الهدف",IF(D46=F46,"على الهدف","تحت الهدف")))))</f>
        <v/>
      </c>
      <c r="J46" s="17">
        <f>IF(OR(B46&amp;""="",NOT(ISNUMBER(D46)),NOT(ISNUMBER(A46))),"",COUNTIFS($B$6:$B$505,B46&amp;"",$A$6:$A$505,"&lt;"&amp;A46,$D$6:$D$505,"&gt;=0")+COUNTIFS($B$6:B46,B46&amp;"",$A$6:A46,A46&amp;"",$D$6:D46,"&gt;=0"))</f>
        <v/>
      </c>
      <c r="K46" s="6">
        <f>IF(AND(B46&amp;""="",D46&amp;""=""),"",IF(OR(B46&amp;""="",NOT(ISNUMBER(D46)),NOT(ISNUMBER(A46))),"راجع البيانات","سليم"))</f>
        <v/>
      </c>
    </row>
    <row r="47">
      <c r="A47" s="13" t="n"/>
      <c r="B47" s="5" t="n"/>
      <c r="C47" s="5" t="n"/>
      <c r="D47" s="16" t="n"/>
      <c r="E47" s="5" t="n"/>
      <c r="F47" s="18">
        <f>IF(OR(B47&amp;""="",NOT(ISNUMBER(D47))),"",IFERROR(IF(INDEX('المواعيد'!$D$6:$D$105,MATCH(B47&amp;"",'المواعيد'!$A$6:$A$105,0))="","",INDEX('المواعيد'!$D$6:$D$105,MATCH(B47&amp;"",'المواعيد'!$A$6:$A$105,0))),""))</f>
        <v/>
      </c>
      <c r="G47" s="18">
        <f>IF(OR(F47="",NOT(ISNUMBER(D47))),"",D47-F47)</f>
        <v/>
      </c>
      <c r="H47" s="19">
        <f>IF(OR(B47&amp;""="",NOT(ISNUMBER(D47))),"",IFERROR(IF(INDEX('المواعيد'!$E$6:$E$105,MATCH(B47&amp;"",'المواعيد'!$A$6:$A$105,0))&gt;0,D47/INDEX('المواعيد'!$E$6:$E$105,MATCH(B47&amp;"",'المواعيد'!$A$6:$A$105,0)),""),""))</f>
        <v/>
      </c>
      <c r="I47" s="6">
        <f>IF(OR(B47&amp;""="",NOT(ISNUMBER(D47))),"",IF(COUNTIF('المواعيد'!$A$6:$A$105,B47&amp;"")=0,"الامتحان غير موجود",IF(F47="","بدون هدف",IF(D47&gt;F47,"فوق الهدف",IF(D47=F47,"على الهدف","تحت الهدف")))))</f>
        <v/>
      </c>
      <c r="J47" s="17">
        <f>IF(OR(B47&amp;""="",NOT(ISNUMBER(D47)),NOT(ISNUMBER(A47))),"",COUNTIFS($B$6:$B$505,B47&amp;"",$A$6:$A$505,"&lt;"&amp;A47,$D$6:$D$505,"&gt;=0")+COUNTIFS($B$6:B47,B47&amp;"",$A$6:A47,A47&amp;"",$D$6:D47,"&gt;=0"))</f>
        <v/>
      </c>
      <c r="K47" s="6">
        <f>IF(AND(B47&amp;""="",D47&amp;""=""),"",IF(OR(B47&amp;""="",NOT(ISNUMBER(D47)),NOT(ISNUMBER(A47))),"راجع البيانات","سليم"))</f>
        <v/>
      </c>
    </row>
    <row r="48">
      <c r="A48" s="13" t="n"/>
      <c r="B48" s="5" t="n"/>
      <c r="C48" s="5" t="n"/>
      <c r="D48" s="16" t="n"/>
      <c r="E48" s="5" t="n"/>
      <c r="F48" s="18">
        <f>IF(OR(B48&amp;""="",NOT(ISNUMBER(D48))),"",IFERROR(IF(INDEX('المواعيد'!$D$6:$D$105,MATCH(B48&amp;"",'المواعيد'!$A$6:$A$105,0))="","",INDEX('المواعيد'!$D$6:$D$105,MATCH(B48&amp;"",'المواعيد'!$A$6:$A$105,0))),""))</f>
        <v/>
      </c>
      <c r="G48" s="18">
        <f>IF(OR(F48="",NOT(ISNUMBER(D48))),"",D48-F48)</f>
        <v/>
      </c>
      <c r="H48" s="19">
        <f>IF(OR(B48&amp;""="",NOT(ISNUMBER(D48))),"",IFERROR(IF(INDEX('المواعيد'!$E$6:$E$105,MATCH(B48&amp;"",'المواعيد'!$A$6:$A$105,0))&gt;0,D48/INDEX('المواعيد'!$E$6:$E$105,MATCH(B48&amp;"",'المواعيد'!$A$6:$A$105,0)),""),""))</f>
        <v/>
      </c>
      <c r="I48" s="6">
        <f>IF(OR(B48&amp;""="",NOT(ISNUMBER(D48))),"",IF(COUNTIF('المواعيد'!$A$6:$A$105,B48&amp;"")=0,"الامتحان غير موجود",IF(F48="","بدون هدف",IF(D48&gt;F48,"فوق الهدف",IF(D48=F48,"على الهدف","تحت الهدف")))))</f>
        <v/>
      </c>
      <c r="J48" s="17">
        <f>IF(OR(B48&amp;""="",NOT(ISNUMBER(D48)),NOT(ISNUMBER(A48))),"",COUNTIFS($B$6:$B$505,B48&amp;"",$A$6:$A$505,"&lt;"&amp;A48,$D$6:$D$505,"&gt;=0")+COUNTIFS($B$6:B48,B48&amp;"",$A$6:A48,A48&amp;"",$D$6:D48,"&gt;=0"))</f>
        <v/>
      </c>
      <c r="K48" s="6">
        <f>IF(AND(B48&amp;""="",D48&amp;""=""),"",IF(OR(B48&amp;""="",NOT(ISNUMBER(D48)),NOT(ISNUMBER(A48))),"راجع البيانات","سليم"))</f>
        <v/>
      </c>
    </row>
    <row r="49">
      <c r="A49" s="13" t="n"/>
      <c r="B49" s="5" t="n"/>
      <c r="C49" s="5" t="n"/>
      <c r="D49" s="16" t="n"/>
      <c r="E49" s="5" t="n"/>
      <c r="F49" s="18">
        <f>IF(OR(B49&amp;""="",NOT(ISNUMBER(D49))),"",IFERROR(IF(INDEX('المواعيد'!$D$6:$D$105,MATCH(B49&amp;"",'المواعيد'!$A$6:$A$105,0))="","",INDEX('المواعيد'!$D$6:$D$105,MATCH(B49&amp;"",'المواعيد'!$A$6:$A$105,0))),""))</f>
        <v/>
      </c>
      <c r="G49" s="18">
        <f>IF(OR(F49="",NOT(ISNUMBER(D49))),"",D49-F49)</f>
        <v/>
      </c>
      <c r="H49" s="19">
        <f>IF(OR(B49&amp;""="",NOT(ISNUMBER(D49))),"",IFERROR(IF(INDEX('المواعيد'!$E$6:$E$105,MATCH(B49&amp;"",'المواعيد'!$A$6:$A$105,0))&gt;0,D49/INDEX('المواعيد'!$E$6:$E$105,MATCH(B49&amp;"",'المواعيد'!$A$6:$A$105,0)),""),""))</f>
        <v/>
      </c>
      <c r="I49" s="6">
        <f>IF(OR(B49&amp;""="",NOT(ISNUMBER(D49))),"",IF(COUNTIF('المواعيد'!$A$6:$A$105,B49&amp;"")=0,"الامتحان غير موجود",IF(F49="","بدون هدف",IF(D49&gt;F49,"فوق الهدف",IF(D49=F49,"على الهدف","تحت الهدف")))))</f>
        <v/>
      </c>
      <c r="J49" s="17">
        <f>IF(OR(B49&amp;""="",NOT(ISNUMBER(D49)),NOT(ISNUMBER(A49))),"",COUNTIFS($B$6:$B$505,B49&amp;"",$A$6:$A$505,"&lt;"&amp;A49,$D$6:$D$505,"&gt;=0")+COUNTIFS($B$6:B49,B49&amp;"",$A$6:A49,A49&amp;"",$D$6:D49,"&gt;=0"))</f>
        <v/>
      </c>
      <c r="K49" s="6">
        <f>IF(AND(B49&amp;""="",D49&amp;""=""),"",IF(OR(B49&amp;""="",NOT(ISNUMBER(D49)),NOT(ISNUMBER(A49))),"راجع البيانات","سليم"))</f>
        <v/>
      </c>
    </row>
    <row r="50">
      <c r="A50" s="13" t="n"/>
      <c r="B50" s="5" t="n"/>
      <c r="C50" s="5" t="n"/>
      <c r="D50" s="16" t="n"/>
      <c r="E50" s="5" t="n"/>
      <c r="F50" s="18">
        <f>IF(OR(B50&amp;""="",NOT(ISNUMBER(D50))),"",IFERROR(IF(INDEX('المواعيد'!$D$6:$D$105,MATCH(B50&amp;"",'المواعيد'!$A$6:$A$105,0))="","",INDEX('المواعيد'!$D$6:$D$105,MATCH(B50&amp;"",'المواعيد'!$A$6:$A$105,0))),""))</f>
        <v/>
      </c>
      <c r="G50" s="18">
        <f>IF(OR(F50="",NOT(ISNUMBER(D50))),"",D50-F50)</f>
        <v/>
      </c>
      <c r="H50" s="19">
        <f>IF(OR(B50&amp;""="",NOT(ISNUMBER(D50))),"",IFERROR(IF(INDEX('المواعيد'!$E$6:$E$105,MATCH(B50&amp;"",'المواعيد'!$A$6:$A$105,0))&gt;0,D50/INDEX('المواعيد'!$E$6:$E$105,MATCH(B50&amp;"",'المواعيد'!$A$6:$A$105,0)),""),""))</f>
        <v/>
      </c>
      <c r="I50" s="6">
        <f>IF(OR(B50&amp;""="",NOT(ISNUMBER(D50))),"",IF(COUNTIF('المواعيد'!$A$6:$A$105,B50&amp;"")=0,"الامتحان غير موجود",IF(F50="","بدون هدف",IF(D50&gt;F50,"فوق الهدف",IF(D50=F50,"على الهدف","تحت الهدف")))))</f>
        <v/>
      </c>
      <c r="J50" s="17">
        <f>IF(OR(B50&amp;""="",NOT(ISNUMBER(D50)),NOT(ISNUMBER(A50))),"",COUNTIFS($B$6:$B$505,B50&amp;"",$A$6:$A$505,"&lt;"&amp;A50,$D$6:$D$505,"&gt;=0")+COUNTIFS($B$6:B50,B50&amp;"",$A$6:A50,A50&amp;"",$D$6:D50,"&gt;=0"))</f>
        <v/>
      </c>
      <c r="K50" s="6">
        <f>IF(AND(B50&amp;""="",D50&amp;""=""),"",IF(OR(B50&amp;""="",NOT(ISNUMBER(D50)),NOT(ISNUMBER(A50))),"راجع البيانات","سليم"))</f>
        <v/>
      </c>
    </row>
    <row r="51">
      <c r="A51" s="13" t="n"/>
      <c r="B51" s="5" t="n"/>
      <c r="C51" s="5" t="n"/>
      <c r="D51" s="16" t="n"/>
      <c r="E51" s="5" t="n"/>
      <c r="F51" s="18">
        <f>IF(OR(B51&amp;""="",NOT(ISNUMBER(D51))),"",IFERROR(IF(INDEX('المواعيد'!$D$6:$D$105,MATCH(B51&amp;"",'المواعيد'!$A$6:$A$105,0))="","",INDEX('المواعيد'!$D$6:$D$105,MATCH(B51&amp;"",'المواعيد'!$A$6:$A$105,0))),""))</f>
        <v/>
      </c>
      <c r="G51" s="18">
        <f>IF(OR(F51="",NOT(ISNUMBER(D51))),"",D51-F51)</f>
        <v/>
      </c>
      <c r="H51" s="19">
        <f>IF(OR(B51&amp;""="",NOT(ISNUMBER(D51))),"",IFERROR(IF(INDEX('المواعيد'!$E$6:$E$105,MATCH(B51&amp;"",'المواعيد'!$A$6:$A$105,0))&gt;0,D51/INDEX('المواعيد'!$E$6:$E$105,MATCH(B51&amp;"",'المواعيد'!$A$6:$A$105,0)),""),""))</f>
        <v/>
      </c>
      <c r="I51" s="6">
        <f>IF(OR(B51&amp;""="",NOT(ISNUMBER(D51))),"",IF(COUNTIF('المواعيد'!$A$6:$A$105,B51&amp;"")=0,"الامتحان غير موجود",IF(F51="","بدون هدف",IF(D51&gt;F51,"فوق الهدف",IF(D51=F51,"على الهدف","تحت الهدف")))))</f>
        <v/>
      </c>
      <c r="J51" s="17">
        <f>IF(OR(B51&amp;""="",NOT(ISNUMBER(D51)),NOT(ISNUMBER(A51))),"",COUNTIFS($B$6:$B$505,B51&amp;"",$A$6:$A$505,"&lt;"&amp;A51,$D$6:$D$505,"&gt;=0")+COUNTIFS($B$6:B51,B51&amp;"",$A$6:A51,A51&amp;"",$D$6:D51,"&gt;=0"))</f>
        <v/>
      </c>
      <c r="K51" s="6">
        <f>IF(AND(B51&amp;""="",D51&amp;""=""),"",IF(OR(B51&amp;""="",NOT(ISNUMBER(D51)),NOT(ISNUMBER(A51))),"راجع البيانات","سليم"))</f>
        <v/>
      </c>
    </row>
    <row r="52">
      <c r="A52" s="13" t="n"/>
      <c r="B52" s="5" t="n"/>
      <c r="C52" s="5" t="n"/>
      <c r="D52" s="16" t="n"/>
      <c r="E52" s="5" t="n"/>
      <c r="F52" s="18">
        <f>IF(OR(B52&amp;""="",NOT(ISNUMBER(D52))),"",IFERROR(IF(INDEX('المواعيد'!$D$6:$D$105,MATCH(B52&amp;"",'المواعيد'!$A$6:$A$105,0))="","",INDEX('المواعيد'!$D$6:$D$105,MATCH(B52&amp;"",'المواعيد'!$A$6:$A$105,0))),""))</f>
        <v/>
      </c>
      <c r="G52" s="18">
        <f>IF(OR(F52="",NOT(ISNUMBER(D52))),"",D52-F52)</f>
        <v/>
      </c>
      <c r="H52" s="19">
        <f>IF(OR(B52&amp;""="",NOT(ISNUMBER(D52))),"",IFERROR(IF(INDEX('المواعيد'!$E$6:$E$105,MATCH(B52&amp;"",'المواعيد'!$A$6:$A$105,0))&gt;0,D52/INDEX('المواعيد'!$E$6:$E$105,MATCH(B52&amp;"",'المواعيد'!$A$6:$A$105,0)),""),""))</f>
        <v/>
      </c>
      <c r="I52" s="6">
        <f>IF(OR(B52&amp;""="",NOT(ISNUMBER(D52))),"",IF(COUNTIF('المواعيد'!$A$6:$A$105,B52&amp;"")=0,"الامتحان غير موجود",IF(F52="","بدون هدف",IF(D52&gt;F52,"فوق الهدف",IF(D52=F52,"على الهدف","تحت الهدف")))))</f>
        <v/>
      </c>
      <c r="J52" s="17">
        <f>IF(OR(B52&amp;""="",NOT(ISNUMBER(D52)),NOT(ISNUMBER(A52))),"",COUNTIFS($B$6:$B$505,B52&amp;"",$A$6:$A$505,"&lt;"&amp;A52,$D$6:$D$505,"&gt;=0")+COUNTIFS($B$6:B52,B52&amp;"",$A$6:A52,A52&amp;"",$D$6:D52,"&gt;=0"))</f>
        <v/>
      </c>
      <c r="K52" s="6">
        <f>IF(AND(B52&amp;""="",D52&amp;""=""),"",IF(OR(B52&amp;""="",NOT(ISNUMBER(D52)),NOT(ISNUMBER(A52))),"راجع البيانات","سليم"))</f>
        <v/>
      </c>
    </row>
    <row r="53">
      <c r="A53" s="13" t="n"/>
      <c r="B53" s="5" t="n"/>
      <c r="C53" s="5" t="n"/>
      <c r="D53" s="16" t="n"/>
      <c r="E53" s="5" t="n"/>
      <c r="F53" s="18">
        <f>IF(OR(B53&amp;""="",NOT(ISNUMBER(D53))),"",IFERROR(IF(INDEX('المواعيد'!$D$6:$D$105,MATCH(B53&amp;"",'المواعيد'!$A$6:$A$105,0))="","",INDEX('المواعيد'!$D$6:$D$105,MATCH(B53&amp;"",'المواعيد'!$A$6:$A$105,0))),""))</f>
        <v/>
      </c>
      <c r="G53" s="18">
        <f>IF(OR(F53="",NOT(ISNUMBER(D53))),"",D53-F53)</f>
        <v/>
      </c>
      <c r="H53" s="19">
        <f>IF(OR(B53&amp;""="",NOT(ISNUMBER(D53))),"",IFERROR(IF(INDEX('المواعيد'!$E$6:$E$105,MATCH(B53&amp;"",'المواعيد'!$A$6:$A$105,0))&gt;0,D53/INDEX('المواعيد'!$E$6:$E$105,MATCH(B53&amp;"",'المواعيد'!$A$6:$A$105,0)),""),""))</f>
        <v/>
      </c>
      <c r="I53" s="6">
        <f>IF(OR(B53&amp;""="",NOT(ISNUMBER(D53))),"",IF(COUNTIF('المواعيد'!$A$6:$A$105,B53&amp;"")=0,"الامتحان غير موجود",IF(F53="","بدون هدف",IF(D53&gt;F53,"فوق الهدف",IF(D53=F53,"على الهدف","تحت الهدف")))))</f>
        <v/>
      </c>
      <c r="J53" s="17">
        <f>IF(OR(B53&amp;""="",NOT(ISNUMBER(D53)),NOT(ISNUMBER(A53))),"",COUNTIFS($B$6:$B$505,B53&amp;"",$A$6:$A$505,"&lt;"&amp;A53,$D$6:$D$505,"&gt;=0")+COUNTIFS($B$6:B53,B53&amp;"",$A$6:A53,A53&amp;"",$D$6:D53,"&gt;=0"))</f>
        <v/>
      </c>
      <c r="K53" s="6">
        <f>IF(AND(B53&amp;""="",D53&amp;""=""),"",IF(OR(B53&amp;""="",NOT(ISNUMBER(D53)),NOT(ISNUMBER(A53))),"راجع البيانات","سليم"))</f>
        <v/>
      </c>
    </row>
    <row r="54">
      <c r="A54" s="13" t="n"/>
      <c r="B54" s="5" t="n"/>
      <c r="C54" s="5" t="n"/>
      <c r="D54" s="16" t="n"/>
      <c r="E54" s="5" t="n"/>
      <c r="F54" s="18">
        <f>IF(OR(B54&amp;""="",NOT(ISNUMBER(D54))),"",IFERROR(IF(INDEX('المواعيد'!$D$6:$D$105,MATCH(B54&amp;"",'المواعيد'!$A$6:$A$105,0))="","",INDEX('المواعيد'!$D$6:$D$105,MATCH(B54&amp;"",'المواعيد'!$A$6:$A$105,0))),""))</f>
        <v/>
      </c>
      <c r="G54" s="18">
        <f>IF(OR(F54="",NOT(ISNUMBER(D54))),"",D54-F54)</f>
        <v/>
      </c>
      <c r="H54" s="19">
        <f>IF(OR(B54&amp;""="",NOT(ISNUMBER(D54))),"",IFERROR(IF(INDEX('المواعيد'!$E$6:$E$105,MATCH(B54&amp;"",'المواعيد'!$A$6:$A$105,0))&gt;0,D54/INDEX('المواعيد'!$E$6:$E$105,MATCH(B54&amp;"",'المواعيد'!$A$6:$A$105,0)),""),""))</f>
        <v/>
      </c>
      <c r="I54" s="6">
        <f>IF(OR(B54&amp;""="",NOT(ISNUMBER(D54))),"",IF(COUNTIF('المواعيد'!$A$6:$A$105,B54&amp;"")=0,"الامتحان غير موجود",IF(F54="","بدون هدف",IF(D54&gt;F54,"فوق الهدف",IF(D54=F54,"على الهدف","تحت الهدف")))))</f>
        <v/>
      </c>
      <c r="J54" s="17">
        <f>IF(OR(B54&amp;""="",NOT(ISNUMBER(D54)),NOT(ISNUMBER(A54))),"",COUNTIFS($B$6:$B$505,B54&amp;"",$A$6:$A$505,"&lt;"&amp;A54,$D$6:$D$505,"&gt;=0")+COUNTIFS($B$6:B54,B54&amp;"",$A$6:A54,A54&amp;"",$D$6:D54,"&gt;=0"))</f>
        <v/>
      </c>
      <c r="K54" s="6">
        <f>IF(AND(B54&amp;""="",D54&amp;""=""),"",IF(OR(B54&amp;""="",NOT(ISNUMBER(D54)),NOT(ISNUMBER(A54))),"راجع البيانات","سليم"))</f>
        <v/>
      </c>
    </row>
    <row r="55">
      <c r="A55" s="13" t="n"/>
      <c r="B55" s="5" t="n"/>
      <c r="C55" s="5" t="n"/>
      <c r="D55" s="16" t="n"/>
      <c r="E55" s="5" t="n"/>
      <c r="F55" s="18">
        <f>IF(OR(B55&amp;""="",NOT(ISNUMBER(D55))),"",IFERROR(IF(INDEX('المواعيد'!$D$6:$D$105,MATCH(B55&amp;"",'المواعيد'!$A$6:$A$105,0))="","",INDEX('المواعيد'!$D$6:$D$105,MATCH(B55&amp;"",'المواعيد'!$A$6:$A$105,0))),""))</f>
        <v/>
      </c>
      <c r="G55" s="18">
        <f>IF(OR(F55="",NOT(ISNUMBER(D55))),"",D55-F55)</f>
        <v/>
      </c>
      <c r="H55" s="19">
        <f>IF(OR(B55&amp;""="",NOT(ISNUMBER(D55))),"",IFERROR(IF(INDEX('المواعيد'!$E$6:$E$105,MATCH(B55&amp;"",'المواعيد'!$A$6:$A$105,0))&gt;0,D55/INDEX('المواعيد'!$E$6:$E$105,MATCH(B55&amp;"",'المواعيد'!$A$6:$A$105,0)),""),""))</f>
        <v/>
      </c>
      <c r="I55" s="6">
        <f>IF(OR(B55&amp;""="",NOT(ISNUMBER(D55))),"",IF(COUNTIF('المواعيد'!$A$6:$A$105,B55&amp;"")=0,"الامتحان غير موجود",IF(F55="","بدون هدف",IF(D55&gt;F55,"فوق الهدف",IF(D55=F55,"على الهدف","تحت الهدف")))))</f>
        <v/>
      </c>
      <c r="J55" s="17">
        <f>IF(OR(B55&amp;""="",NOT(ISNUMBER(D55)),NOT(ISNUMBER(A55))),"",COUNTIFS($B$6:$B$505,B55&amp;"",$A$6:$A$505,"&lt;"&amp;A55,$D$6:$D$505,"&gt;=0")+COUNTIFS($B$6:B55,B55&amp;"",$A$6:A55,A55&amp;"",$D$6:D55,"&gt;=0"))</f>
        <v/>
      </c>
      <c r="K55" s="6">
        <f>IF(AND(B55&amp;""="",D55&amp;""=""),"",IF(OR(B55&amp;""="",NOT(ISNUMBER(D55)),NOT(ISNUMBER(A55))),"راجع البيانات","سليم"))</f>
        <v/>
      </c>
    </row>
    <row r="56">
      <c r="A56" s="13" t="n"/>
      <c r="B56" s="5" t="n"/>
      <c r="C56" s="5" t="n"/>
      <c r="D56" s="16" t="n"/>
      <c r="E56" s="5" t="n"/>
      <c r="F56" s="18">
        <f>IF(OR(B56&amp;""="",NOT(ISNUMBER(D56))),"",IFERROR(IF(INDEX('المواعيد'!$D$6:$D$105,MATCH(B56&amp;"",'المواعيد'!$A$6:$A$105,0))="","",INDEX('المواعيد'!$D$6:$D$105,MATCH(B56&amp;"",'المواعيد'!$A$6:$A$105,0))),""))</f>
        <v/>
      </c>
      <c r="G56" s="18">
        <f>IF(OR(F56="",NOT(ISNUMBER(D56))),"",D56-F56)</f>
        <v/>
      </c>
      <c r="H56" s="19">
        <f>IF(OR(B56&amp;""="",NOT(ISNUMBER(D56))),"",IFERROR(IF(INDEX('المواعيد'!$E$6:$E$105,MATCH(B56&amp;"",'المواعيد'!$A$6:$A$105,0))&gt;0,D56/INDEX('المواعيد'!$E$6:$E$105,MATCH(B56&amp;"",'المواعيد'!$A$6:$A$105,0)),""),""))</f>
        <v/>
      </c>
      <c r="I56" s="6">
        <f>IF(OR(B56&amp;""="",NOT(ISNUMBER(D56))),"",IF(COUNTIF('المواعيد'!$A$6:$A$105,B56&amp;"")=0,"الامتحان غير موجود",IF(F56="","بدون هدف",IF(D56&gt;F56,"فوق الهدف",IF(D56=F56,"على الهدف","تحت الهدف")))))</f>
        <v/>
      </c>
      <c r="J56" s="17">
        <f>IF(OR(B56&amp;""="",NOT(ISNUMBER(D56)),NOT(ISNUMBER(A56))),"",COUNTIFS($B$6:$B$505,B56&amp;"",$A$6:$A$505,"&lt;"&amp;A56,$D$6:$D$505,"&gt;=0")+COUNTIFS($B$6:B56,B56&amp;"",$A$6:A56,A56&amp;"",$D$6:D56,"&gt;=0"))</f>
        <v/>
      </c>
      <c r="K56" s="6">
        <f>IF(AND(B56&amp;""="",D56&amp;""=""),"",IF(OR(B56&amp;""="",NOT(ISNUMBER(D56)),NOT(ISNUMBER(A56))),"راجع البيانات","سليم"))</f>
        <v/>
      </c>
    </row>
    <row r="57">
      <c r="A57" s="13" t="n"/>
      <c r="B57" s="5" t="n"/>
      <c r="C57" s="5" t="n"/>
      <c r="D57" s="16" t="n"/>
      <c r="E57" s="5" t="n"/>
      <c r="F57" s="18">
        <f>IF(OR(B57&amp;""="",NOT(ISNUMBER(D57))),"",IFERROR(IF(INDEX('المواعيد'!$D$6:$D$105,MATCH(B57&amp;"",'المواعيد'!$A$6:$A$105,0))="","",INDEX('المواعيد'!$D$6:$D$105,MATCH(B57&amp;"",'المواعيد'!$A$6:$A$105,0))),""))</f>
        <v/>
      </c>
      <c r="G57" s="18">
        <f>IF(OR(F57="",NOT(ISNUMBER(D57))),"",D57-F57)</f>
        <v/>
      </c>
      <c r="H57" s="19">
        <f>IF(OR(B57&amp;""="",NOT(ISNUMBER(D57))),"",IFERROR(IF(INDEX('المواعيد'!$E$6:$E$105,MATCH(B57&amp;"",'المواعيد'!$A$6:$A$105,0))&gt;0,D57/INDEX('المواعيد'!$E$6:$E$105,MATCH(B57&amp;"",'المواعيد'!$A$6:$A$105,0)),""),""))</f>
        <v/>
      </c>
      <c r="I57" s="6">
        <f>IF(OR(B57&amp;""="",NOT(ISNUMBER(D57))),"",IF(COUNTIF('المواعيد'!$A$6:$A$105,B57&amp;"")=0,"الامتحان غير موجود",IF(F57="","بدون هدف",IF(D57&gt;F57,"فوق الهدف",IF(D57=F57,"على الهدف","تحت الهدف")))))</f>
        <v/>
      </c>
      <c r="J57" s="17">
        <f>IF(OR(B57&amp;""="",NOT(ISNUMBER(D57)),NOT(ISNUMBER(A57))),"",COUNTIFS($B$6:$B$505,B57&amp;"",$A$6:$A$505,"&lt;"&amp;A57,$D$6:$D$505,"&gt;=0")+COUNTIFS($B$6:B57,B57&amp;"",$A$6:A57,A57&amp;"",$D$6:D57,"&gt;=0"))</f>
        <v/>
      </c>
      <c r="K57" s="6">
        <f>IF(AND(B57&amp;""="",D57&amp;""=""),"",IF(OR(B57&amp;""="",NOT(ISNUMBER(D57)),NOT(ISNUMBER(A57))),"راجع البيانات","سليم"))</f>
        <v/>
      </c>
    </row>
    <row r="58">
      <c r="A58" s="13" t="n"/>
      <c r="B58" s="5" t="n"/>
      <c r="C58" s="5" t="n"/>
      <c r="D58" s="16" t="n"/>
      <c r="E58" s="5" t="n"/>
      <c r="F58" s="18">
        <f>IF(OR(B58&amp;""="",NOT(ISNUMBER(D58))),"",IFERROR(IF(INDEX('المواعيد'!$D$6:$D$105,MATCH(B58&amp;"",'المواعيد'!$A$6:$A$105,0))="","",INDEX('المواعيد'!$D$6:$D$105,MATCH(B58&amp;"",'المواعيد'!$A$6:$A$105,0))),""))</f>
        <v/>
      </c>
      <c r="G58" s="18">
        <f>IF(OR(F58="",NOT(ISNUMBER(D58))),"",D58-F58)</f>
        <v/>
      </c>
      <c r="H58" s="19">
        <f>IF(OR(B58&amp;""="",NOT(ISNUMBER(D58))),"",IFERROR(IF(INDEX('المواعيد'!$E$6:$E$105,MATCH(B58&amp;"",'المواعيد'!$A$6:$A$105,0))&gt;0,D58/INDEX('المواعيد'!$E$6:$E$105,MATCH(B58&amp;"",'المواعيد'!$A$6:$A$105,0)),""),""))</f>
        <v/>
      </c>
      <c r="I58" s="6">
        <f>IF(OR(B58&amp;""="",NOT(ISNUMBER(D58))),"",IF(COUNTIF('المواعيد'!$A$6:$A$105,B58&amp;"")=0,"الامتحان غير موجود",IF(F58="","بدون هدف",IF(D58&gt;F58,"فوق الهدف",IF(D58=F58,"على الهدف","تحت الهدف")))))</f>
        <v/>
      </c>
      <c r="J58" s="17">
        <f>IF(OR(B58&amp;""="",NOT(ISNUMBER(D58)),NOT(ISNUMBER(A58))),"",COUNTIFS($B$6:$B$505,B58&amp;"",$A$6:$A$505,"&lt;"&amp;A58,$D$6:$D$505,"&gt;=0")+COUNTIFS($B$6:B58,B58&amp;"",$A$6:A58,A58&amp;"",$D$6:D58,"&gt;=0"))</f>
        <v/>
      </c>
      <c r="K58" s="6">
        <f>IF(AND(B58&amp;""="",D58&amp;""=""),"",IF(OR(B58&amp;""="",NOT(ISNUMBER(D58)),NOT(ISNUMBER(A58))),"راجع البيانات","سليم"))</f>
        <v/>
      </c>
    </row>
    <row r="59">
      <c r="A59" s="13" t="n"/>
      <c r="B59" s="5" t="n"/>
      <c r="C59" s="5" t="n"/>
      <c r="D59" s="16" t="n"/>
      <c r="E59" s="5" t="n"/>
      <c r="F59" s="18">
        <f>IF(OR(B59&amp;""="",NOT(ISNUMBER(D59))),"",IFERROR(IF(INDEX('المواعيد'!$D$6:$D$105,MATCH(B59&amp;"",'المواعيد'!$A$6:$A$105,0))="","",INDEX('المواعيد'!$D$6:$D$105,MATCH(B59&amp;"",'المواعيد'!$A$6:$A$105,0))),""))</f>
        <v/>
      </c>
      <c r="G59" s="18">
        <f>IF(OR(F59="",NOT(ISNUMBER(D59))),"",D59-F59)</f>
        <v/>
      </c>
      <c r="H59" s="19">
        <f>IF(OR(B59&amp;""="",NOT(ISNUMBER(D59))),"",IFERROR(IF(INDEX('المواعيد'!$E$6:$E$105,MATCH(B59&amp;"",'المواعيد'!$A$6:$A$105,0))&gt;0,D59/INDEX('المواعيد'!$E$6:$E$105,MATCH(B59&amp;"",'المواعيد'!$A$6:$A$105,0)),""),""))</f>
        <v/>
      </c>
      <c r="I59" s="6">
        <f>IF(OR(B59&amp;""="",NOT(ISNUMBER(D59))),"",IF(COUNTIF('المواعيد'!$A$6:$A$105,B59&amp;"")=0,"الامتحان غير موجود",IF(F59="","بدون هدف",IF(D59&gt;F59,"فوق الهدف",IF(D59=F59,"على الهدف","تحت الهدف")))))</f>
        <v/>
      </c>
      <c r="J59" s="17">
        <f>IF(OR(B59&amp;""="",NOT(ISNUMBER(D59)),NOT(ISNUMBER(A59))),"",COUNTIFS($B$6:$B$505,B59&amp;"",$A$6:$A$505,"&lt;"&amp;A59,$D$6:$D$505,"&gt;=0")+COUNTIFS($B$6:B59,B59&amp;"",$A$6:A59,A59&amp;"",$D$6:D59,"&gt;=0"))</f>
        <v/>
      </c>
      <c r="K59" s="6">
        <f>IF(AND(B59&amp;""="",D59&amp;""=""),"",IF(OR(B59&amp;""="",NOT(ISNUMBER(D59)),NOT(ISNUMBER(A59))),"راجع البيانات","سليم"))</f>
        <v/>
      </c>
    </row>
    <row r="60">
      <c r="A60" s="13" t="n"/>
      <c r="B60" s="5" t="n"/>
      <c r="C60" s="5" t="n"/>
      <c r="D60" s="16" t="n"/>
      <c r="E60" s="5" t="n"/>
      <c r="F60" s="18">
        <f>IF(OR(B60&amp;""="",NOT(ISNUMBER(D60))),"",IFERROR(IF(INDEX('المواعيد'!$D$6:$D$105,MATCH(B60&amp;"",'المواعيد'!$A$6:$A$105,0))="","",INDEX('المواعيد'!$D$6:$D$105,MATCH(B60&amp;"",'المواعيد'!$A$6:$A$105,0))),""))</f>
        <v/>
      </c>
      <c r="G60" s="18">
        <f>IF(OR(F60="",NOT(ISNUMBER(D60))),"",D60-F60)</f>
        <v/>
      </c>
      <c r="H60" s="19">
        <f>IF(OR(B60&amp;""="",NOT(ISNUMBER(D60))),"",IFERROR(IF(INDEX('المواعيد'!$E$6:$E$105,MATCH(B60&amp;"",'المواعيد'!$A$6:$A$105,0))&gt;0,D60/INDEX('المواعيد'!$E$6:$E$105,MATCH(B60&amp;"",'المواعيد'!$A$6:$A$105,0)),""),""))</f>
        <v/>
      </c>
      <c r="I60" s="6">
        <f>IF(OR(B60&amp;""="",NOT(ISNUMBER(D60))),"",IF(COUNTIF('المواعيد'!$A$6:$A$105,B60&amp;"")=0,"الامتحان غير موجود",IF(F60="","بدون هدف",IF(D60&gt;F60,"فوق الهدف",IF(D60=F60,"على الهدف","تحت الهدف")))))</f>
        <v/>
      </c>
      <c r="J60" s="17">
        <f>IF(OR(B60&amp;""="",NOT(ISNUMBER(D60)),NOT(ISNUMBER(A60))),"",COUNTIFS($B$6:$B$505,B60&amp;"",$A$6:$A$505,"&lt;"&amp;A60,$D$6:$D$505,"&gt;=0")+COUNTIFS($B$6:B60,B60&amp;"",$A$6:A60,A60&amp;"",$D$6:D60,"&gt;=0"))</f>
        <v/>
      </c>
      <c r="K60" s="6">
        <f>IF(AND(B60&amp;""="",D60&amp;""=""),"",IF(OR(B60&amp;""="",NOT(ISNUMBER(D60)),NOT(ISNUMBER(A60))),"راجع البيانات","سليم"))</f>
        <v/>
      </c>
    </row>
    <row r="61">
      <c r="A61" s="13" t="n"/>
      <c r="B61" s="5" t="n"/>
      <c r="C61" s="5" t="n"/>
      <c r="D61" s="16" t="n"/>
      <c r="E61" s="5" t="n"/>
      <c r="F61" s="18">
        <f>IF(OR(B61&amp;""="",NOT(ISNUMBER(D61))),"",IFERROR(IF(INDEX('المواعيد'!$D$6:$D$105,MATCH(B61&amp;"",'المواعيد'!$A$6:$A$105,0))="","",INDEX('المواعيد'!$D$6:$D$105,MATCH(B61&amp;"",'المواعيد'!$A$6:$A$105,0))),""))</f>
        <v/>
      </c>
      <c r="G61" s="18">
        <f>IF(OR(F61="",NOT(ISNUMBER(D61))),"",D61-F61)</f>
        <v/>
      </c>
      <c r="H61" s="19">
        <f>IF(OR(B61&amp;""="",NOT(ISNUMBER(D61))),"",IFERROR(IF(INDEX('المواعيد'!$E$6:$E$105,MATCH(B61&amp;"",'المواعيد'!$A$6:$A$105,0))&gt;0,D61/INDEX('المواعيد'!$E$6:$E$105,MATCH(B61&amp;"",'المواعيد'!$A$6:$A$105,0)),""),""))</f>
        <v/>
      </c>
      <c r="I61" s="6">
        <f>IF(OR(B61&amp;""="",NOT(ISNUMBER(D61))),"",IF(COUNTIF('المواعيد'!$A$6:$A$105,B61&amp;"")=0,"الامتحان غير موجود",IF(F61="","بدون هدف",IF(D61&gt;F61,"فوق الهدف",IF(D61=F61,"على الهدف","تحت الهدف")))))</f>
        <v/>
      </c>
      <c r="J61" s="17">
        <f>IF(OR(B61&amp;""="",NOT(ISNUMBER(D61)),NOT(ISNUMBER(A61))),"",COUNTIFS($B$6:$B$505,B61&amp;"",$A$6:$A$505,"&lt;"&amp;A61,$D$6:$D$505,"&gt;=0")+COUNTIFS($B$6:B61,B61&amp;"",$A$6:A61,A61&amp;"",$D$6:D61,"&gt;=0"))</f>
        <v/>
      </c>
      <c r="K61" s="6">
        <f>IF(AND(B61&amp;""="",D61&amp;""=""),"",IF(OR(B61&amp;""="",NOT(ISNUMBER(D61)),NOT(ISNUMBER(A61))),"راجع البيانات","سليم"))</f>
        <v/>
      </c>
    </row>
    <row r="62">
      <c r="A62" s="13" t="n"/>
      <c r="B62" s="5" t="n"/>
      <c r="C62" s="5" t="n"/>
      <c r="D62" s="16" t="n"/>
      <c r="E62" s="5" t="n"/>
      <c r="F62" s="18">
        <f>IF(OR(B62&amp;""="",NOT(ISNUMBER(D62))),"",IFERROR(IF(INDEX('المواعيد'!$D$6:$D$105,MATCH(B62&amp;"",'المواعيد'!$A$6:$A$105,0))="","",INDEX('المواعيد'!$D$6:$D$105,MATCH(B62&amp;"",'المواعيد'!$A$6:$A$105,0))),""))</f>
        <v/>
      </c>
      <c r="G62" s="18">
        <f>IF(OR(F62="",NOT(ISNUMBER(D62))),"",D62-F62)</f>
        <v/>
      </c>
      <c r="H62" s="19">
        <f>IF(OR(B62&amp;""="",NOT(ISNUMBER(D62))),"",IFERROR(IF(INDEX('المواعيد'!$E$6:$E$105,MATCH(B62&amp;"",'المواعيد'!$A$6:$A$105,0))&gt;0,D62/INDEX('المواعيد'!$E$6:$E$105,MATCH(B62&amp;"",'المواعيد'!$A$6:$A$105,0)),""),""))</f>
        <v/>
      </c>
      <c r="I62" s="6">
        <f>IF(OR(B62&amp;""="",NOT(ISNUMBER(D62))),"",IF(COUNTIF('المواعيد'!$A$6:$A$105,B62&amp;"")=0,"الامتحان غير موجود",IF(F62="","بدون هدف",IF(D62&gt;F62,"فوق الهدف",IF(D62=F62,"على الهدف","تحت الهدف")))))</f>
        <v/>
      </c>
      <c r="J62" s="17">
        <f>IF(OR(B62&amp;""="",NOT(ISNUMBER(D62)),NOT(ISNUMBER(A62))),"",COUNTIFS($B$6:$B$505,B62&amp;"",$A$6:$A$505,"&lt;"&amp;A62,$D$6:$D$505,"&gt;=0")+COUNTIFS($B$6:B62,B62&amp;"",$A$6:A62,A62&amp;"",$D$6:D62,"&gt;=0"))</f>
        <v/>
      </c>
      <c r="K62" s="6">
        <f>IF(AND(B62&amp;""="",D62&amp;""=""),"",IF(OR(B62&amp;""="",NOT(ISNUMBER(D62)),NOT(ISNUMBER(A62))),"راجع البيانات","سليم"))</f>
        <v/>
      </c>
    </row>
    <row r="63">
      <c r="A63" s="13" t="n"/>
      <c r="B63" s="5" t="n"/>
      <c r="C63" s="5" t="n"/>
      <c r="D63" s="16" t="n"/>
      <c r="E63" s="5" t="n"/>
      <c r="F63" s="18">
        <f>IF(OR(B63&amp;""="",NOT(ISNUMBER(D63))),"",IFERROR(IF(INDEX('المواعيد'!$D$6:$D$105,MATCH(B63&amp;"",'المواعيد'!$A$6:$A$105,0))="","",INDEX('المواعيد'!$D$6:$D$105,MATCH(B63&amp;"",'المواعيد'!$A$6:$A$105,0))),""))</f>
        <v/>
      </c>
      <c r="G63" s="18">
        <f>IF(OR(F63="",NOT(ISNUMBER(D63))),"",D63-F63)</f>
        <v/>
      </c>
      <c r="H63" s="19">
        <f>IF(OR(B63&amp;""="",NOT(ISNUMBER(D63))),"",IFERROR(IF(INDEX('المواعيد'!$E$6:$E$105,MATCH(B63&amp;"",'المواعيد'!$A$6:$A$105,0))&gt;0,D63/INDEX('المواعيد'!$E$6:$E$105,MATCH(B63&amp;"",'المواعيد'!$A$6:$A$105,0)),""),""))</f>
        <v/>
      </c>
      <c r="I63" s="6">
        <f>IF(OR(B63&amp;""="",NOT(ISNUMBER(D63))),"",IF(COUNTIF('المواعيد'!$A$6:$A$105,B63&amp;"")=0,"الامتحان غير موجود",IF(F63="","بدون هدف",IF(D63&gt;F63,"فوق الهدف",IF(D63=F63,"على الهدف","تحت الهدف")))))</f>
        <v/>
      </c>
      <c r="J63" s="17">
        <f>IF(OR(B63&amp;""="",NOT(ISNUMBER(D63)),NOT(ISNUMBER(A63))),"",COUNTIFS($B$6:$B$505,B63&amp;"",$A$6:$A$505,"&lt;"&amp;A63,$D$6:$D$505,"&gt;=0")+COUNTIFS($B$6:B63,B63&amp;"",$A$6:A63,A63&amp;"",$D$6:D63,"&gt;=0"))</f>
        <v/>
      </c>
      <c r="K63" s="6">
        <f>IF(AND(B63&amp;""="",D63&amp;""=""),"",IF(OR(B63&amp;""="",NOT(ISNUMBER(D63)),NOT(ISNUMBER(A63))),"راجع البيانات","سليم"))</f>
        <v/>
      </c>
    </row>
    <row r="64">
      <c r="A64" s="13" t="n"/>
      <c r="B64" s="5" t="n"/>
      <c r="C64" s="5" t="n"/>
      <c r="D64" s="16" t="n"/>
      <c r="E64" s="5" t="n"/>
      <c r="F64" s="18">
        <f>IF(OR(B64&amp;""="",NOT(ISNUMBER(D64))),"",IFERROR(IF(INDEX('المواعيد'!$D$6:$D$105,MATCH(B64&amp;"",'المواعيد'!$A$6:$A$105,0))="","",INDEX('المواعيد'!$D$6:$D$105,MATCH(B64&amp;"",'المواعيد'!$A$6:$A$105,0))),""))</f>
        <v/>
      </c>
      <c r="G64" s="18">
        <f>IF(OR(F64="",NOT(ISNUMBER(D64))),"",D64-F64)</f>
        <v/>
      </c>
      <c r="H64" s="19">
        <f>IF(OR(B64&amp;""="",NOT(ISNUMBER(D64))),"",IFERROR(IF(INDEX('المواعيد'!$E$6:$E$105,MATCH(B64&amp;"",'المواعيد'!$A$6:$A$105,0))&gt;0,D64/INDEX('المواعيد'!$E$6:$E$105,MATCH(B64&amp;"",'المواعيد'!$A$6:$A$105,0)),""),""))</f>
        <v/>
      </c>
      <c r="I64" s="6">
        <f>IF(OR(B64&amp;""="",NOT(ISNUMBER(D64))),"",IF(COUNTIF('المواعيد'!$A$6:$A$105,B64&amp;"")=0,"الامتحان غير موجود",IF(F64="","بدون هدف",IF(D64&gt;F64,"فوق الهدف",IF(D64=F64,"على الهدف","تحت الهدف")))))</f>
        <v/>
      </c>
      <c r="J64" s="17">
        <f>IF(OR(B64&amp;""="",NOT(ISNUMBER(D64)),NOT(ISNUMBER(A64))),"",COUNTIFS($B$6:$B$505,B64&amp;"",$A$6:$A$505,"&lt;"&amp;A64,$D$6:$D$505,"&gt;=0")+COUNTIFS($B$6:B64,B64&amp;"",$A$6:A64,A64&amp;"",$D$6:D64,"&gt;=0"))</f>
        <v/>
      </c>
      <c r="K64" s="6">
        <f>IF(AND(B64&amp;""="",D64&amp;""=""),"",IF(OR(B64&amp;""="",NOT(ISNUMBER(D64)),NOT(ISNUMBER(A64))),"راجع البيانات","سليم"))</f>
        <v/>
      </c>
    </row>
    <row r="65">
      <c r="A65" s="13" t="n"/>
      <c r="B65" s="5" t="n"/>
      <c r="C65" s="5" t="n"/>
      <c r="D65" s="16" t="n"/>
      <c r="E65" s="5" t="n"/>
      <c r="F65" s="18">
        <f>IF(OR(B65&amp;""="",NOT(ISNUMBER(D65))),"",IFERROR(IF(INDEX('المواعيد'!$D$6:$D$105,MATCH(B65&amp;"",'المواعيد'!$A$6:$A$105,0))="","",INDEX('المواعيد'!$D$6:$D$105,MATCH(B65&amp;"",'المواعيد'!$A$6:$A$105,0))),""))</f>
        <v/>
      </c>
      <c r="G65" s="18">
        <f>IF(OR(F65="",NOT(ISNUMBER(D65))),"",D65-F65)</f>
        <v/>
      </c>
      <c r="H65" s="19">
        <f>IF(OR(B65&amp;""="",NOT(ISNUMBER(D65))),"",IFERROR(IF(INDEX('المواعيد'!$E$6:$E$105,MATCH(B65&amp;"",'المواعيد'!$A$6:$A$105,0))&gt;0,D65/INDEX('المواعيد'!$E$6:$E$105,MATCH(B65&amp;"",'المواعيد'!$A$6:$A$105,0)),""),""))</f>
        <v/>
      </c>
      <c r="I65" s="6">
        <f>IF(OR(B65&amp;""="",NOT(ISNUMBER(D65))),"",IF(COUNTIF('المواعيد'!$A$6:$A$105,B65&amp;"")=0,"الامتحان غير موجود",IF(F65="","بدون هدف",IF(D65&gt;F65,"فوق الهدف",IF(D65=F65,"على الهدف","تحت الهدف")))))</f>
        <v/>
      </c>
      <c r="J65" s="17">
        <f>IF(OR(B65&amp;""="",NOT(ISNUMBER(D65)),NOT(ISNUMBER(A65))),"",COUNTIFS($B$6:$B$505,B65&amp;"",$A$6:$A$505,"&lt;"&amp;A65,$D$6:$D$505,"&gt;=0")+COUNTIFS($B$6:B65,B65&amp;"",$A$6:A65,A65&amp;"",$D$6:D65,"&gt;=0"))</f>
        <v/>
      </c>
      <c r="K65" s="6">
        <f>IF(AND(B65&amp;""="",D65&amp;""=""),"",IF(OR(B65&amp;""="",NOT(ISNUMBER(D65)),NOT(ISNUMBER(A65))),"راجع البيانات","سليم"))</f>
        <v/>
      </c>
    </row>
    <row r="66">
      <c r="A66" s="13" t="n"/>
      <c r="B66" s="5" t="n"/>
      <c r="C66" s="5" t="n"/>
      <c r="D66" s="16" t="n"/>
      <c r="E66" s="5" t="n"/>
      <c r="F66" s="18">
        <f>IF(OR(B66&amp;""="",NOT(ISNUMBER(D66))),"",IFERROR(IF(INDEX('المواعيد'!$D$6:$D$105,MATCH(B66&amp;"",'المواعيد'!$A$6:$A$105,0))="","",INDEX('المواعيد'!$D$6:$D$105,MATCH(B66&amp;"",'المواعيد'!$A$6:$A$105,0))),""))</f>
        <v/>
      </c>
      <c r="G66" s="18">
        <f>IF(OR(F66="",NOT(ISNUMBER(D66))),"",D66-F66)</f>
        <v/>
      </c>
      <c r="H66" s="19">
        <f>IF(OR(B66&amp;""="",NOT(ISNUMBER(D66))),"",IFERROR(IF(INDEX('المواعيد'!$E$6:$E$105,MATCH(B66&amp;"",'المواعيد'!$A$6:$A$105,0))&gt;0,D66/INDEX('المواعيد'!$E$6:$E$105,MATCH(B66&amp;"",'المواعيد'!$A$6:$A$105,0)),""),""))</f>
        <v/>
      </c>
      <c r="I66" s="6">
        <f>IF(OR(B66&amp;""="",NOT(ISNUMBER(D66))),"",IF(COUNTIF('المواعيد'!$A$6:$A$105,B66&amp;"")=0,"الامتحان غير موجود",IF(F66="","بدون هدف",IF(D66&gt;F66,"فوق الهدف",IF(D66=F66,"على الهدف","تحت الهدف")))))</f>
        <v/>
      </c>
      <c r="J66" s="17">
        <f>IF(OR(B66&amp;""="",NOT(ISNUMBER(D66)),NOT(ISNUMBER(A66))),"",COUNTIFS($B$6:$B$505,B66&amp;"",$A$6:$A$505,"&lt;"&amp;A66,$D$6:$D$505,"&gt;=0")+COUNTIFS($B$6:B66,B66&amp;"",$A$6:A66,A66&amp;"",$D$6:D66,"&gt;=0"))</f>
        <v/>
      </c>
      <c r="K66" s="6">
        <f>IF(AND(B66&amp;""="",D66&amp;""=""),"",IF(OR(B66&amp;""="",NOT(ISNUMBER(D66)),NOT(ISNUMBER(A66))),"راجع البيانات","سليم"))</f>
        <v/>
      </c>
    </row>
    <row r="67">
      <c r="A67" s="13" t="n"/>
      <c r="B67" s="5" t="n"/>
      <c r="C67" s="5" t="n"/>
      <c r="D67" s="16" t="n"/>
      <c r="E67" s="5" t="n"/>
      <c r="F67" s="18">
        <f>IF(OR(B67&amp;""="",NOT(ISNUMBER(D67))),"",IFERROR(IF(INDEX('المواعيد'!$D$6:$D$105,MATCH(B67&amp;"",'المواعيد'!$A$6:$A$105,0))="","",INDEX('المواعيد'!$D$6:$D$105,MATCH(B67&amp;"",'المواعيد'!$A$6:$A$105,0))),""))</f>
        <v/>
      </c>
      <c r="G67" s="18">
        <f>IF(OR(F67="",NOT(ISNUMBER(D67))),"",D67-F67)</f>
        <v/>
      </c>
      <c r="H67" s="19">
        <f>IF(OR(B67&amp;""="",NOT(ISNUMBER(D67))),"",IFERROR(IF(INDEX('المواعيد'!$E$6:$E$105,MATCH(B67&amp;"",'المواعيد'!$A$6:$A$105,0))&gt;0,D67/INDEX('المواعيد'!$E$6:$E$105,MATCH(B67&amp;"",'المواعيد'!$A$6:$A$105,0)),""),""))</f>
        <v/>
      </c>
      <c r="I67" s="6">
        <f>IF(OR(B67&amp;""="",NOT(ISNUMBER(D67))),"",IF(COUNTIF('المواعيد'!$A$6:$A$105,B67&amp;"")=0,"الامتحان غير موجود",IF(F67="","بدون هدف",IF(D67&gt;F67,"فوق الهدف",IF(D67=F67,"على الهدف","تحت الهدف")))))</f>
        <v/>
      </c>
      <c r="J67" s="17">
        <f>IF(OR(B67&amp;""="",NOT(ISNUMBER(D67)),NOT(ISNUMBER(A67))),"",COUNTIFS($B$6:$B$505,B67&amp;"",$A$6:$A$505,"&lt;"&amp;A67,$D$6:$D$505,"&gt;=0")+COUNTIFS($B$6:B67,B67&amp;"",$A$6:A67,A67&amp;"",$D$6:D67,"&gt;=0"))</f>
        <v/>
      </c>
      <c r="K67" s="6">
        <f>IF(AND(B67&amp;""="",D67&amp;""=""),"",IF(OR(B67&amp;""="",NOT(ISNUMBER(D67)),NOT(ISNUMBER(A67))),"راجع البيانات","سليم"))</f>
        <v/>
      </c>
    </row>
    <row r="68">
      <c r="A68" s="13" t="n"/>
      <c r="B68" s="5" t="n"/>
      <c r="C68" s="5" t="n"/>
      <c r="D68" s="16" t="n"/>
      <c r="E68" s="5" t="n"/>
      <c r="F68" s="18">
        <f>IF(OR(B68&amp;""="",NOT(ISNUMBER(D68))),"",IFERROR(IF(INDEX('المواعيد'!$D$6:$D$105,MATCH(B68&amp;"",'المواعيد'!$A$6:$A$105,0))="","",INDEX('المواعيد'!$D$6:$D$105,MATCH(B68&amp;"",'المواعيد'!$A$6:$A$105,0))),""))</f>
        <v/>
      </c>
      <c r="G68" s="18">
        <f>IF(OR(F68="",NOT(ISNUMBER(D68))),"",D68-F68)</f>
        <v/>
      </c>
      <c r="H68" s="19">
        <f>IF(OR(B68&amp;""="",NOT(ISNUMBER(D68))),"",IFERROR(IF(INDEX('المواعيد'!$E$6:$E$105,MATCH(B68&amp;"",'المواعيد'!$A$6:$A$105,0))&gt;0,D68/INDEX('المواعيد'!$E$6:$E$105,MATCH(B68&amp;"",'المواعيد'!$A$6:$A$105,0)),""),""))</f>
        <v/>
      </c>
      <c r="I68" s="6">
        <f>IF(OR(B68&amp;""="",NOT(ISNUMBER(D68))),"",IF(COUNTIF('المواعيد'!$A$6:$A$105,B68&amp;"")=0,"الامتحان غير موجود",IF(F68="","بدون هدف",IF(D68&gt;F68,"فوق الهدف",IF(D68=F68,"على الهدف","تحت الهدف")))))</f>
        <v/>
      </c>
      <c r="J68" s="17">
        <f>IF(OR(B68&amp;""="",NOT(ISNUMBER(D68)),NOT(ISNUMBER(A68))),"",COUNTIFS($B$6:$B$505,B68&amp;"",$A$6:$A$505,"&lt;"&amp;A68,$D$6:$D$505,"&gt;=0")+COUNTIFS($B$6:B68,B68&amp;"",$A$6:A68,A68&amp;"",$D$6:D68,"&gt;=0"))</f>
        <v/>
      </c>
      <c r="K68" s="6">
        <f>IF(AND(B68&amp;""="",D68&amp;""=""),"",IF(OR(B68&amp;""="",NOT(ISNUMBER(D68)),NOT(ISNUMBER(A68))),"راجع البيانات","سليم"))</f>
        <v/>
      </c>
    </row>
    <row r="69">
      <c r="A69" s="13" t="n"/>
      <c r="B69" s="5" t="n"/>
      <c r="C69" s="5" t="n"/>
      <c r="D69" s="16" t="n"/>
      <c r="E69" s="5" t="n"/>
      <c r="F69" s="18">
        <f>IF(OR(B69&amp;""="",NOT(ISNUMBER(D69))),"",IFERROR(IF(INDEX('المواعيد'!$D$6:$D$105,MATCH(B69&amp;"",'المواعيد'!$A$6:$A$105,0))="","",INDEX('المواعيد'!$D$6:$D$105,MATCH(B69&amp;"",'المواعيد'!$A$6:$A$105,0))),""))</f>
        <v/>
      </c>
      <c r="G69" s="18">
        <f>IF(OR(F69="",NOT(ISNUMBER(D69))),"",D69-F69)</f>
        <v/>
      </c>
      <c r="H69" s="19">
        <f>IF(OR(B69&amp;""="",NOT(ISNUMBER(D69))),"",IFERROR(IF(INDEX('المواعيد'!$E$6:$E$105,MATCH(B69&amp;"",'المواعيد'!$A$6:$A$105,0))&gt;0,D69/INDEX('المواعيد'!$E$6:$E$105,MATCH(B69&amp;"",'المواعيد'!$A$6:$A$105,0)),""),""))</f>
        <v/>
      </c>
      <c r="I69" s="6">
        <f>IF(OR(B69&amp;""="",NOT(ISNUMBER(D69))),"",IF(COUNTIF('المواعيد'!$A$6:$A$105,B69&amp;"")=0,"الامتحان غير موجود",IF(F69="","بدون هدف",IF(D69&gt;F69,"فوق الهدف",IF(D69=F69,"على الهدف","تحت الهدف")))))</f>
        <v/>
      </c>
      <c r="J69" s="17">
        <f>IF(OR(B69&amp;""="",NOT(ISNUMBER(D69)),NOT(ISNUMBER(A69))),"",COUNTIFS($B$6:$B$505,B69&amp;"",$A$6:$A$505,"&lt;"&amp;A69,$D$6:$D$505,"&gt;=0")+COUNTIFS($B$6:B69,B69&amp;"",$A$6:A69,A69&amp;"",$D$6:D69,"&gt;=0"))</f>
        <v/>
      </c>
      <c r="K69" s="6">
        <f>IF(AND(B69&amp;""="",D69&amp;""=""),"",IF(OR(B69&amp;""="",NOT(ISNUMBER(D69)),NOT(ISNUMBER(A69))),"راجع البيانات","سليم"))</f>
        <v/>
      </c>
    </row>
    <row r="70">
      <c r="A70" s="13" t="n"/>
      <c r="B70" s="5" t="n"/>
      <c r="C70" s="5" t="n"/>
      <c r="D70" s="16" t="n"/>
      <c r="E70" s="5" t="n"/>
      <c r="F70" s="18">
        <f>IF(OR(B70&amp;""="",NOT(ISNUMBER(D70))),"",IFERROR(IF(INDEX('المواعيد'!$D$6:$D$105,MATCH(B70&amp;"",'المواعيد'!$A$6:$A$105,0))="","",INDEX('المواعيد'!$D$6:$D$105,MATCH(B70&amp;"",'المواعيد'!$A$6:$A$105,0))),""))</f>
        <v/>
      </c>
      <c r="G70" s="18">
        <f>IF(OR(F70="",NOT(ISNUMBER(D70))),"",D70-F70)</f>
        <v/>
      </c>
      <c r="H70" s="19">
        <f>IF(OR(B70&amp;""="",NOT(ISNUMBER(D70))),"",IFERROR(IF(INDEX('المواعيد'!$E$6:$E$105,MATCH(B70&amp;"",'المواعيد'!$A$6:$A$105,0))&gt;0,D70/INDEX('المواعيد'!$E$6:$E$105,MATCH(B70&amp;"",'المواعيد'!$A$6:$A$105,0)),""),""))</f>
        <v/>
      </c>
      <c r="I70" s="6">
        <f>IF(OR(B70&amp;""="",NOT(ISNUMBER(D70))),"",IF(COUNTIF('المواعيد'!$A$6:$A$105,B70&amp;"")=0,"الامتحان غير موجود",IF(F70="","بدون هدف",IF(D70&gt;F70,"فوق الهدف",IF(D70=F70,"على الهدف","تحت الهدف")))))</f>
        <v/>
      </c>
      <c r="J70" s="17">
        <f>IF(OR(B70&amp;""="",NOT(ISNUMBER(D70)),NOT(ISNUMBER(A70))),"",COUNTIFS($B$6:$B$505,B70&amp;"",$A$6:$A$505,"&lt;"&amp;A70,$D$6:$D$505,"&gt;=0")+COUNTIFS($B$6:B70,B70&amp;"",$A$6:A70,A70&amp;"",$D$6:D70,"&gt;=0"))</f>
        <v/>
      </c>
      <c r="K70" s="6">
        <f>IF(AND(B70&amp;""="",D70&amp;""=""),"",IF(OR(B70&amp;""="",NOT(ISNUMBER(D70)),NOT(ISNUMBER(A70))),"راجع البيانات","سليم"))</f>
        <v/>
      </c>
    </row>
    <row r="71">
      <c r="A71" s="13" t="n"/>
      <c r="B71" s="5" t="n"/>
      <c r="C71" s="5" t="n"/>
      <c r="D71" s="16" t="n"/>
      <c r="E71" s="5" t="n"/>
      <c r="F71" s="18">
        <f>IF(OR(B71&amp;""="",NOT(ISNUMBER(D71))),"",IFERROR(IF(INDEX('المواعيد'!$D$6:$D$105,MATCH(B71&amp;"",'المواعيد'!$A$6:$A$105,0))="","",INDEX('المواعيد'!$D$6:$D$105,MATCH(B71&amp;"",'المواعيد'!$A$6:$A$105,0))),""))</f>
        <v/>
      </c>
      <c r="G71" s="18">
        <f>IF(OR(F71="",NOT(ISNUMBER(D71))),"",D71-F71)</f>
        <v/>
      </c>
      <c r="H71" s="19">
        <f>IF(OR(B71&amp;""="",NOT(ISNUMBER(D71))),"",IFERROR(IF(INDEX('المواعيد'!$E$6:$E$105,MATCH(B71&amp;"",'المواعيد'!$A$6:$A$105,0))&gt;0,D71/INDEX('المواعيد'!$E$6:$E$105,MATCH(B71&amp;"",'المواعيد'!$A$6:$A$105,0)),""),""))</f>
        <v/>
      </c>
      <c r="I71" s="6">
        <f>IF(OR(B71&amp;""="",NOT(ISNUMBER(D71))),"",IF(COUNTIF('المواعيد'!$A$6:$A$105,B71&amp;"")=0,"الامتحان غير موجود",IF(F71="","بدون هدف",IF(D71&gt;F71,"فوق الهدف",IF(D71=F71,"على الهدف","تحت الهدف")))))</f>
        <v/>
      </c>
      <c r="J71" s="17">
        <f>IF(OR(B71&amp;""="",NOT(ISNUMBER(D71)),NOT(ISNUMBER(A71))),"",COUNTIFS($B$6:$B$505,B71&amp;"",$A$6:$A$505,"&lt;"&amp;A71,$D$6:$D$505,"&gt;=0")+COUNTIFS($B$6:B71,B71&amp;"",$A$6:A71,A71&amp;"",$D$6:D71,"&gt;=0"))</f>
        <v/>
      </c>
      <c r="K71" s="6">
        <f>IF(AND(B71&amp;""="",D71&amp;""=""),"",IF(OR(B71&amp;""="",NOT(ISNUMBER(D71)),NOT(ISNUMBER(A71))),"راجع البيانات","سليم"))</f>
        <v/>
      </c>
    </row>
    <row r="72">
      <c r="A72" s="13" t="n"/>
      <c r="B72" s="5" t="n"/>
      <c r="C72" s="5" t="n"/>
      <c r="D72" s="16" t="n"/>
      <c r="E72" s="5" t="n"/>
      <c r="F72" s="18">
        <f>IF(OR(B72&amp;""="",NOT(ISNUMBER(D72))),"",IFERROR(IF(INDEX('المواعيد'!$D$6:$D$105,MATCH(B72&amp;"",'المواعيد'!$A$6:$A$105,0))="","",INDEX('المواعيد'!$D$6:$D$105,MATCH(B72&amp;"",'المواعيد'!$A$6:$A$105,0))),""))</f>
        <v/>
      </c>
      <c r="G72" s="18">
        <f>IF(OR(F72="",NOT(ISNUMBER(D72))),"",D72-F72)</f>
        <v/>
      </c>
      <c r="H72" s="19">
        <f>IF(OR(B72&amp;""="",NOT(ISNUMBER(D72))),"",IFERROR(IF(INDEX('المواعيد'!$E$6:$E$105,MATCH(B72&amp;"",'المواعيد'!$A$6:$A$105,0))&gt;0,D72/INDEX('المواعيد'!$E$6:$E$105,MATCH(B72&amp;"",'المواعيد'!$A$6:$A$105,0)),""),""))</f>
        <v/>
      </c>
      <c r="I72" s="6">
        <f>IF(OR(B72&amp;""="",NOT(ISNUMBER(D72))),"",IF(COUNTIF('المواعيد'!$A$6:$A$105,B72&amp;"")=0,"الامتحان غير موجود",IF(F72="","بدون هدف",IF(D72&gt;F72,"فوق الهدف",IF(D72=F72,"على الهدف","تحت الهدف")))))</f>
        <v/>
      </c>
      <c r="J72" s="17">
        <f>IF(OR(B72&amp;""="",NOT(ISNUMBER(D72)),NOT(ISNUMBER(A72))),"",COUNTIFS($B$6:$B$505,B72&amp;"",$A$6:$A$505,"&lt;"&amp;A72,$D$6:$D$505,"&gt;=0")+COUNTIFS($B$6:B72,B72&amp;"",$A$6:A72,A72&amp;"",$D$6:D72,"&gt;=0"))</f>
        <v/>
      </c>
      <c r="K72" s="6">
        <f>IF(AND(B72&amp;""="",D72&amp;""=""),"",IF(OR(B72&amp;""="",NOT(ISNUMBER(D72)),NOT(ISNUMBER(A72))),"راجع البيانات","سليم"))</f>
        <v/>
      </c>
    </row>
    <row r="73">
      <c r="A73" s="13" t="n"/>
      <c r="B73" s="5" t="n"/>
      <c r="C73" s="5" t="n"/>
      <c r="D73" s="16" t="n"/>
      <c r="E73" s="5" t="n"/>
      <c r="F73" s="18">
        <f>IF(OR(B73&amp;""="",NOT(ISNUMBER(D73))),"",IFERROR(IF(INDEX('المواعيد'!$D$6:$D$105,MATCH(B73&amp;"",'المواعيد'!$A$6:$A$105,0))="","",INDEX('المواعيد'!$D$6:$D$105,MATCH(B73&amp;"",'المواعيد'!$A$6:$A$105,0))),""))</f>
        <v/>
      </c>
      <c r="G73" s="18">
        <f>IF(OR(F73="",NOT(ISNUMBER(D73))),"",D73-F73)</f>
        <v/>
      </c>
      <c r="H73" s="19">
        <f>IF(OR(B73&amp;""="",NOT(ISNUMBER(D73))),"",IFERROR(IF(INDEX('المواعيد'!$E$6:$E$105,MATCH(B73&amp;"",'المواعيد'!$A$6:$A$105,0))&gt;0,D73/INDEX('المواعيد'!$E$6:$E$105,MATCH(B73&amp;"",'المواعيد'!$A$6:$A$105,0)),""),""))</f>
        <v/>
      </c>
      <c r="I73" s="6">
        <f>IF(OR(B73&amp;""="",NOT(ISNUMBER(D73))),"",IF(COUNTIF('المواعيد'!$A$6:$A$105,B73&amp;"")=0,"الامتحان غير موجود",IF(F73="","بدون هدف",IF(D73&gt;F73,"فوق الهدف",IF(D73=F73,"على الهدف","تحت الهدف")))))</f>
        <v/>
      </c>
      <c r="J73" s="17">
        <f>IF(OR(B73&amp;""="",NOT(ISNUMBER(D73)),NOT(ISNUMBER(A73))),"",COUNTIFS($B$6:$B$505,B73&amp;"",$A$6:$A$505,"&lt;"&amp;A73,$D$6:$D$505,"&gt;=0")+COUNTIFS($B$6:B73,B73&amp;"",$A$6:A73,A73&amp;"",$D$6:D73,"&gt;=0"))</f>
        <v/>
      </c>
      <c r="K73" s="6">
        <f>IF(AND(B73&amp;""="",D73&amp;""=""),"",IF(OR(B73&amp;""="",NOT(ISNUMBER(D73)),NOT(ISNUMBER(A73))),"راجع البيانات","سليم"))</f>
        <v/>
      </c>
    </row>
    <row r="74">
      <c r="A74" s="13" t="n"/>
      <c r="B74" s="5" t="n"/>
      <c r="C74" s="5" t="n"/>
      <c r="D74" s="16" t="n"/>
      <c r="E74" s="5" t="n"/>
      <c r="F74" s="18">
        <f>IF(OR(B74&amp;""="",NOT(ISNUMBER(D74))),"",IFERROR(IF(INDEX('المواعيد'!$D$6:$D$105,MATCH(B74&amp;"",'المواعيد'!$A$6:$A$105,0))="","",INDEX('المواعيد'!$D$6:$D$105,MATCH(B74&amp;"",'المواعيد'!$A$6:$A$105,0))),""))</f>
        <v/>
      </c>
      <c r="G74" s="18">
        <f>IF(OR(F74="",NOT(ISNUMBER(D74))),"",D74-F74)</f>
        <v/>
      </c>
      <c r="H74" s="19">
        <f>IF(OR(B74&amp;""="",NOT(ISNUMBER(D74))),"",IFERROR(IF(INDEX('المواعيد'!$E$6:$E$105,MATCH(B74&amp;"",'المواعيد'!$A$6:$A$105,0))&gt;0,D74/INDEX('المواعيد'!$E$6:$E$105,MATCH(B74&amp;"",'المواعيد'!$A$6:$A$105,0)),""),""))</f>
        <v/>
      </c>
      <c r="I74" s="6">
        <f>IF(OR(B74&amp;""="",NOT(ISNUMBER(D74))),"",IF(COUNTIF('المواعيد'!$A$6:$A$105,B74&amp;"")=0,"الامتحان غير موجود",IF(F74="","بدون هدف",IF(D74&gt;F74,"فوق الهدف",IF(D74=F74,"على الهدف","تحت الهدف")))))</f>
        <v/>
      </c>
      <c r="J74" s="17">
        <f>IF(OR(B74&amp;""="",NOT(ISNUMBER(D74)),NOT(ISNUMBER(A74))),"",COUNTIFS($B$6:$B$505,B74&amp;"",$A$6:$A$505,"&lt;"&amp;A74,$D$6:$D$505,"&gt;=0")+COUNTIFS($B$6:B74,B74&amp;"",$A$6:A74,A74&amp;"",$D$6:D74,"&gt;=0"))</f>
        <v/>
      </c>
      <c r="K74" s="6">
        <f>IF(AND(B74&amp;""="",D74&amp;""=""),"",IF(OR(B74&amp;""="",NOT(ISNUMBER(D74)),NOT(ISNUMBER(A74))),"راجع البيانات","سليم"))</f>
        <v/>
      </c>
    </row>
    <row r="75">
      <c r="A75" s="13" t="n"/>
      <c r="B75" s="5" t="n"/>
      <c r="C75" s="5" t="n"/>
      <c r="D75" s="16" t="n"/>
      <c r="E75" s="5" t="n"/>
      <c r="F75" s="18">
        <f>IF(OR(B75&amp;""="",NOT(ISNUMBER(D75))),"",IFERROR(IF(INDEX('المواعيد'!$D$6:$D$105,MATCH(B75&amp;"",'المواعيد'!$A$6:$A$105,0))="","",INDEX('المواعيد'!$D$6:$D$105,MATCH(B75&amp;"",'المواعيد'!$A$6:$A$105,0))),""))</f>
        <v/>
      </c>
      <c r="G75" s="18">
        <f>IF(OR(F75="",NOT(ISNUMBER(D75))),"",D75-F75)</f>
        <v/>
      </c>
      <c r="H75" s="19">
        <f>IF(OR(B75&amp;""="",NOT(ISNUMBER(D75))),"",IFERROR(IF(INDEX('المواعيد'!$E$6:$E$105,MATCH(B75&amp;"",'المواعيد'!$A$6:$A$105,0))&gt;0,D75/INDEX('المواعيد'!$E$6:$E$105,MATCH(B75&amp;"",'المواعيد'!$A$6:$A$105,0)),""),""))</f>
        <v/>
      </c>
      <c r="I75" s="6">
        <f>IF(OR(B75&amp;""="",NOT(ISNUMBER(D75))),"",IF(COUNTIF('المواعيد'!$A$6:$A$105,B75&amp;"")=0,"الامتحان غير موجود",IF(F75="","بدون هدف",IF(D75&gt;F75,"فوق الهدف",IF(D75=F75,"على الهدف","تحت الهدف")))))</f>
        <v/>
      </c>
      <c r="J75" s="17">
        <f>IF(OR(B75&amp;""="",NOT(ISNUMBER(D75)),NOT(ISNUMBER(A75))),"",COUNTIFS($B$6:$B$505,B75&amp;"",$A$6:$A$505,"&lt;"&amp;A75,$D$6:$D$505,"&gt;=0")+COUNTIFS($B$6:B75,B75&amp;"",$A$6:A75,A75&amp;"",$D$6:D75,"&gt;=0"))</f>
        <v/>
      </c>
      <c r="K75" s="6">
        <f>IF(AND(B75&amp;""="",D75&amp;""=""),"",IF(OR(B75&amp;""="",NOT(ISNUMBER(D75)),NOT(ISNUMBER(A75))),"راجع البيانات","سليم"))</f>
        <v/>
      </c>
    </row>
    <row r="76">
      <c r="A76" s="13" t="n"/>
      <c r="B76" s="5" t="n"/>
      <c r="C76" s="5" t="n"/>
      <c r="D76" s="16" t="n"/>
      <c r="E76" s="5" t="n"/>
      <c r="F76" s="18">
        <f>IF(OR(B76&amp;""="",NOT(ISNUMBER(D76))),"",IFERROR(IF(INDEX('المواعيد'!$D$6:$D$105,MATCH(B76&amp;"",'المواعيد'!$A$6:$A$105,0))="","",INDEX('المواعيد'!$D$6:$D$105,MATCH(B76&amp;"",'المواعيد'!$A$6:$A$105,0))),""))</f>
        <v/>
      </c>
      <c r="G76" s="18">
        <f>IF(OR(F76="",NOT(ISNUMBER(D76))),"",D76-F76)</f>
        <v/>
      </c>
      <c r="H76" s="19">
        <f>IF(OR(B76&amp;""="",NOT(ISNUMBER(D76))),"",IFERROR(IF(INDEX('المواعيد'!$E$6:$E$105,MATCH(B76&amp;"",'المواعيد'!$A$6:$A$105,0))&gt;0,D76/INDEX('المواعيد'!$E$6:$E$105,MATCH(B76&amp;"",'المواعيد'!$A$6:$A$105,0)),""),""))</f>
        <v/>
      </c>
      <c r="I76" s="6">
        <f>IF(OR(B76&amp;""="",NOT(ISNUMBER(D76))),"",IF(COUNTIF('المواعيد'!$A$6:$A$105,B76&amp;"")=0,"الامتحان غير موجود",IF(F76="","بدون هدف",IF(D76&gt;F76,"فوق الهدف",IF(D76=F76,"على الهدف","تحت الهدف")))))</f>
        <v/>
      </c>
      <c r="J76" s="17">
        <f>IF(OR(B76&amp;""="",NOT(ISNUMBER(D76)),NOT(ISNUMBER(A76))),"",COUNTIFS($B$6:$B$505,B76&amp;"",$A$6:$A$505,"&lt;"&amp;A76,$D$6:$D$505,"&gt;=0")+COUNTIFS($B$6:B76,B76&amp;"",$A$6:A76,A76&amp;"",$D$6:D76,"&gt;=0"))</f>
        <v/>
      </c>
      <c r="K76" s="6">
        <f>IF(AND(B76&amp;""="",D76&amp;""=""),"",IF(OR(B76&amp;""="",NOT(ISNUMBER(D76)),NOT(ISNUMBER(A76))),"راجع البيانات","سليم"))</f>
        <v/>
      </c>
    </row>
    <row r="77">
      <c r="A77" s="13" t="n"/>
      <c r="B77" s="5" t="n"/>
      <c r="C77" s="5" t="n"/>
      <c r="D77" s="16" t="n"/>
      <c r="E77" s="5" t="n"/>
      <c r="F77" s="18">
        <f>IF(OR(B77&amp;""="",NOT(ISNUMBER(D77))),"",IFERROR(IF(INDEX('المواعيد'!$D$6:$D$105,MATCH(B77&amp;"",'المواعيد'!$A$6:$A$105,0))="","",INDEX('المواعيد'!$D$6:$D$105,MATCH(B77&amp;"",'المواعيد'!$A$6:$A$105,0))),""))</f>
        <v/>
      </c>
      <c r="G77" s="18">
        <f>IF(OR(F77="",NOT(ISNUMBER(D77))),"",D77-F77)</f>
        <v/>
      </c>
      <c r="H77" s="19">
        <f>IF(OR(B77&amp;""="",NOT(ISNUMBER(D77))),"",IFERROR(IF(INDEX('المواعيد'!$E$6:$E$105,MATCH(B77&amp;"",'المواعيد'!$A$6:$A$105,0))&gt;0,D77/INDEX('المواعيد'!$E$6:$E$105,MATCH(B77&amp;"",'المواعيد'!$A$6:$A$105,0)),""),""))</f>
        <v/>
      </c>
      <c r="I77" s="6">
        <f>IF(OR(B77&amp;""="",NOT(ISNUMBER(D77))),"",IF(COUNTIF('المواعيد'!$A$6:$A$105,B77&amp;"")=0,"الامتحان غير موجود",IF(F77="","بدون هدف",IF(D77&gt;F77,"فوق الهدف",IF(D77=F77,"على الهدف","تحت الهدف")))))</f>
        <v/>
      </c>
      <c r="J77" s="17">
        <f>IF(OR(B77&amp;""="",NOT(ISNUMBER(D77)),NOT(ISNUMBER(A77))),"",COUNTIFS($B$6:$B$505,B77&amp;"",$A$6:$A$505,"&lt;"&amp;A77,$D$6:$D$505,"&gt;=0")+COUNTIFS($B$6:B77,B77&amp;"",$A$6:A77,A77&amp;"",$D$6:D77,"&gt;=0"))</f>
        <v/>
      </c>
      <c r="K77" s="6">
        <f>IF(AND(B77&amp;""="",D77&amp;""=""),"",IF(OR(B77&amp;""="",NOT(ISNUMBER(D77)),NOT(ISNUMBER(A77))),"راجع البيانات","سليم"))</f>
        <v/>
      </c>
    </row>
    <row r="78">
      <c r="A78" s="13" t="n"/>
      <c r="B78" s="5" t="n"/>
      <c r="C78" s="5" t="n"/>
      <c r="D78" s="16" t="n"/>
      <c r="E78" s="5" t="n"/>
      <c r="F78" s="18">
        <f>IF(OR(B78&amp;""="",NOT(ISNUMBER(D78))),"",IFERROR(IF(INDEX('المواعيد'!$D$6:$D$105,MATCH(B78&amp;"",'المواعيد'!$A$6:$A$105,0))="","",INDEX('المواعيد'!$D$6:$D$105,MATCH(B78&amp;"",'المواعيد'!$A$6:$A$105,0))),""))</f>
        <v/>
      </c>
      <c r="G78" s="18">
        <f>IF(OR(F78="",NOT(ISNUMBER(D78))),"",D78-F78)</f>
        <v/>
      </c>
      <c r="H78" s="19">
        <f>IF(OR(B78&amp;""="",NOT(ISNUMBER(D78))),"",IFERROR(IF(INDEX('المواعيد'!$E$6:$E$105,MATCH(B78&amp;"",'المواعيد'!$A$6:$A$105,0))&gt;0,D78/INDEX('المواعيد'!$E$6:$E$105,MATCH(B78&amp;"",'المواعيد'!$A$6:$A$105,0)),""),""))</f>
        <v/>
      </c>
      <c r="I78" s="6">
        <f>IF(OR(B78&amp;""="",NOT(ISNUMBER(D78))),"",IF(COUNTIF('المواعيد'!$A$6:$A$105,B78&amp;"")=0,"الامتحان غير موجود",IF(F78="","بدون هدف",IF(D78&gt;F78,"فوق الهدف",IF(D78=F78,"على الهدف","تحت الهدف")))))</f>
        <v/>
      </c>
      <c r="J78" s="17">
        <f>IF(OR(B78&amp;""="",NOT(ISNUMBER(D78)),NOT(ISNUMBER(A78))),"",COUNTIFS($B$6:$B$505,B78&amp;"",$A$6:$A$505,"&lt;"&amp;A78,$D$6:$D$505,"&gt;=0")+COUNTIFS($B$6:B78,B78&amp;"",$A$6:A78,A78&amp;"",$D$6:D78,"&gt;=0"))</f>
        <v/>
      </c>
      <c r="K78" s="6">
        <f>IF(AND(B78&amp;""="",D78&amp;""=""),"",IF(OR(B78&amp;""="",NOT(ISNUMBER(D78)),NOT(ISNUMBER(A78))),"راجع البيانات","سليم"))</f>
        <v/>
      </c>
    </row>
    <row r="79">
      <c r="A79" s="13" t="n"/>
      <c r="B79" s="5" t="n"/>
      <c r="C79" s="5" t="n"/>
      <c r="D79" s="16" t="n"/>
      <c r="E79" s="5" t="n"/>
      <c r="F79" s="18">
        <f>IF(OR(B79&amp;""="",NOT(ISNUMBER(D79))),"",IFERROR(IF(INDEX('المواعيد'!$D$6:$D$105,MATCH(B79&amp;"",'المواعيد'!$A$6:$A$105,0))="","",INDEX('المواعيد'!$D$6:$D$105,MATCH(B79&amp;"",'المواعيد'!$A$6:$A$105,0))),""))</f>
        <v/>
      </c>
      <c r="G79" s="18">
        <f>IF(OR(F79="",NOT(ISNUMBER(D79))),"",D79-F79)</f>
        <v/>
      </c>
      <c r="H79" s="19">
        <f>IF(OR(B79&amp;""="",NOT(ISNUMBER(D79))),"",IFERROR(IF(INDEX('المواعيد'!$E$6:$E$105,MATCH(B79&amp;"",'المواعيد'!$A$6:$A$105,0))&gt;0,D79/INDEX('المواعيد'!$E$6:$E$105,MATCH(B79&amp;"",'المواعيد'!$A$6:$A$105,0)),""),""))</f>
        <v/>
      </c>
      <c r="I79" s="6">
        <f>IF(OR(B79&amp;""="",NOT(ISNUMBER(D79))),"",IF(COUNTIF('المواعيد'!$A$6:$A$105,B79&amp;"")=0,"الامتحان غير موجود",IF(F79="","بدون هدف",IF(D79&gt;F79,"فوق الهدف",IF(D79=F79,"على الهدف","تحت الهدف")))))</f>
        <v/>
      </c>
      <c r="J79" s="17">
        <f>IF(OR(B79&amp;""="",NOT(ISNUMBER(D79)),NOT(ISNUMBER(A79))),"",COUNTIFS($B$6:$B$505,B79&amp;"",$A$6:$A$505,"&lt;"&amp;A79,$D$6:$D$505,"&gt;=0")+COUNTIFS($B$6:B79,B79&amp;"",$A$6:A79,A79&amp;"",$D$6:D79,"&gt;=0"))</f>
        <v/>
      </c>
      <c r="K79" s="6">
        <f>IF(AND(B79&amp;""="",D79&amp;""=""),"",IF(OR(B79&amp;""="",NOT(ISNUMBER(D79)),NOT(ISNUMBER(A79))),"راجع البيانات","سليم"))</f>
        <v/>
      </c>
    </row>
    <row r="80">
      <c r="A80" s="13" t="n"/>
      <c r="B80" s="5" t="n"/>
      <c r="C80" s="5" t="n"/>
      <c r="D80" s="16" t="n"/>
      <c r="E80" s="5" t="n"/>
      <c r="F80" s="18">
        <f>IF(OR(B80&amp;""="",NOT(ISNUMBER(D80))),"",IFERROR(IF(INDEX('المواعيد'!$D$6:$D$105,MATCH(B80&amp;"",'المواعيد'!$A$6:$A$105,0))="","",INDEX('المواعيد'!$D$6:$D$105,MATCH(B80&amp;"",'المواعيد'!$A$6:$A$105,0))),""))</f>
        <v/>
      </c>
      <c r="G80" s="18">
        <f>IF(OR(F80="",NOT(ISNUMBER(D80))),"",D80-F80)</f>
        <v/>
      </c>
      <c r="H80" s="19">
        <f>IF(OR(B80&amp;""="",NOT(ISNUMBER(D80))),"",IFERROR(IF(INDEX('المواعيد'!$E$6:$E$105,MATCH(B80&amp;"",'المواعيد'!$A$6:$A$105,0))&gt;0,D80/INDEX('المواعيد'!$E$6:$E$105,MATCH(B80&amp;"",'المواعيد'!$A$6:$A$105,0)),""),""))</f>
        <v/>
      </c>
      <c r="I80" s="6">
        <f>IF(OR(B80&amp;""="",NOT(ISNUMBER(D80))),"",IF(COUNTIF('المواعيد'!$A$6:$A$105,B80&amp;"")=0,"الامتحان غير موجود",IF(F80="","بدون هدف",IF(D80&gt;F80,"فوق الهدف",IF(D80=F80,"على الهدف","تحت الهدف")))))</f>
        <v/>
      </c>
      <c r="J80" s="17">
        <f>IF(OR(B80&amp;""="",NOT(ISNUMBER(D80)),NOT(ISNUMBER(A80))),"",COUNTIFS($B$6:$B$505,B80&amp;"",$A$6:$A$505,"&lt;"&amp;A80,$D$6:$D$505,"&gt;=0")+COUNTIFS($B$6:B80,B80&amp;"",$A$6:A80,A80&amp;"",$D$6:D80,"&gt;=0"))</f>
        <v/>
      </c>
      <c r="K80" s="6">
        <f>IF(AND(B80&amp;""="",D80&amp;""=""),"",IF(OR(B80&amp;""="",NOT(ISNUMBER(D80)),NOT(ISNUMBER(A80))),"راجع البيانات","سليم"))</f>
        <v/>
      </c>
    </row>
    <row r="81">
      <c r="A81" s="13" t="n"/>
      <c r="B81" s="5" t="n"/>
      <c r="C81" s="5" t="n"/>
      <c r="D81" s="16" t="n"/>
      <c r="E81" s="5" t="n"/>
      <c r="F81" s="18">
        <f>IF(OR(B81&amp;""="",NOT(ISNUMBER(D81))),"",IFERROR(IF(INDEX('المواعيد'!$D$6:$D$105,MATCH(B81&amp;"",'المواعيد'!$A$6:$A$105,0))="","",INDEX('المواعيد'!$D$6:$D$105,MATCH(B81&amp;"",'المواعيد'!$A$6:$A$105,0))),""))</f>
        <v/>
      </c>
      <c r="G81" s="18">
        <f>IF(OR(F81="",NOT(ISNUMBER(D81))),"",D81-F81)</f>
        <v/>
      </c>
      <c r="H81" s="19">
        <f>IF(OR(B81&amp;""="",NOT(ISNUMBER(D81))),"",IFERROR(IF(INDEX('المواعيد'!$E$6:$E$105,MATCH(B81&amp;"",'المواعيد'!$A$6:$A$105,0))&gt;0,D81/INDEX('المواعيد'!$E$6:$E$105,MATCH(B81&amp;"",'المواعيد'!$A$6:$A$105,0)),""),""))</f>
        <v/>
      </c>
      <c r="I81" s="6">
        <f>IF(OR(B81&amp;""="",NOT(ISNUMBER(D81))),"",IF(COUNTIF('المواعيد'!$A$6:$A$105,B81&amp;"")=0,"الامتحان غير موجود",IF(F81="","بدون هدف",IF(D81&gt;F81,"فوق الهدف",IF(D81=F81,"على الهدف","تحت الهدف")))))</f>
        <v/>
      </c>
      <c r="J81" s="17">
        <f>IF(OR(B81&amp;""="",NOT(ISNUMBER(D81)),NOT(ISNUMBER(A81))),"",COUNTIFS($B$6:$B$505,B81&amp;"",$A$6:$A$505,"&lt;"&amp;A81,$D$6:$D$505,"&gt;=0")+COUNTIFS($B$6:B81,B81&amp;"",$A$6:A81,A81&amp;"",$D$6:D81,"&gt;=0"))</f>
        <v/>
      </c>
      <c r="K81" s="6">
        <f>IF(AND(B81&amp;""="",D81&amp;""=""),"",IF(OR(B81&amp;""="",NOT(ISNUMBER(D81)),NOT(ISNUMBER(A81))),"راجع البيانات","سليم"))</f>
        <v/>
      </c>
    </row>
    <row r="82">
      <c r="A82" s="13" t="n"/>
      <c r="B82" s="5" t="n"/>
      <c r="C82" s="5" t="n"/>
      <c r="D82" s="16" t="n"/>
      <c r="E82" s="5" t="n"/>
      <c r="F82" s="18">
        <f>IF(OR(B82&amp;""="",NOT(ISNUMBER(D82))),"",IFERROR(IF(INDEX('المواعيد'!$D$6:$D$105,MATCH(B82&amp;"",'المواعيد'!$A$6:$A$105,0))="","",INDEX('المواعيد'!$D$6:$D$105,MATCH(B82&amp;"",'المواعيد'!$A$6:$A$105,0))),""))</f>
        <v/>
      </c>
      <c r="G82" s="18">
        <f>IF(OR(F82="",NOT(ISNUMBER(D82))),"",D82-F82)</f>
        <v/>
      </c>
      <c r="H82" s="19">
        <f>IF(OR(B82&amp;""="",NOT(ISNUMBER(D82))),"",IFERROR(IF(INDEX('المواعيد'!$E$6:$E$105,MATCH(B82&amp;"",'المواعيد'!$A$6:$A$105,0))&gt;0,D82/INDEX('المواعيد'!$E$6:$E$105,MATCH(B82&amp;"",'المواعيد'!$A$6:$A$105,0)),""),""))</f>
        <v/>
      </c>
      <c r="I82" s="6">
        <f>IF(OR(B82&amp;""="",NOT(ISNUMBER(D82))),"",IF(COUNTIF('المواعيد'!$A$6:$A$105,B82&amp;"")=0,"الامتحان غير موجود",IF(F82="","بدون هدف",IF(D82&gt;F82,"فوق الهدف",IF(D82=F82,"على الهدف","تحت الهدف")))))</f>
        <v/>
      </c>
      <c r="J82" s="17">
        <f>IF(OR(B82&amp;""="",NOT(ISNUMBER(D82)),NOT(ISNUMBER(A82))),"",COUNTIFS($B$6:$B$505,B82&amp;"",$A$6:$A$505,"&lt;"&amp;A82,$D$6:$D$505,"&gt;=0")+COUNTIFS($B$6:B82,B82&amp;"",$A$6:A82,A82&amp;"",$D$6:D82,"&gt;=0"))</f>
        <v/>
      </c>
      <c r="K82" s="6">
        <f>IF(AND(B82&amp;""="",D82&amp;""=""),"",IF(OR(B82&amp;""="",NOT(ISNUMBER(D82)),NOT(ISNUMBER(A82))),"راجع البيانات","سليم"))</f>
        <v/>
      </c>
    </row>
    <row r="83">
      <c r="A83" s="13" t="n"/>
      <c r="B83" s="5" t="n"/>
      <c r="C83" s="5" t="n"/>
      <c r="D83" s="16" t="n"/>
      <c r="E83" s="5" t="n"/>
      <c r="F83" s="18">
        <f>IF(OR(B83&amp;""="",NOT(ISNUMBER(D83))),"",IFERROR(IF(INDEX('المواعيد'!$D$6:$D$105,MATCH(B83&amp;"",'المواعيد'!$A$6:$A$105,0))="","",INDEX('المواعيد'!$D$6:$D$105,MATCH(B83&amp;"",'المواعيد'!$A$6:$A$105,0))),""))</f>
        <v/>
      </c>
      <c r="G83" s="18">
        <f>IF(OR(F83="",NOT(ISNUMBER(D83))),"",D83-F83)</f>
        <v/>
      </c>
      <c r="H83" s="19">
        <f>IF(OR(B83&amp;""="",NOT(ISNUMBER(D83))),"",IFERROR(IF(INDEX('المواعيد'!$E$6:$E$105,MATCH(B83&amp;"",'المواعيد'!$A$6:$A$105,0))&gt;0,D83/INDEX('المواعيد'!$E$6:$E$105,MATCH(B83&amp;"",'المواعيد'!$A$6:$A$105,0)),""),""))</f>
        <v/>
      </c>
      <c r="I83" s="6">
        <f>IF(OR(B83&amp;""="",NOT(ISNUMBER(D83))),"",IF(COUNTIF('المواعيد'!$A$6:$A$105,B83&amp;"")=0,"الامتحان غير موجود",IF(F83="","بدون هدف",IF(D83&gt;F83,"فوق الهدف",IF(D83=F83,"على الهدف","تحت الهدف")))))</f>
        <v/>
      </c>
      <c r="J83" s="17">
        <f>IF(OR(B83&amp;""="",NOT(ISNUMBER(D83)),NOT(ISNUMBER(A83))),"",COUNTIFS($B$6:$B$505,B83&amp;"",$A$6:$A$505,"&lt;"&amp;A83,$D$6:$D$505,"&gt;=0")+COUNTIFS($B$6:B83,B83&amp;"",$A$6:A83,A83&amp;"",$D$6:D83,"&gt;=0"))</f>
        <v/>
      </c>
      <c r="K83" s="6">
        <f>IF(AND(B83&amp;""="",D83&amp;""=""),"",IF(OR(B83&amp;""="",NOT(ISNUMBER(D83)),NOT(ISNUMBER(A83))),"راجع البيانات","سليم"))</f>
        <v/>
      </c>
    </row>
    <row r="84">
      <c r="A84" s="13" t="n"/>
      <c r="B84" s="5" t="n"/>
      <c r="C84" s="5" t="n"/>
      <c r="D84" s="16" t="n"/>
      <c r="E84" s="5" t="n"/>
      <c r="F84" s="18">
        <f>IF(OR(B84&amp;""="",NOT(ISNUMBER(D84))),"",IFERROR(IF(INDEX('المواعيد'!$D$6:$D$105,MATCH(B84&amp;"",'المواعيد'!$A$6:$A$105,0))="","",INDEX('المواعيد'!$D$6:$D$105,MATCH(B84&amp;"",'المواعيد'!$A$6:$A$105,0))),""))</f>
        <v/>
      </c>
      <c r="G84" s="18">
        <f>IF(OR(F84="",NOT(ISNUMBER(D84))),"",D84-F84)</f>
        <v/>
      </c>
      <c r="H84" s="19">
        <f>IF(OR(B84&amp;""="",NOT(ISNUMBER(D84))),"",IFERROR(IF(INDEX('المواعيد'!$E$6:$E$105,MATCH(B84&amp;"",'المواعيد'!$A$6:$A$105,0))&gt;0,D84/INDEX('المواعيد'!$E$6:$E$105,MATCH(B84&amp;"",'المواعيد'!$A$6:$A$105,0)),""),""))</f>
        <v/>
      </c>
      <c r="I84" s="6">
        <f>IF(OR(B84&amp;""="",NOT(ISNUMBER(D84))),"",IF(COUNTIF('المواعيد'!$A$6:$A$105,B84&amp;"")=0,"الامتحان غير موجود",IF(F84="","بدون هدف",IF(D84&gt;F84,"فوق الهدف",IF(D84=F84,"على الهدف","تحت الهدف")))))</f>
        <v/>
      </c>
      <c r="J84" s="17">
        <f>IF(OR(B84&amp;""="",NOT(ISNUMBER(D84)),NOT(ISNUMBER(A84))),"",COUNTIFS($B$6:$B$505,B84&amp;"",$A$6:$A$505,"&lt;"&amp;A84,$D$6:$D$505,"&gt;=0")+COUNTIFS($B$6:B84,B84&amp;"",$A$6:A84,A84&amp;"",$D$6:D84,"&gt;=0"))</f>
        <v/>
      </c>
      <c r="K84" s="6">
        <f>IF(AND(B84&amp;""="",D84&amp;""=""),"",IF(OR(B84&amp;""="",NOT(ISNUMBER(D84)),NOT(ISNUMBER(A84))),"راجع البيانات","سليم"))</f>
        <v/>
      </c>
    </row>
    <row r="85">
      <c r="A85" s="13" t="n"/>
      <c r="B85" s="5" t="n"/>
      <c r="C85" s="5" t="n"/>
      <c r="D85" s="16" t="n"/>
      <c r="E85" s="5" t="n"/>
      <c r="F85" s="18">
        <f>IF(OR(B85&amp;""="",NOT(ISNUMBER(D85))),"",IFERROR(IF(INDEX('المواعيد'!$D$6:$D$105,MATCH(B85&amp;"",'المواعيد'!$A$6:$A$105,0))="","",INDEX('المواعيد'!$D$6:$D$105,MATCH(B85&amp;"",'المواعيد'!$A$6:$A$105,0))),""))</f>
        <v/>
      </c>
      <c r="G85" s="18">
        <f>IF(OR(F85="",NOT(ISNUMBER(D85))),"",D85-F85)</f>
        <v/>
      </c>
      <c r="H85" s="19">
        <f>IF(OR(B85&amp;""="",NOT(ISNUMBER(D85))),"",IFERROR(IF(INDEX('المواعيد'!$E$6:$E$105,MATCH(B85&amp;"",'المواعيد'!$A$6:$A$105,0))&gt;0,D85/INDEX('المواعيد'!$E$6:$E$105,MATCH(B85&amp;"",'المواعيد'!$A$6:$A$105,0)),""),""))</f>
        <v/>
      </c>
      <c r="I85" s="6">
        <f>IF(OR(B85&amp;""="",NOT(ISNUMBER(D85))),"",IF(COUNTIF('المواعيد'!$A$6:$A$105,B85&amp;"")=0,"الامتحان غير موجود",IF(F85="","بدون هدف",IF(D85&gt;F85,"فوق الهدف",IF(D85=F85,"على الهدف","تحت الهدف")))))</f>
        <v/>
      </c>
      <c r="J85" s="17">
        <f>IF(OR(B85&amp;""="",NOT(ISNUMBER(D85)),NOT(ISNUMBER(A85))),"",COUNTIFS($B$6:$B$505,B85&amp;"",$A$6:$A$505,"&lt;"&amp;A85,$D$6:$D$505,"&gt;=0")+COUNTIFS($B$6:B85,B85&amp;"",$A$6:A85,A85&amp;"",$D$6:D85,"&gt;=0"))</f>
        <v/>
      </c>
      <c r="K85" s="6">
        <f>IF(AND(B85&amp;""="",D85&amp;""=""),"",IF(OR(B85&amp;""="",NOT(ISNUMBER(D85)),NOT(ISNUMBER(A85))),"راجع البيانات","سليم"))</f>
        <v/>
      </c>
    </row>
    <row r="86">
      <c r="A86" s="13" t="n"/>
      <c r="B86" s="5" t="n"/>
      <c r="C86" s="5" t="n"/>
      <c r="D86" s="16" t="n"/>
      <c r="E86" s="5" t="n"/>
      <c r="F86" s="18">
        <f>IF(OR(B86&amp;""="",NOT(ISNUMBER(D86))),"",IFERROR(IF(INDEX('المواعيد'!$D$6:$D$105,MATCH(B86&amp;"",'المواعيد'!$A$6:$A$105,0))="","",INDEX('المواعيد'!$D$6:$D$105,MATCH(B86&amp;"",'المواعيد'!$A$6:$A$105,0))),""))</f>
        <v/>
      </c>
      <c r="G86" s="18">
        <f>IF(OR(F86="",NOT(ISNUMBER(D86))),"",D86-F86)</f>
        <v/>
      </c>
      <c r="H86" s="19">
        <f>IF(OR(B86&amp;""="",NOT(ISNUMBER(D86))),"",IFERROR(IF(INDEX('المواعيد'!$E$6:$E$105,MATCH(B86&amp;"",'المواعيد'!$A$6:$A$105,0))&gt;0,D86/INDEX('المواعيد'!$E$6:$E$105,MATCH(B86&amp;"",'المواعيد'!$A$6:$A$105,0)),""),""))</f>
        <v/>
      </c>
      <c r="I86" s="6">
        <f>IF(OR(B86&amp;""="",NOT(ISNUMBER(D86))),"",IF(COUNTIF('المواعيد'!$A$6:$A$105,B86&amp;"")=0,"الامتحان غير موجود",IF(F86="","بدون هدف",IF(D86&gt;F86,"فوق الهدف",IF(D86=F86,"على الهدف","تحت الهدف")))))</f>
        <v/>
      </c>
      <c r="J86" s="17">
        <f>IF(OR(B86&amp;""="",NOT(ISNUMBER(D86)),NOT(ISNUMBER(A86))),"",COUNTIFS($B$6:$B$505,B86&amp;"",$A$6:$A$505,"&lt;"&amp;A86,$D$6:$D$505,"&gt;=0")+COUNTIFS($B$6:B86,B86&amp;"",$A$6:A86,A86&amp;"",$D$6:D86,"&gt;=0"))</f>
        <v/>
      </c>
      <c r="K86" s="6">
        <f>IF(AND(B86&amp;""="",D86&amp;""=""),"",IF(OR(B86&amp;""="",NOT(ISNUMBER(D86)),NOT(ISNUMBER(A86))),"راجع البيانات","سليم"))</f>
        <v/>
      </c>
    </row>
    <row r="87">
      <c r="A87" s="13" t="n"/>
      <c r="B87" s="5" t="n"/>
      <c r="C87" s="5" t="n"/>
      <c r="D87" s="16" t="n"/>
      <c r="E87" s="5" t="n"/>
      <c r="F87" s="18">
        <f>IF(OR(B87&amp;""="",NOT(ISNUMBER(D87))),"",IFERROR(IF(INDEX('المواعيد'!$D$6:$D$105,MATCH(B87&amp;"",'المواعيد'!$A$6:$A$105,0))="","",INDEX('المواعيد'!$D$6:$D$105,MATCH(B87&amp;"",'المواعيد'!$A$6:$A$105,0))),""))</f>
        <v/>
      </c>
      <c r="G87" s="18">
        <f>IF(OR(F87="",NOT(ISNUMBER(D87))),"",D87-F87)</f>
        <v/>
      </c>
      <c r="H87" s="19">
        <f>IF(OR(B87&amp;""="",NOT(ISNUMBER(D87))),"",IFERROR(IF(INDEX('المواعيد'!$E$6:$E$105,MATCH(B87&amp;"",'المواعيد'!$A$6:$A$105,0))&gt;0,D87/INDEX('المواعيد'!$E$6:$E$105,MATCH(B87&amp;"",'المواعيد'!$A$6:$A$105,0)),""),""))</f>
        <v/>
      </c>
      <c r="I87" s="6">
        <f>IF(OR(B87&amp;""="",NOT(ISNUMBER(D87))),"",IF(COUNTIF('المواعيد'!$A$6:$A$105,B87&amp;"")=0,"الامتحان غير موجود",IF(F87="","بدون هدف",IF(D87&gt;F87,"فوق الهدف",IF(D87=F87,"على الهدف","تحت الهدف")))))</f>
        <v/>
      </c>
      <c r="J87" s="17">
        <f>IF(OR(B87&amp;""="",NOT(ISNUMBER(D87)),NOT(ISNUMBER(A87))),"",COUNTIFS($B$6:$B$505,B87&amp;"",$A$6:$A$505,"&lt;"&amp;A87,$D$6:$D$505,"&gt;=0")+COUNTIFS($B$6:B87,B87&amp;"",$A$6:A87,A87&amp;"",$D$6:D87,"&gt;=0"))</f>
        <v/>
      </c>
      <c r="K87" s="6">
        <f>IF(AND(B87&amp;""="",D87&amp;""=""),"",IF(OR(B87&amp;""="",NOT(ISNUMBER(D87)),NOT(ISNUMBER(A87))),"راجع البيانات","سليم"))</f>
        <v/>
      </c>
    </row>
    <row r="88">
      <c r="A88" s="13" t="n"/>
      <c r="B88" s="5" t="n"/>
      <c r="C88" s="5" t="n"/>
      <c r="D88" s="16" t="n"/>
      <c r="E88" s="5" t="n"/>
      <c r="F88" s="18">
        <f>IF(OR(B88&amp;""="",NOT(ISNUMBER(D88))),"",IFERROR(IF(INDEX('المواعيد'!$D$6:$D$105,MATCH(B88&amp;"",'المواعيد'!$A$6:$A$105,0))="","",INDEX('المواعيد'!$D$6:$D$105,MATCH(B88&amp;"",'المواعيد'!$A$6:$A$105,0))),""))</f>
        <v/>
      </c>
      <c r="G88" s="18">
        <f>IF(OR(F88="",NOT(ISNUMBER(D88))),"",D88-F88)</f>
        <v/>
      </c>
      <c r="H88" s="19">
        <f>IF(OR(B88&amp;""="",NOT(ISNUMBER(D88))),"",IFERROR(IF(INDEX('المواعيد'!$E$6:$E$105,MATCH(B88&amp;"",'المواعيد'!$A$6:$A$105,0))&gt;0,D88/INDEX('المواعيد'!$E$6:$E$105,MATCH(B88&amp;"",'المواعيد'!$A$6:$A$105,0)),""),""))</f>
        <v/>
      </c>
      <c r="I88" s="6">
        <f>IF(OR(B88&amp;""="",NOT(ISNUMBER(D88))),"",IF(COUNTIF('المواعيد'!$A$6:$A$105,B88&amp;"")=0,"الامتحان غير موجود",IF(F88="","بدون هدف",IF(D88&gt;F88,"فوق الهدف",IF(D88=F88,"على الهدف","تحت الهدف")))))</f>
        <v/>
      </c>
      <c r="J88" s="17">
        <f>IF(OR(B88&amp;""="",NOT(ISNUMBER(D88)),NOT(ISNUMBER(A88))),"",COUNTIFS($B$6:$B$505,B88&amp;"",$A$6:$A$505,"&lt;"&amp;A88,$D$6:$D$505,"&gt;=0")+COUNTIFS($B$6:B88,B88&amp;"",$A$6:A88,A88&amp;"",$D$6:D88,"&gt;=0"))</f>
        <v/>
      </c>
      <c r="K88" s="6">
        <f>IF(AND(B88&amp;""="",D88&amp;""=""),"",IF(OR(B88&amp;""="",NOT(ISNUMBER(D88)),NOT(ISNUMBER(A88))),"راجع البيانات","سليم"))</f>
        <v/>
      </c>
    </row>
    <row r="89">
      <c r="A89" s="13" t="n"/>
      <c r="B89" s="5" t="n"/>
      <c r="C89" s="5" t="n"/>
      <c r="D89" s="16" t="n"/>
      <c r="E89" s="5" t="n"/>
      <c r="F89" s="18">
        <f>IF(OR(B89&amp;""="",NOT(ISNUMBER(D89))),"",IFERROR(IF(INDEX('المواعيد'!$D$6:$D$105,MATCH(B89&amp;"",'المواعيد'!$A$6:$A$105,0))="","",INDEX('المواعيد'!$D$6:$D$105,MATCH(B89&amp;"",'المواعيد'!$A$6:$A$105,0))),""))</f>
        <v/>
      </c>
      <c r="G89" s="18">
        <f>IF(OR(F89="",NOT(ISNUMBER(D89))),"",D89-F89)</f>
        <v/>
      </c>
      <c r="H89" s="19">
        <f>IF(OR(B89&amp;""="",NOT(ISNUMBER(D89))),"",IFERROR(IF(INDEX('المواعيد'!$E$6:$E$105,MATCH(B89&amp;"",'المواعيد'!$A$6:$A$105,0))&gt;0,D89/INDEX('المواعيد'!$E$6:$E$105,MATCH(B89&amp;"",'المواعيد'!$A$6:$A$105,0)),""),""))</f>
        <v/>
      </c>
      <c r="I89" s="6">
        <f>IF(OR(B89&amp;""="",NOT(ISNUMBER(D89))),"",IF(COUNTIF('المواعيد'!$A$6:$A$105,B89&amp;"")=0,"الامتحان غير موجود",IF(F89="","بدون هدف",IF(D89&gt;F89,"فوق الهدف",IF(D89=F89,"على الهدف","تحت الهدف")))))</f>
        <v/>
      </c>
      <c r="J89" s="17">
        <f>IF(OR(B89&amp;""="",NOT(ISNUMBER(D89)),NOT(ISNUMBER(A89))),"",COUNTIFS($B$6:$B$505,B89&amp;"",$A$6:$A$505,"&lt;"&amp;A89,$D$6:$D$505,"&gt;=0")+COUNTIFS($B$6:B89,B89&amp;"",$A$6:A89,A89&amp;"",$D$6:D89,"&gt;=0"))</f>
        <v/>
      </c>
      <c r="K89" s="6">
        <f>IF(AND(B89&amp;""="",D89&amp;""=""),"",IF(OR(B89&amp;""="",NOT(ISNUMBER(D89)),NOT(ISNUMBER(A89))),"راجع البيانات","سليم"))</f>
        <v/>
      </c>
    </row>
    <row r="90">
      <c r="A90" s="13" t="n"/>
      <c r="B90" s="5" t="n"/>
      <c r="C90" s="5" t="n"/>
      <c r="D90" s="16" t="n"/>
      <c r="E90" s="5" t="n"/>
      <c r="F90" s="18">
        <f>IF(OR(B90&amp;""="",NOT(ISNUMBER(D90))),"",IFERROR(IF(INDEX('المواعيد'!$D$6:$D$105,MATCH(B90&amp;"",'المواعيد'!$A$6:$A$105,0))="","",INDEX('المواعيد'!$D$6:$D$105,MATCH(B90&amp;"",'المواعيد'!$A$6:$A$105,0))),""))</f>
        <v/>
      </c>
      <c r="G90" s="18">
        <f>IF(OR(F90="",NOT(ISNUMBER(D90))),"",D90-F90)</f>
        <v/>
      </c>
      <c r="H90" s="19">
        <f>IF(OR(B90&amp;""="",NOT(ISNUMBER(D90))),"",IFERROR(IF(INDEX('المواعيد'!$E$6:$E$105,MATCH(B90&amp;"",'المواعيد'!$A$6:$A$105,0))&gt;0,D90/INDEX('المواعيد'!$E$6:$E$105,MATCH(B90&amp;"",'المواعيد'!$A$6:$A$105,0)),""),""))</f>
        <v/>
      </c>
      <c r="I90" s="6">
        <f>IF(OR(B90&amp;""="",NOT(ISNUMBER(D90))),"",IF(COUNTIF('المواعيد'!$A$6:$A$105,B90&amp;"")=0,"الامتحان غير موجود",IF(F90="","بدون هدف",IF(D90&gt;F90,"فوق الهدف",IF(D90=F90,"على الهدف","تحت الهدف")))))</f>
        <v/>
      </c>
      <c r="J90" s="17">
        <f>IF(OR(B90&amp;""="",NOT(ISNUMBER(D90)),NOT(ISNUMBER(A90))),"",COUNTIFS($B$6:$B$505,B90&amp;"",$A$6:$A$505,"&lt;"&amp;A90,$D$6:$D$505,"&gt;=0")+COUNTIFS($B$6:B90,B90&amp;"",$A$6:A90,A90&amp;"",$D$6:D90,"&gt;=0"))</f>
        <v/>
      </c>
      <c r="K90" s="6">
        <f>IF(AND(B90&amp;""="",D90&amp;""=""),"",IF(OR(B90&amp;""="",NOT(ISNUMBER(D90)),NOT(ISNUMBER(A90))),"راجع البيانات","سليم"))</f>
        <v/>
      </c>
    </row>
    <row r="91">
      <c r="A91" s="13" t="n"/>
      <c r="B91" s="5" t="n"/>
      <c r="C91" s="5" t="n"/>
      <c r="D91" s="16" t="n"/>
      <c r="E91" s="5" t="n"/>
      <c r="F91" s="18">
        <f>IF(OR(B91&amp;""="",NOT(ISNUMBER(D91))),"",IFERROR(IF(INDEX('المواعيد'!$D$6:$D$105,MATCH(B91&amp;"",'المواعيد'!$A$6:$A$105,0))="","",INDEX('المواعيد'!$D$6:$D$105,MATCH(B91&amp;"",'المواعيد'!$A$6:$A$105,0))),""))</f>
        <v/>
      </c>
      <c r="G91" s="18">
        <f>IF(OR(F91="",NOT(ISNUMBER(D91))),"",D91-F91)</f>
        <v/>
      </c>
      <c r="H91" s="19">
        <f>IF(OR(B91&amp;""="",NOT(ISNUMBER(D91))),"",IFERROR(IF(INDEX('المواعيد'!$E$6:$E$105,MATCH(B91&amp;"",'المواعيد'!$A$6:$A$105,0))&gt;0,D91/INDEX('المواعيد'!$E$6:$E$105,MATCH(B91&amp;"",'المواعيد'!$A$6:$A$105,0)),""),""))</f>
        <v/>
      </c>
      <c r="I91" s="6">
        <f>IF(OR(B91&amp;""="",NOT(ISNUMBER(D91))),"",IF(COUNTIF('المواعيد'!$A$6:$A$105,B91&amp;"")=0,"الامتحان غير موجود",IF(F91="","بدون هدف",IF(D91&gt;F91,"فوق الهدف",IF(D91=F91,"على الهدف","تحت الهدف")))))</f>
        <v/>
      </c>
      <c r="J91" s="17">
        <f>IF(OR(B91&amp;""="",NOT(ISNUMBER(D91)),NOT(ISNUMBER(A91))),"",COUNTIFS($B$6:$B$505,B91&amp;"",$A$6:$A$505,"&lt;"&amp;A91,$D$6:$D$505,"&gt;=0")+COUNTIFS($B$6:B91,B91&amp;"",$A$6:A91,A91&amp;"",$D$6:D91,"&gt;=0"))</f>
        <v/>
      </c>
      <c r="K91" s="6">
        <f>IF(AND(B91&amp;""="",D91&amp;""=""),"",IF(OR(B91&amp;""="",NOT(ISNUMBER(D91)),NOT(ISNUMBER(A91))),"راجع البيانات","سليم"))</f>
        <v/>
      </c>
    </row>
    <row r="92">
      <c r="A92" s="13" t="n"/>
      <c r="B92" s="5" t="n"/>
      <c r="C92" s="5" t="n"/>
      <c r="D92" s="16" t="n"/>
      <c r="E92" s="5" t="n"/>
      <c r="F92" s="18">
        <f>IF(OR(B92&amp;""="",NOT(ISNUMBER(D92))),"",IFERROR(IF(INDEX('المواعيد'!$D$6:$D$105,MATCH(B92&amp;"",'المواعيد'!$A$6:$A$105,0))="","",INDEX('المواعيد'!$D$6:$D$105,MATCH(B92&amp;"",'المواعيد'!$A$6:$A$105,0))),""))</f>
        <v/>
      </c>
      <c r="G92" s="18">
        <f>IF(OR(F92="",NOT(ISNUMBER(D92))),"",D92-F92)</f>
        <v/>
      </c>
      <c r="H92" s="19">
        <f>IF(OR(B92&amp;""="",NOT(ISNUMBER(D92))),"",IFERROR(IF(INDEX('المواعيد'!$E$6:$E$105,MATCH(B92&amp;"",'المواعيد'!$A$6:$A$105,0))&gt;0,D92/INDEX('المواعيد'!$E$6:$E$105,MATCH(B92&amp;"",'المواعيد'!$A$6:$A$105,0)),""),""))</f>
        <v/>
      </c>
      <c r="I92" s="6">
        <f>IF(OR(B92&amp;""="",NOT(ISNUMBER(D92))),"",IF(COUNTIF('المواعيد'!$A$6:$A$105,B92&amp;"")=0,"الامتحان غير موجود",IF(F92="","بدون هدف",IF(D92&gt;F92,"فوق الهدف",IF(D92=F92,"على الهدف","تحت الهدف")))))</f>
        <v/>
      </c>
      <c r="J92" s="17">
        <f>IF(OR(B92&amp;""="",NOT(ISNUMBER(D92)),NOT(ISNUMBER(A92))),"",COUNTIFS($B$6:$B$505,B92&amp;"",$A$6:$A$505,"&lt;"&amp;A92,$D$6:$D$505,"&gt;=0")+COUNTIFS($B$6:B92,B92&amp;"",$A$6:A92,A92&amp;"",$D$6:D92,"&gt;=0"))</f>
        <v/>
      </c>
      <c r="K92" s="6">
        <f>IF(AND(B92&amp;""="",D92&amp;""=""),"",IF(OR(B92&amp;""="",NOT(ISNUMBER(D92)),NOT(ISNUMBER(A92))),"راجع البيانات","سليم"))</f>
        <v/>
      </c>
    </row>
    <row r="93">
      <c r="A93" s="13" t="n"/>
      <c r="B93" s="5" t="n"/>
      <c r="C93" s="5" t="n"/>
      <c r="D93" s="16" t="n"/>
      <c r="E93" s="5" t="n"/>
      <c r="F93" s="18">
        <f>IF(OR(B93&amp;""="",NOT(ISNUMBER(D93))),"",IFERROR(IF(INDEX('المواعيد'!$D$6:$D$105,MATCH(B93&amp;"",'المواعيد'!$A$6:$A$105,0))="","",INDEX('المواعيد'!$D$6:$D$105,MATCH(B93&amp;"",'المواعيد'!$A$6:$A$105,0))),""))</f>
        <v/>
      </c>
      <c r="G93" s="18">
        <f>IF(OR(F93="",NOT(ISNUMBER(D93))),"",D93-F93)</f>
        <v/>
      </c>
      <c r="H93" s="19">
        <f>IF(OR(B93&amp;""="",NOT(ISNUMBER(D93))),"",IFERROR(IF(INDEX('المواعيد'!$E$6:$E$105,MATCH(B93&amp;"",'المواعيد'!$A$6:$A$105,0))&gt;0,D93/INDEX('المواعيد'!$E$6:$E$105,MATCH(B93&amp;"",'المواعيد'!$A$6:$A$105,0)),""),""))</f>
        <v/>
      </c>
      <c r="I93" s="6">
        <f>IF(OR(B93&amp;""="",NOT(ISNUMBER(D93))),"",IF(COUNTIF('المواعيد'!$A$6:$A$105,B93&amp;"")=0,"الامتحان غير موجود",IF(F93="","بدون هدف",IF(D93&gt;F93,"فوق الهدف",IF(D93=F93,"على الهدف","تحت الهدف")))))</f>
        <v/>
      </c>
      <c r="J93" s="17">
        <f>IF(OR(B93&amp;""="",NOT(ISNUMBER(D93)),NOT(ISNUMBER(A93))),"",COUNTIFS($B$6:$B$505,B93&amp;"",$A$6:$A$505,"&lt;"&amp;A93,$D$6:$D$505,"&gt;=0")+COUNTIFS($B$6:B93,B93&amp;"",$A$6:A93,A93&amp;"",$D$6:D93,"&gt;=0"))</f>
        <v/>
      </c>
      <c r="K93" s="6">
        <f>IF(AND(B93&amp;""="",D93&amp;""=""),"",IF(OR(B93&amp;""="",NOT(ISNUMBER(D93)),NOT(ISNUMBER(A93))),"راجع البيانات","سليم"))</f>
        <v/>
      </c>
    </row>
    <row r="94">
      <c r="A94" s="13" t="n"/>
      <c r="B94" s="5" t="n"/>
      <c r="C94" s="5" t="n"/>
      <c r="D94" s="16" t="n"/>
      <c r="E94" s="5" t="n"/>
      <c r="F94" s="18">
        <f>IF(OR(B94&amp;""="",NOT(ISNUMBER(D94))),"",IFERROR(IF(INDEX('المواعيد'!$D$6:$D$105,MATCH(B94&amp;"",'المواعيد'!$A$6:$A$105,0))="","",INDEX('المواعيد'!$D$6:$D$105,MATCH(B94&amp;"",'المواعيد'!$A$6:$A$105,0))),""))</f>
        <v/>
      </c>
      <c r="G94" s="18">
        <f>IF(OR(F94="",NOT(ISNUMBER(D94))),"",D94-F94)</f>
        <v/>
      </c>
      <c r="H94" s="19">
        <f>IF(OR(B94&amp;""="",NOT(ISNUMBER(D94))),"",IFERROR(IF(INDEX('المواعيد'!$E$6:$E$105,MATCH(B94&amp;"",'المواعيد'!$A$6:$A$105,0))&gt;0,D94/INDEX('المواعيد'!$E$6:$E$105,MATCH(B94&amp;"",'المواعيد'!$A$6:$A$105,0)),""),""))</f>
        <v/>
      </c>
      <c r="I94" s="6">
        <f>IF(OR(B94&amp;""="",NOT(ISNUMBER(D94))),"",IF(COUNTIF('المواعيد'!$A$6:$A$105,B94&amp;"")=0,"الامتحان غير موجود",IF(F94="","بدون هدف",IF(D94&gt;F94,"فوق الهدف",IF(D94=F94,"على الهدف","تحت الهدف")))))</f>
        <v/>
      </c>
      <c r="J94" s="17">
        <f>IF(OR(B94&amp;""="",NOT(ISNUMBER(D94)),NOT(ISNUMBER(A94))),"",COUNTIFS($B$6:$B$505,B94&amp;"",$A$6:$A$505,"&lt;"&amp;A94,$D$6:$D$505,"&gt;=0")+COUNTIFS($B$6:B94,B94&amp;"",$A$6:A94,A94&amp;"",$D$6:D94,"&gt;=0"))</f>
        <v/>
      </c>
      <c r="K94" s="6">
        <f>IF(AND(B94&amp;""="",D94&amp;""=""),"",IF(OR(B94&amp;""="",NOT(ISNUMBER(D94)),NOT(ISNUMBER(A94))),"راجع البيانات","سليم"))</f>
        <v/>
      </c>
    </row>
    <row r="95">
      <c r="A95" s="13" t="n"/>
      <c r="B95" s="5" t="n"/>
      <c r="C95" s="5" t="n"/>
      <c r="D95" s="16" t="n"/>
      <c r="E95" s="5" t="n"/>
      <c r="F95" s="18">
        <f>IF(OR(B95&amp;""="",NOT(ISNUMBER(D95))),"",IFERROR(IF(INDEX('المواعيد'!$D$6:$D$105,MATCH(B95&amp;"",'المواعيد'!$A$6:$A$105,0))="","",INDEX('المواعيد'!$D$6:$D$105,MATCH(B95&amp;"",'المواعيد'!$A$6:$A$105,0))),""))</f>
        <v/>
      </c>
      <c r="G95" s="18">
        <f>IF(OR(F95="",NOT(ISNUMBER(D95))),"",D95-F95)</f>
        <v/>
      </c>
      <c r="H95" s="19">
        <f>IF(OR(B95&amp;""="",NOT(ISNUMBER(D95))),"",IFERROR(IF(INDEX('المواعيد'!$E$6:$E$105,MATCH(B95&amp;"",'المواعيد'!$A$6:$A$105,0))&gt;0,D95/INDEX('المواعيد'!$E$6:$E$105,MATCH(B95&amp;"",'المواعيد'!$A$6:$A$105,0)),""),""))</f>
        <v/>
      </c>
      <c r="I95" s="6">
        <f>IF(OR(B95&amp;""="",NOT(ISNUMBER(D95))),"",IF(COUNTIF('المواعيد'!$A$6:$A$105,B95&amp;"")=0,"الامتحان غير موجود",IF(F95="","بدون هدف",IF(D95&gt;F95,"فوق الهدف",IF(D95=F95,"على الهدف","تحت الهدف")))))</f>
        <v/>
      </c>
      <c r="J95" s="17">
        <f>IF(OR(B95&amp;""="",NOT(ISNUMBER(D95)),NOT(ISNUMBER(A95))),"",COUNTIFS($B$6:$B$505,B95&amp;"",$A$6:$A$505,"&lt;"&amp;A95,$D$6:$D$505,"&gt;=0")+COUNTIFS($B$6:B95,B95&amp;"",$A$6:A95,A95&amp;"",$D$6:D95,"&gt;=0"))</f>
        <v/>
      </c>
      <c r="K95" s="6">
        <f>IF(AND(B95&amp;""="",D95&amp;""=""),"",IF(OR(B95&amp;""="",NOT(ISNUMBER(D95)),NOT(ISNUMBER(A95))),"راجع البيانات","سليم"))</f>
        <v/>
      </c>
    </row>
    <row r="96">
      <c r="A96" s="13" t="n"/>
      <c r="B96" s="5" t="n"/>
      <c r="C96" s="5" t="n"/>
      <c r="D96" s="16" t="n"/>
      <c r="E96" s="5" t="n"/>
      <c r="F96" s="18">
        <f>IF(OR(B96&amp;""="",NOT(ISNUMBER(D96))),"",IFERROR(IF(INDEX('المواعيد'!$D$6:$D$105,MATCH(B96&amp;"",'المواعيد'!$A$6:$A$105,0))="","",INDEX('المواعيد'!$D$6:$D$105,MATCH(B96&amp;"",'المواعيد'!$A$6:$A$105,0))),""))</f>
        <v/>
      </c>
      <c r="G96" s="18">
        <f>IF(OR(F96="",NOT(ISNUMBER(D96))),"",D96-F96)</f>
        <v/>
      </c>
      <c r="H96" s="19">
        <f>IF(OR(B96&amp;""="",NOT(ISNUMBER(D96))),"",IFERROR(IF(INDEX('المواعيد'!$E$6:$E$105,MATCH(B96&amp;"",'المواعيد'!$A$6:$A$105,0))&gt;0,D96/INDEX('المواعيد'!$E$6:$E$105,MATCH(B96&amp;"",'المواعيد'!$A$6:$A$105,0)),""),""))</f>
        <v/>
      </c>
      <c r="I96" s="6">
        <f>IF(OR(B96&amp;""="",NOT(ISNUMBER(D96))),"",IF(COUNTIF('المواعيد'!$A$6:$A$105,B96&amp;"")=0,"الامتحان غير موجود",IF(F96="","بدون هدف",IF(D96&gt;F96,"فوق الهدف",IF(D96=F96,"على الهدف","تحت الهدف")))))</f>
        <v/>
      </c>
      <c r="J96" s="17">
        <f>IF(OR(B96&amp;""="",NOT(ISNUMBER(D96)),NOT(ISNUMBER(A96))),"",COUNTIFS($B$6:$B$505,B96&amp;"",$A$6:$A$505,"&lt;"&amp;A96,$D$6:$D$505,"&gt;=0")+COUNTIFS($B$6:B96,B96&amp;"",$A$6:A96,A96&amp;"",$D$6:D96,"&gt;=0"))</f>
        <v/>
      </c>
      <c r="K96" s="6">
        <f>IF(AND(B96&amp;""="",D96&amp;""=""),"",IF(OR(B96&amp;""="",NOT(ISNUMBER(D96)),NOT(ISNUMBER(A96))),"راجع البيانات","سليم"))</f>
        <v/>
      </c>
    </row>
    <row r="97">
      <c r="A97" s="13" t="n"/>
      <c r="B97" s="5" t="n"/>
      <c r="C97" s="5" t="n"/>
      <c r="D97" s="16" t="n"/>
      <c r="E97" s="5" t="n"/>
      <c r="F97" s="18">
        <f>IF(OR(B97&amp;""="",NOT(ISNUMBER(D97))),"",IFERROR(IF(INDEX('المواعيد'!$D$6:$D$105,MATCH(B97&amp;"",'المواعيد'!$A$6:$A$105,0))="","",INDEX('المواعيد'!$D$6:$D$105,MATCH(B97&amp;"",'المواعيد'!$A$6:$A$105,0))),""))</f>
        <v/>
      </c>
      <c r="G97" s="18">
        <f>IF(OR(F97="",NOT(ISNUMBER(D97))),"",D97-F97)</f>
        <v/>
      </c>
      <c r="H97" s="19">
        <f>IF(OR(B97&amp;""="",NOT(ISNUMBER(D97))),"",IFERROR(IF(INDEX('المواعيد'!$E$6:$E$105,MATCH(B97&amp;"",'المواعيد'!$A$6:$A$105,0))&gt;0,D97/INDEX('المواعيد'!$E$6:$E$105,MATCH(B97&amp;"",'المواعيد'!$A$6:$A$105,0)),""),""))</f>
        <v/>
      </c>
      <c r="I97" s="6">
        <f>IF(OR(B97&amp;""="",NOT(ISNUMBER(D97))),"",IF(COUNTIF('المواعيد'!$A$6:$A$105,B97&amp;"")=0,"الامتحان غير موجود",IF(F97="","بدون هدف",IF(D97&gt;F97,"فوق الهدف",IF(D97=F97,"على الهدف","تحت الهدف")))))</f>
        <v/>
      </c>
      <c r="J97" s="17">
        <f>IF(OR(B97&amp;""="",NOT(ISNUMBER(D97)),NOT(ISNUMBER(A97))),"",COUNTIFS($B$6:$B$505,B97&amp;"",$A$6:$A$505,"&lt;"&amp;A97,$D$6:$D$505,"&gt;=0")+COUNTIFS($B$6:B97,B97&amp;"",$A$6:A97,A97&amp;"",$D$6:D97,"&gt;=0"))</f>
        <v/>
      </c>
      <c r="K97" s="6">
        <f>IF(AND(B97&amp;""="",D97&amp;""=""),"",IF(OR(B97&amp;""="",NOT(ISNUMBER(D97)),NOT(ISNUMBER(A97))),"راجع البيانات","سليم"))</f>
        <v/>
      </c>
    </row>
    <row r="98">
      <c r="A98" s="13" t="n"/>
      <c r="B98" s="5" t="n"/>
      <c r="C98" s="5" t="n"/>
      <c r="D98" s="16" t="n"/>
      <c r="E98" s="5" t="n"/>
      <c r="F98" s="18">
        <f>IF(OR(B98&amp;""="",NOT(ISNUMBER(D98))),"",IFERROR(IF(INDEX('المواعيد'!$D$6:$D$105,MATCH(B98&amp;"",'المواعيد'!$A$6:$A$105,0))="","",INDEX('المواعيد'!$D$6:$D$105,MATCH(B98&amp;"",'المواعيد'!$A$6:$A$105,0))),""))</f>
        <v/>
      </c>
      <c r="G98" s="18">
        <f>IF(OR(F98="",NOT(ISNUMBER(D98))),"",D98-F98)</f>
        <v/>
      </c>
      <c r="H98" s="19">
        <f>IF(OR(B98&amp;""="",NOT(ISNUMBER(D98))),"",IFERROR(IF(INDEX('المواعيد'!$E$6:$E$105,MATCH(B98&amp;"",'المواعيد'!$A$6:$A$105,0))&gt;0,D98/INDEX('المواعيد'!$E$6:$E$105,MATCH(B98&amp;"",'المواعيد'!$A$6:$A$105,0)),""),""))</f>
        <v/>
      </c>
      <c r="I98" s="6">
        <f>IF(OR(B98&amp;""="",NOT(ISNUMBER(D98))),"",IF(COUNTIF('المواعيد'!$A$6:$A$105,B98&amp;"")=0,"الامتحان غير موجود",IF(F98="","بدون هدف",IF(D98&gt;F98,"فوق الهدف",IF(D98=F98,"على الهدف","تحت الهدف")))))</f>
        <v/>
      </c>
      <c r="J98" s="17">
        <f>IF(OR(B98&amp;""="",NOT(ISNUMBER(D98)),NOT(ISNUMBER(A98))),"",COUNTIFS($B$6:$B$505,B98&amp;"",$A$6:$A$505,"&lt;"&amp;A98,$D$6:$D$505,"&gt;=0")+COUNTIFS($B$6:B98,B98&amp;"",$A$6:A98,A98&amp;"",$D$6:D98,"&gt;=0"))</f>
        <v/>
      </c>
      <c r="K98" s="6">
        <f>IF(AND(B98&amp;""="",D98&amp;""=""),"",IF(OR(B98&amp;""="",NOT(ISNUMBER(D98)),NOT(ISNUMBER(A98))),"راجع البيانات","سليم"))</f>
        <v/>
      </c>
    </row>
    <row r="99">
      <c r="A99" s="13" t="n"/>
      <c r="B99" s="5" t="n"/>
      <c r="C99" s="5" t="n"/>
      <c r="D99" s="16" t="n"/>
      <c r="E99" s="5" t="n"/>
      <c r="F99" s="18">
        <f>IF(OR(B99&amp;""="",NOT(ISNUMBER(D99))),"",IFERROR(IF(INDEX('المواعيد'!$D$6:$D$105,MATCH(B99&amp;"",'المواعيد'!$A$6:$A$105,0))="","",INDEX('المواعيد'!$D$6:$D$105,MATCH(B99&amp;"",'المواعيد'!$A$6:$A$105,0))),""))</f>
        <v/>
      </c>
      <c r="G99" s="18">
        <f>IF(OR(F99="",NOT(ISNUMBER(D99))),"",D99-F99)</f>
        <v/>
      </c>
      <c r="H99" s="19">
        <f>IF(OR(B99&amp;""="",NOT(ISNUMBER(D99))),"",IFERROR(IF(INDEX('المواعيد'!$E$6:$E$105,MATCH(B99&amp;"",'المواعيد'!$A$6:$A$105,0))&gt;0,D99/INDEX('المواعيد'!$E$6:$E$105,MATCH(B99&amp;"",'المواعيد'!$A$6:$A$105,0)),""),""))</f>
        <v/>
      </c>
      <c r="I99" s="6">
        <f>IF(OR(B99&amp;""="",NOT(ISNUMBER(D99))),"",IF(COUNTIF('المواعيد'!$A$6:$A$105,B99&amp;"")=0,"الامتحان غير موجود",IF(F99="","بدون هدف",IF(D99&gt;F99,"فوق الهدف",IF(D99=F99,"على الهدف","تحت الهدف")))))</f>
        <v/>
      </c>
      <c r="J99" s="17">
        <f>IF(OR(B99&amp;""="",NOT(ISNUMBER(D99)),NOT(ISNUMBER(A99))),"",COUNTIFS($B$6:$B$505,B99&amp;"",$A$6:$A$505,"&lt;"&amp;A99,$D$6:$D$505,"&gt;=0")+COUNTIFS($B$6:B99,B99&amp;"",$A$6:A99,A99&amp;"",$D$6:D99,"&gt;=0"))</f>
        <v/>
      </c>
      <c r="K99" s="6">
        <f>IF(AND(B99&amp;""="",D99&amp;""=""),"",IF(OR(B99&amp;""="",NOT(ISNUMBER(D99)),NOT(ISNUMBER(A99))),"راجع البيانات","سليم"))</f>
        <v/>
      </c>
    </row>
    <row r="100">
      <c r="A100" s="13" t="n"/>
      <c r="B100" s="5" t="n"/>
      <c r="C100" s="5" t="n"/>
      <c r="D100" s="16" t="n"/>
      <c r="E100" s="5" t="n"/>
      <c r="F100" s="18">
        <f>IF(OR(B100&amp;""="",NOT(ISNUMBER(D100))),"",IFERROR(IF(INDEX('المواعيد'!$D$6:$D$105,MATCH(B100&amp;"",'المواعيد'!$A$6:$A$105,0))="","",INDEX('المواعيد'!$D$6:$D$105,MATCH(B100&amp;"",'المواعيد'!$A$6:$A$105,0))),""))</f>
        <v/>
      </c>
      <c r="G100" s="18">
        <f>IF(OR(F100="",NOT(ISNUMBER(D100))),"",D100-F100)</f>
        <v/>
      </c>
      <c r="H100" s="19">
        <f>IF(OR(B100&amp;""="",NOT(ISNUMBER(D100))),"",IFERROR(IF(INDEX('المواعيد'!$E$6:$E$105,MATCH(B100&amp;"",'المواعيد'!$A$6:$A$105,0))&gt;0,D100/INDEX('المواعيد'!$E$6:$E$105,MATCH(B100&amp;"",'المواعيد'!$A$6:$A$105,0)),""),""))</f>
        <v/>
      </c>
      <c r="I100" s="6">
        <f>IF(OR(B100&amp;""="",NOT(ISNUMBER(D100))),"",IF(COUNTIF('المواعيد'!$A$6:$A$105,B100&amp;"")=0,"الامتحان غير موجود",IF(F100="","بدون هدف",IF(D100&gt;F100,"فوق الهدف",IF(D100=F100,"على الهدف","تحت الهدف")))))</f>
        <v/>
      </c>
      <c r="J100" s="17">
        <f>IF(OR(B100&amp;""="",NOT(ISNUMBER(D100)),NOT(ISNUMBER(A100))),"",COUNTIFS($B$6:$B$505,B100&amp;"",$A$6:$A$505,"&lt;"&amp;A100,$D$6:$D$505,"&gt;=0")+COUNTIFS($B$6:B100,B100&amp;"",$A$6:A100,A100&amp;"",$D$6:D100,"&gt;=0"))</f>
        <v/>
      </c>
      <c r="K100" s="6">
        <f>IF(AND(B100&amp;""="",D100&amp;""=""),"",IF(OR(B100&amp;""="",NOT(ISNUMBER(D100)),NOT(ISNUMBER(A100))),"راجع البيانات","سليم"))</f>
        <v/>
      </c>
    </row>
    <row r="101">
      <c r="A101" s="13" t="n"/>
      <c r="B101" s="5" t="n"/>
      <c r="C101" s="5" t="n"/>
      <c r="D101" s="16" t="n"/>
      <c r="E101" s="5" t="n"/>
      <c r="F101" s="18">
        <f>IF(OR(B101&amp;""="",NOT(ISNUMBER(D101))),"",IFERROR(IF(INDEX('المواعيد'!$D$6:$D$105,MATCH(B101&amp;"",'المواعيد'!$A$6:$A$105,0))="","",INDEX('المواعيد'!$D$6:$D$105,MATCH(B101&amp;"",'المواعيد'!$A$6:$A$105,0))),""))</f>
        <v/>
      </c>
      <c r="G101" s="18">
        <f>IF(OR(F101="",NOT(ISNUMBER(D101))),"",D101-F101)</f>
        <v/>
      </c>
      <c r="H101" s="19">
        <f>IF(OR(B101&amp;""="",NOT(ISNUMBER(D101))),"",IFERROR(IF(INDEX('المواعيد'!$E$6:$E$105,MATCH(B101&amp;"",'المواعيد'!$A$6:$A$105,0))&gt;0,D101/INDEX('المواعيد'!$E$6:$E$105,MATCH(B101&amp;"",'المواعيد'!$A$6:$A$105,0)),""),""))</f>
        <v/>
      </c>
      <c r="I101" s="6">
        <f>IF(OR(B101&amp;""="",NOT(ISNUMBER(D101))),"",IF(COUNTIF('المواعيد'!$A$6:$A$105,B101&amp;"")=0,"الامتحان غير موجود",IF(F101="","بدون هدف",IF(D101&gt;F101,"فوق الهدف",IF(D101=F101,"على الهدف","تحت الهدف")))))</f>
        <v/>
      </c>
      <c r="J101" s="17">
        <f>IF(OR(B101&amp;""="",NOT(ISNUMBER(D101)),NOT(ISNUMBER(A101))),"",COUNTIFS($B$6:$B$505,B101&amp;"",$A$6:$A$505,"&lt;"&amp;A101,$D$6:$D$505,"&gt;=0")+COUNTIFS($B$6:B101,B101&amp;"",$A$6:A101,A101&amp;"",$D$6:D101,"&gt;=0"))</f>
        <v/>
      </c>
      <c r="K101" s="6">
        <f>IF(AND(B101&amp;""="",D101&amp;""=""),"",IF(OR(B101&amp;""="",NOT(ISNUMBER(D101)),NOT(ISNUMBER(A101))),"راجع البيانات","سليم"))</f>
        <v/>
      </c>
    </row>
    <row r="102">
      <c r="A102" s="13" t="n"/>
      <c r="B102" s="5" t="n"/>
      <c r="C102" s="5" t="n"/>
      <c r="D102" s="16" t="n"/>
      <c r="E102" s="5" t="n"/>
      <c r="F102" s="18">
        <f>IF(OR(B102&amp;""="",NOT(ISNUMBER(D102))),"",IFERROR(IF(INDEX('المواعيد'!$D$6:$D$105,MATCH(B102&amp;"",'المواعيد'!$A$6:$A$105,0))="","",INDEX('المواعيد'!$D$6:$D$105,MATCH(B102&amp;"",'المواعيد'!$A$6:$A$105,0))),""))</f>
        <v/>
      </c>
      <c r="G102" s="18">
        <f>IF(OR(F102="",NOT(ISNUMBER(D102))),"",D102-F102)</f>
        <v/>
      </c>
      <c r="H102" s="19">
        <f>IF(OR(B102&amp;""="",NOT(ISNUMBER(D102))),"",IFERROR(IF(INDEX('المواعيد'!$E$6:$E$105,MATCH(B102&amp;"",'المواعيد'!$A$6:$A$105,0))&gt;0,D102/INDEX('المواعيد'!$E$6:$E$105,MATCH(B102&amp;"",'المواعيد'!$A$6:$A$105,0)),""),""))</f>
        <v/>
      </c>
      <c r="I102" s="6">
        <f>IF(OR(B102&amp;""="",NOT(ISNUMBER(D102))),"",IF(COUNTIF('المواعيد'!$A$6:$A$105,B102&amp;"")=0,"الامتحان غير موجود",IF(F102="","بدون هدف",IF(D102&gt;F102,"فوق الهدف",IF(D102=F102,"على الهدف","تحت الهدف")))))</f>
        <v/>
      </c>
      <c r="J102" s="17">
        <f>IF(OR(B102&amp;""="",NOT(ISNUMBER(D102)),NOT(ISNUMBER(A102))),"",COUNTIFS($B$6:$B$505,B102&amp;"",$A$6:$A$505,"&lt;"&amp;A102,$D$6:$D$505,"&gt;=0")+COUNTIFS($B$6:B102,B102&amp;"",$A$6:A102,A102&amp;"",$D$6:D102,"&gt;=0"))</f>
        <v/>
      </c>
      <c r="K102" s="6">
        <f>IF(AND(B102&amp;""="",D102&amp;""=""),"",IF(OR(B102&amp;""="",NOT(ISNUMBER(D102)),NOT(ISNUMBER(A102))),"راجع البيانات","سليم"))</f>
        <v/>
      </c>
    </row>
    <row r="103">
      <c r="A103" s="13" t="n"/>
      <c r="B103" s="5" t="n"/>
      <c r="C103" s="5" t="n"/>
      <c r="D103" s="16" t="n"/>
      <c r="E103" s="5" t="n"/>
      <c r="F103" s="18">
        <f>IF(OR(B103&amp;""="",NOT(ISNUMBER(D103))),"",IFERROR(IF(INDEX('المواعيد'!$D$6:$D$105,MATCH(B103&amp;"",'المواعيد'!$A$6:$A$105,0))="","",INDEX('المواعيد'!$D$6:$D$105,MATCH(B103&amp;"",'المواعيد'!$A$6:$A$105,0))),""))</f>
        <v/>
      </c>
      <c r="G103" s="18">
        <f>IF(OR(F103="",NOT(ISNUMBER(D103))),"",D103-F103)</f>
        <v/>
      </c>
      <c r="H103" s="19">
        <f>IF(OR(B103&amp;""="",NOT(ISNUMBER(D103))),"",IFERROR(IF(INDEX('المواعيد'!$E$6:$E$105,MATCH(B103&amp;"",'المواعيد'!$A$6:$A$105,0))&gt;0,D103/INDEX('المواعيد'!$E$6:$E$105,MATCH(B103&amp;"",'المواعيد'!$A$6:$A$105,0)),""),""))</f>
        <v/>
      </c>
      <c r="I103" s="6">
        <f>IF(OR(B103&amp;""="",NOT(ISNUMBER(D103))),"",IF(COUNTIF('المواعيد'!$A$6:$A$105,B103&amp;"")=0,"الامتحان غير موجود",IF(F103="","بدون هدف",IF(D103&gt;F103,"فوق الهدف",IF(D103=F103,"على الهدف","تحت الهدف")))))</f>
        <v/>
      </c>
      <c r="J103" s="17">
        <f>IF(OR(B103&amp;""="",NOT(ISNUMBER(D103)),NOT(ISNUMBER(A103))),"",COUNTIFS($B$6:$B$505,B103&amp;"",$A$6:$A$505,"&lt;"&amp;A103,$D$6:$D$505,"&gt;=0")+COUNTIFS($B$6:B103,B103&amp;"",$A$6:A103,A103&amp;"",$D$6:D103,"&gt;=0"))</f>
        <v/>
      </c>
      <c r="K103" s="6">
        <f>IF(AND(B103&amp;""="",D103&amp;""=""),"",IF(OR(B103&amp;""="",NOT(ISNUMBER(D103)),NOT(ISNUMBER(A103))),"راجع البيانات","سليم"))</f>
        <v/>
      </c>
    </row>
    <row r="104">
      <c r="A104" s="13" t="n"/>
      <c r="B104" s="5" t="n"/>
      <c r="C104" s="5" t="n"/>
      <c r="D104" s="16" t="n"/>
      <c r="E104" s="5" t="n"/>
      <c r="F104" s="18">
        <f>IF(OR(B104&amp;""="",NOT(ISNUMBER(D104))),"",IFERROR(IF(INDEX('المواعيد'!$D$6:$D$105,MATCH(B104&amp;"",'المواعيد'!$A$6:$A$105,0))="","",INDEX('المواعيد'!$D$6:$D$105,MATCH(B104&amp;"",'المواعيد'!$A$6:$A$105,0))),""))</f>
        <v/>
      </c>
      <c r="G104" s="18">
        <f>IF(OR(F104="",NOT(ISNUMBER(D104))),"",D104-F104)</f>
        <v/>
      </c>
      <c r="H104" s="19">
        <f>IF(OR(B104&amp;""="",NOT(ISNUMBER(D104))),"",IFERROR(IF(INDEX('المواعيد'!$E$6:$E$105,MATCH(B104&amp;"",'المواعيد'!$A$6:$A$105,0))&gt;0,D104/INDEX('المواعيد'!$E$6:$E$105,MATCH(B104&amp;"",'المواعيد'!$A$6:$A$105,0)),""),""))</f>
        <v/>
      </c>
      <c r="I104" s="6">
        <f>IF(OR(B104&amp;""="",NOT(ISNUMBER(D104))),"",IF(COUNTIF('المواعيد'!$A$6:$A$105,B104&amp;"")=0,"الامتحان غير موجود",IF(F104="","بدون هدف",IF(D104&gt;F104,"فوق الهدف",IF(D104=F104,"على الهدف","تحت الهدف")))))</f>
        <v/>
      </c>
      <c r="J104" s="17">
        <f>IF(OR(B104&amp;""="",NOT(ISNUMBER(D104)),NOT(ISNUMBER(A104))),"",COUNTIFS($B$6:$B$505,B104&amp;"",$A$6:$A$505,"&lt;"&amp;A104,$D$6:$D$505,"&gt;=0")+COUNTIFS($B$6:B104,B104&amp;"",$A$6:A104,A104&amp;"",$D$6:D104,"&gt;=0"))</f>
        <v/>
      </c>
      <c r="K104" s="6">
        <f>IF(AND(B104&amp;""="",D104&amp;""=""),"",IF(OR(B104&amp;""="",NOT(ISNUMBER(D104)),NOT(ISNUMBER(A104))),"راجع البيانات","سليم"))</f>
        <v/>
      </c>
    </row>
    <row r="105">
      <c r="A105" s="13" t="n"/>
      <c r="B105" s="5" t="n"/>
      <c r="C105" s="5" t="n"/>
      <c r="D105" s="16" t="n"/>
      <c r="E105" s="5" t="n"/>
      <c r="F105" s="18">
        <f>IF(OR(B105&amp;""="",NOT(ISNUMBER(D105))),"",IFERROR(IF(INDEX('المواعيد'!$D$6:$D$105,MATCH(B105&amp;"",'المواعيد'!$A$6:$A$105,0))="","",INDEX('المواعيد'!$D$6:$D$105,MATCH(B105&amp;"",'المواعيد'!$A$6:$A$105,0))),""))</f>
        <v/>
      </c>
      <c r="G105" s="18">
        <f>IF(OR(F105="",NOT(ISNUMBER(D105))),"",D105-F105)</f>
        <v/>
      </c>
      <c r="H105" s="19">
        <f>IF(OR(B105&amp;""="",NOT(ISNUMBER(D105))),"",IFERROR(IF(INDEX('المواعيد'!$E$6:$E$105,MATCH(B105&amp;"",'المواعيد'!$A$6:$A$105,0))&gt;0,D105/INDEX('المواعيد'!$E$6:$E$105,MATCH(B105&amp;"",'المواعيد'!$A$6:$A$105,0)),""),""))</f>
        <v/>
      </c>
      <c r="I105" s="6">
        <f>IF(OR(B105&amp;""="",NOT(ISNUMBER(D105))),"",IF(COUNTIF('المواعيد'!$A$6:$A$105,B105&amp;"")=0,"الامتحان غير موجود",IF(F105="","بدون هدف",IF(D105&gt;F105,"فوق الهدف",IF(D105=F105,"على الهدف","تحت الهدف")))))</f>
        <v/>
      </c>
      <c r="J105" s="17">
        <f>IF(OR(B105&amp;""="",NOT(ISNUMBER(D105)),NOT(ISNUMBER(A105))),"",COUNTIFS($B$6:$B$505,B105&amp;"",$A$6:$A$505,"&lt;"&amp;A105,$D$6:$D$505,"&gt;=0")+COUNTIFS($B$6:B105,B105&amp;"",$A$6:A105,A105&amp;"",$D$6:D105,"&gt;=0"))</f>
        <v/>
      </c>
      <c r="K105" s="6">
        <f>IF(AND(B105&amp;""="",D105&amp;""=""),"",IF(OR(B105&amp;""="",NOT(ISNUMBER(D105)),NOT(ISNUMBER(A105))),"راجع البيانات","سليم"))</f>
        <v/>
      </c>
    </row>
    <row r="106">
      <c r="A106" s="13" t="n"/>
      <c r="B106" s="5" t="n"/>
      <c r="C106" s="5" t="n"/>
      <c r="D106" s="16" t="n"/>
      <c r="E106" s="5" t="n"/>
      <c r="F106" s="18">
        <f>IF(OR(B106&amp;""="",NOT(ISNUMBER(D106))),"",IFERROR(IF(INDEX('المواعيد'!$D$6:$D$105,MATCH(B106&amp;"",'المواعيد'!$A$6:$A$105,0))="","",INDEX('المواعيد'!$D$6:$D$105,MATCH(B106&amp;"",'المواعيد'!$A$6:$A$105,0))),""))</f>
        <v/>
      </c>
      <c r="G106" s="18">
        <f>IF(OR(F106="",NOT(ISNUMBER(D106))),"",D106-F106)</f>
        <v/>
      </c>
      <c r="H106" s="19">
        <f>IF(OR(B106&amp;""="",NOT(ISNUMBER(D106))),"",IFERROR(IF(INDEX('المواعيد'!$E$6:$E$105,MATCH(B106&amp;"",'المواعيد'!$A$6:$A$105,0))&gt;0,D106/INDEX('المواعيد'!$E$6:$E$105,MATCH(B106&amp;"",'المواعيد'!$A$6:$A$105,0)),""),""))</f>
        <v/>
      </c>
      <c r="I106" s="6">
        <f>IF(OR(B106&amp;""="",NOT(ISNUMBER(D106))),"",IF(COUNTIF('المواعيد'!$A$6:$A$105,B106&amp;"")=0,"الامتحان غير موجود",IF(F106="","بدون هدف",IF(D106&gt;F106,"فوق الهدف",IF(D106=F106,"على الهدف","تحت الهدف")))))</f>
        <v/>
      </c>
      <c r="J106" s="17">
        <f>IF(OR(B106&amp;""="",NOT(ISNUMBER(D106)),NOT(ISNUMBER(A106))),"",COUNTIFS($B$6:$B$505,B106&amp;"",$A$6:$A$505,"&lt;"&amp;A106,$D$6:$D$505,"&gt;=0")+COUNTIFS($B$6:B106,B106&amp;"",$A$6:A106,A106&amp;"",$D$6:D106,"&gt;=0"))</f>
        <v/>
      </c>
      <c r="K106" s="6">
        <f>IF(AND(B106&amp;""="",D106&amp;""=""),"",IF(OR(B106&amp;""="",NOT(ISNUMBER(D106)),NOT(ISNUMBER(A106))),"راجع البيانات","سليم"))</f>
        <v/>
      </c>
    </row>
    <row r="107">
      <c r="A107" s="13" t="n"/>
      <c r="B107" s="5" t="n"/>
      <c r="C107" s="5" t="n"/>
      <c r="D107" s="16" t="n"/>
      <c r="E107" s="5" t="n"/>
      <c r="F107" s="18">
        <f>IF(OR(B107&amp;""="",NOT(ISNUMBER(D107))),"",IFERROR(IF(INDEX('المواعيد'!$D$6:$D$105,MATCH(B107&amp;"",'المواعيد'!$A$6:$A$105,0))="","",INDEX('المواعيد'!$D$6:$D$105,MATCH(B107&amp;"",'المواعيد'!$A$6:$A$105,0))),""))</f>
        <v/>
      </c>
      <c r="G107" s="18">
        <f>IF(OR(F107="",NOT(ISNUMBER(D107))),"",D107-F107)</f>
        <v/>
      </c>
      <c r="H107" s="19">
        <f>IF(OR(B107&amp;""="",NOT(ISNUMBER(D107))),"",IFERROR(IF(INDEX('المواعيد'!$E$6:$E$105,MATCH(B107&amp;"",'المواعيد'!$A$6:$A$105,0))&gt;0,D107/INDEX('المواعيد'!$E$6:$E$105,MATCH(B107&amp;"",'المواعيد'!$A$6:$A$105,0)),""),""))</f>
        <v/>
      </c>
      <c r="I107" s="6">
        <f>IF(OR(B107&amp;""="",NOT(ISNUMBER(D107))),"",IF(COUNTIF('المواعيد'!$A$6:$A$105,B107&amp;"")=0,"الامتحان غير موجود",IF(F107="","بدون هدف",IF(D107&gt;F107,"فوق الهدف",IF(D107=F107,"على الهدف","تحت الهدف")))))</f>
        <v/>
      </c>
      <c r="J107" s="17">
        <f>IF(OR(B107&amp;""="",NOT(ISNUMBER(D107)),NOT(ISNUMBER(A107))),"",COUNTIFS($B$6:$B$505,B107&amp;"",$A$6:$A$505,"&lt;"&amp;A107,$D$6:$D$505,"&gt;=0")+COUNTIFS($B$6:B107,B107&amp;"",$A$6:A107,A107&amp;"",$D$6:D107,"&gt;=0"))</f>
        <v/>
      </c>
      <c r="K107" s="6">
        <f>IF(AND(B107&amp;""="",D107&amp;""=""),"",IF(OR(B107&amp;""="",NOT(ISNUMBER(D107)),NOT(ISNUMBER(A107))),"راجع البيانات","سليم"))</f>
        <v/>
      </c>
    </row>
    <row r="108">
      <c r="A108" s="13" t="n"/>
      <c r="B108" s="5" t="n"/>
      <c r="C108" s="5" t="n"/>
      <c r="D108" s="16" t="n"/>
      <c r="E108" s="5" t="n"/>
      <c r="F108" s="18">
        <f>IF(OR(B108&amp;""="",NOT(ISNUMBER(D108))),"",IFERROR(IF(INDEX('المواعيد'!$D$6:$D$105,MATCH(B108&amp;"",'المواعيد'!$A$6:$A$105,0))="","",INDEX('المواعيد'!$D$6:$D$105,MATCH(B108&amp;"",'المواعيد'!$A$6:$A$105,0))),""))</f>
        <v/>
      </c>
      <c r="G108" s="18">
        <f>IF(OR(F108="",NOT(ISNUMBER(D108))),"",D108-F108)</f>
        <v/>
      </c>
      <c r="H108" s="19">
        <f>IF(OR(B108&amp;""="",NOT(ISNUMBER(D108))),"",IFERROR(IF(INDEX('المواعيد'!$E$6:$E$105,MATCH(B108&amp;"",'المواعيد'!$A$6:$A$105,0))&gt;0,D108/INDEX('المواعيد'!$E$6:$E$105,MATCH(B108&amp;"",'المواعيد'!$A$6:$A$105,0)),""),""))</f>
        <v/>
      </c>
      <c r="I108" s="6">
        <f>IF(OR(B108&amp;""="",NOT(ISNUMBER(D108))),"",IF(COUNTIF('المواعيد'!$A$6:$A$105,B108&amp;"")=0,"الامتحان غير موجود",IF(F108="","بدون هدف",IF(D108&gt;F108,"فوق الهدف",IF(D108=F108,"على الهدف","تحت الهدف")))))</f>
        <v/>
      </c>
      <c r="J108" s="17">
        <f>IF(OR(B108&amp;""="",NOT(ISNUMBER(D108)),NOT(ISNUMBER(A108))),"",COUNTIFS($B$6:$B$505,B108&amp;"",$A$6:$A$505,"&lt;"&amp;A108,$D$6:$D$505,"&gt;=0")+COUNTIFS($B$6:B108,B108&amp;"",$A$6:A108,A108&amp;"",$D$6:D108,"&gt;=0"))</f>
        <v/>
      </c>
      <c r="K108" s="6">
        <f>IF(AND(B108&amp;""="",D108&amp;""=""),"",IF(OR(B108&amp;""="",NOT(ISNUMBER(D108)),NOT(ISNUMBER(A108))),"راجع البيانات","سليم"))</f>
        <v/>
      </c>
    </row>
    <row r="109">
      <c r="A109" s="13" t="n"/>
      <c r="B109" s="5" t="n"/>
      <c r="C109" s="5" t="n"/>
      <c r="D109" s="16" t="n"/>
      <c r="E109" s="5" t="n"/>
      <c r="F109" s="18">
        <f>IF(OR(B109&amp;""="",NOT(ISNUMBER(D109))),"",IFERROR(IF(INDEX('المواعيد'!$D$6:$D$105,MATCH(B109&amp;"",'المواعيد'!$A$6:$A$105,0))="","",INDEX('المواعيد'!$D$6:$D$105,MATCH(B109&amp;"",'المواعيد'!$A$6:$A$105,0))),""))</f>
        <v/>
      </c>
      <c r="G109" s="18">
        <f>IF(OR(F109="",NOT(ISNUMBER(D109))),"",D109-F109)</f>
        <v/>
      </c>
      <c r="H109" s="19">
        <f>IF(OR(B109&amp;""="",NOT(ISNUMBER(D109))),"",IFERROR(IF(INDEX('المواعيد'!$E$6:$E$105,MATCH(B109&amp;"",'المواعيد'!$A$6:$A$105,0))&gt;0,D109/INDEX('المواعيد'!$E$6:$E$105,MATCH(B109&amp;"",'المواعيد'!$A$6:$A$105,0)),""),""))</f>
        <v/>
      </c>
      <c r="I109" s="6">
        <f>IF(OR(B109&amp;""="",NOT(ISNUMBER(D109))),"",IF(COUNTIF('المواعيد'!$A$6:$A$105,B109&amp;"")=0,"الامتحان غير موجود",IF(F109="","بدون هدف",IF(D109&gt;F109,"فوق الهدف",IF(D109=F109,"على الهدف","تحت الهدف")))))</f>
        <v/>
      </c>
      <c r="J109" s="17">
        <f>IF(OR(B109&amp;""="",NOT(ISNUMBER(D109)),NOT(ISNUMBER(A109))),"",COUNTIFS($B$6:$B$505,B109&amp;"",$A$6:$A$505,"&lt;"&amp;A109,$D$6:$D$505,"&gt;=0")+COUNTIFS($B$6:B109,B109&amp;"",$A$6:A109,A109&amp;"",$D$6:D109,"&gt;=0"))</f>
        <v/>
      </c>
      <c r="K109" s="6">
        <f>IF(AND(B109&amp;""="",D109&amp;""=""),"",IF(OR(B109&amp;""="",NOT(ISNUMBER(D109)),NOT(ISNUMBER(A109))),"راجع البيانات","سليم"))</f>
        <v/>
      </c>
    </row>
    <row r="110">
      <c r="A110" s="13" t="n"/>
      <c r="B110" s="5" t="n"/>
      <c r="C110" s="5" t="n"/>
      <c r="D110" s="16" t="n"/>
      <c r="E110" s="5" t="n"/>
      <c r="F110" s="18">
        <f>IF(OR(B110&amp;""="",NOT(ISNUMBER(D110))),"",IFERROR(IF(INDEX('المواعيد'!$D$6:$D$105,MATCH(B110&amp;"",'المواعيد'!$A$6:$A$105,0))="","",INDEX('المواعيد'!$D$6:$D$105,MATCH(B110&amp;"",'المواعيد'!$A$6:$A$105,0))),""))</f>
        <v/>
      </c>
      <c r="G110" s="18">
        <f>IF(OR(F110="",NOT(ISNUMBER(D110))),"",D110-F110)</f>
        <v/>
      </c>
      <c r="H110" s="19">
        <f>IF(OR(B110&amp;""="",NOT(ISNUMBER(D110))),"",IFERROR(IF(INDEX('المواعيد'!$E$6:$E$105,MATCH(B110&amp;"",'المواعيد'!$A$6:$A$105,0))&gt;0,D110/INDEX('المواعيد'!$E$6:$E$105,MATCH(B110&amp;"",'المواعيد'!$A$6:$A$105,0)),""),""))</f>
        <v/>
      </c>
      <c r="I110" s="6">
        <f>IF(OR(B110&amp;""="",NOT(ISNUMBER(D110))),"",IF(COUNTIF('المواعيد'!$A$6:$A$105,B110&amp;"")=0,"الامتحان غير موجود",IF(F110="","بدون هدف",IF(D110&gt;F110,"فوق الهدف",IF(D110=F110,"على الهدف","تحت الهدف")))))</f>
        <v/>
      </c>
      <c r="J110" s="17">
        <f>IF(OR(B110&amp;""="",NOT(ISNUMBER(D110)),NOT(ISNUMBER(A110))),"",COUNTIFS($B$6:$B$505,B110&amp;"",$A$6:$A$505,"&lt;"&amp;A110,$D$6:$D$505,"&gt;=0")+COUNTIFS($B$6:B110,B110&amp;"",$A$6:A110,A110&amp;"",$D$6:D110,"&gt;=0"))</f>
        <v/>
      </c>
      <c r="K110" s="6">
        <f>IF(AND(B110&amp;""="",D110&amp;""=""),"",IF(OR(B110&amp;""="",NOT(ISNUMBER(D110)),NOT(ISNUMBER(A110))),"راجع البيانات","سليم"))</f>
        <v/>
      </c>
    </row>
    <row r="111">
      <c r="A111" s="13" t="n"/>
      <c r="B111" s="5" t="n"/>
      <c r="C111" s="5" t="n"/>
      <c r="D111" s="16" t="n"/>
      <c r="E111" s="5" t="n"/>
      <c r="F111" s="18">
        <f>IF(OR(B111&amp;""="",NOT(ISNUMBER(D111))),"",IFERROR(IF(INDEX('المواعيد'!$D$6:$D$105,MATCH(B111&amp;"",'المواعيد'!$A$6:$A$105,0))="","",INDEX('المواعيد'!$D$6:$D$105,MATCH(B111&amp;"",'المواعيد'!$A$6:$A$105,0))),""))</f>
        <v/>
      </c>
      <c r="G111" s="18">
        <f>IF(OR(F111="",NOT(ISNUMBER(D111))),"",D111-F111)</f>
        <v/>
      </c>
      <c r="H111" s="19">
        <f>IF(OR(B111&amp;""="",NOT(ISNUMBER(D111))),"",IFERROR(IF(INDEX('المواعيد'!$E$6:$E$105,MATCH(B111&amp;"",'المواعيد'!$A$6:$A$105,0))&gt;0,D111/INDEX('المواعيد'!$E$6:$E$105,MATCH(B111&amp;"",'المواعيد'!$A$6:$A$105,0)),""),""))</f>
        <v/>
      </c>
      <c r="I111" s="6">
        <f>IF(OR(B111&amp;""="",NOT(ISNUMBER(D111))),"",IF(COUNTIF('المواعيد'!$A$6:$A$105,B111&amp;"")=0,"الامتحان غير موجود",IF(F111="","بدون هدف",IF(D111&gt;F111,"فوق الهدف",IF(D111=F111,"على الهدف","تحت الهدف")))))</f>
        <v/>
      </c>
      <c r="J111" s="17">
        <f>IF(OR(B111&amp;""="",NOT(ISNUMBER(D111)),NOT(ISNUMBER(A111))),"",COUNTIFS($B$6:$B$505,B111&amp;"",$A$6:$A$505,"&lt;"&amp;A111,$D$6:$D$505,"&gt;=0")+COUNTIFS($B$6:B111,B111&amp;"",$A$6:A111,A111&amp;"",$D$6:D111,"&gt;=0"))</f>
        <v/>
      </c>
      <c r="K111" s="6">
        <f>IF(AND(B111&amp;""="",D111&amp;""=""),"",IF(OR(B111&amp;""="",NOT(ISNUMBER(D111)),NOT(ISNUMBER(A111))),"راجع البيانات","سليم"))</f>
        <v/>
      </c>
    </row>
    <row r="112">
      <c r="A112" s="13" t="n"/>
      <c r="B112" s="5" t="n"/>
      <c r="C112" s="5" t="n"/>
      <c r="D112" s="16" t="n"/>
      <c r="E112" s="5" t="n"/>
      <c r="F112" s="18">
        <f>IF(OR(B112&amp;""="",NOT(ISNUMBER(D112))),"",IFERROR(IF(INDEX('المواعيد'!$D$6:$D$105,MATCH(B112&amp;"",'المواعيد'!$A$6:$A$105,0))="","",INDEX('المواعيد'!$D$6:$D$105,MATCH(B112&amp;"",'المواعيد'!$A$6:$A$105,0))),""))</f>
        <v/>
      </c>
      <c r="G112" s="18">
        <f>IF(OR(F112="",NOT(ISNUMBER(D112))),"",D112-F112)</f>
        <v/>
      </c>
      <c r="H112" s="19">
        <f>IF(OR(B112&amp;""="",NOT(ISNUMBER(D112))),"",IFERROR(IF(INDEX('المواعيد'!$E$6:$E$105,MATCH(B112&amp;"",'المواعيد'!$A$6:$A$105,0))&gt;0,D112/INDEX('المواعيد'!$E$6:$E$105,MATCH(B112&amp;"",'المواعيد'!$A$6:$A$105,0)),""),""))</f>
        <v/>
      </c>
      <c r="I112" s="6">
        <f>IF(OR(B112&amp;""="",NOT(ISNUMBER(D112))),"",IF(COUNTIF('المواعيد'!$A$6:$A$105,B112&amp;"")=0,"الامتحان غير موجود",IF(F112="","بدون هدف",IF(D112&gt;F112,"فوق الهدف",IF(D112=F112,"على الهدف","تحت الهدف")))))</f>
        <v/>
      </c>
      <c r="J112" s="17">
        <f>IF(OR(B112&amp;""="",NOT(ISNUMBER(D112)),NOT(ISNUMBER(A112))),"",COUNTIFS($B$6:$B$505,B112&amp;"",$A$6:$A$505,"&lt;"&amp;A112,$D$6:$D$505,"&gt;=0")+COUNTIFS($B$6:B112,B112&amp;"",$A$6:A112,A112&amp;"",$D$6:D112,"&gt;=0"))</f>
        <v/>
      </c>
      <c r="K112" s="6">
        <f>IF(AND(B112&amp;""="",D112&amp;""=""),"",IF(OR(B112&amp;""="",NOT(ISNUMBER(D112)),NOT(ISNUMBER(A112))),"راجع البيانات","سليم"))</f>
        <v/>
      </c>
    </row>
    <row r="113">
      <c r="A113" s="13" t="n"/>
      <c r="B113" s="5" t="n"/>
      <c r="C113" s="5" t="n"/>
      <c r="D113" s="16" t="n"/>
      <c r="E113" s="5" t="n"/>
      <c r="F113" s="18">
        <f>IF(OR(B113&amp;""="",NOT(ISNUMBER(D113))),"",IFERROR(IF(INDEX('المواعيد'!$D$6:$D$105,MATCH(B113&amp;"",'المواعيد'!$A$6:$A$105,0))="","",INDEX('المواعيد'!$D$6:$D$105,MATCH(B113&amp;"",'المواعيد'!$A$6:$A$105,0))),""))</f>
        <v/>
      </c>
      <c r="G113" s="18">
        <f>IF(OR(F113="",NOT(ISNUMBER(D113))),"",D113-F113)</f>
        <v/>
      </c>
      <c r="H113" s="19">
        <f>IF(OR(B113&amp;""="",NOT(ISNUMBER(D113))),"",IFERROR(IF(INDEX('المواعيد'!$E$6:$E$105,MATCH(B113&amp;"",'المواعيد'!$A$6:$A$105,0))&gt;0,D113/INDEX('المواعيد'!$E$6:$E$105,MATCH(B113&amp;"",'المواعيد'!$A$6:$A$105,0)),""),""))</f>
        <v/>
      </c>
      <c r="I113" s="6">
        <f>IF(OR(B113&amp;""="",NOT(ISNUMBER(D113))),"",IF(COUNTIF('المواعيد'!$A$6:$A$105,B113&amp;"")=0,"الامتحان غير موجود",IF(F113="","بدون هدف",IF(D113&gt;F113,"فوق الهدف",IF(D113=F113,"على الهدف","تحت الهدف")))))</f>
        <v/>
      </c>
      <c r="J113" s="17">
        <f>IF(OR(B113&amp;""="",NOT(ISNUMBER(D113)),NOT(ISNUMBER(A113))),"",COUNTIFS($B$6:$B$505,B113&amp;"",$A$6:$A$505,"&lt;"&amp;A113,$D$6:$D$505,"&gt;=0")+COUNTIFS($B$6:B113,B113&amp;"",$A$6:A113,A113&amp;"",$D$6:D113,"&gt;=0"))</f>
        <v/>
      </c>
      <c r="K113" s="6">
        <f>IF(AND(B113&amp;""="",D113&amp;""=""),"",IF(OR(B113&amp;""="",NOT(ISNUMBER(D113)),NOT(ISNUMBER(A113))),"راجع البيانات","سليم"))</f>
        <v/>
      </c>
    </row>
    <row r="114">
      <c r="A114" s="13" t="n"/>
      <c r="B114" s="5" t="n"/>
      <c r="C114" s="5" t="n"/>
      <c r="D114" s="16" t="n"/>
      <c r="E114" s="5" t="n"/>
      <c r="F114" s="18">
        <f>IF(OR(B114&amp;""="",NOT(ISNUMBER(D114))),"",IFERROR(IF(INDEX('المواعيد'!$D$6:$D$105,MATCH(B114&amp;"",'المواعيد'!$A$6:$A$105,0))="","",INDEX('المواعيد'!$D$6:$D$105,MATCH(B114&amp;"",'المواعيد'!$A$6:$A$105,0))),""))</f>
        <v/>
      </c>
      <c r="G114" s="18">
        <f>IF(OR(F114="",NOT(ISNUMBER(D114))),"",D114-F114)</f>
        <v/>
      </c>
      <c r="H114" s="19">
        <f>IF(OR(B114&amp;""="",NOT(ISNUMBER(D114))),"",IFERROR(IF(INDEX('المواعيد'!$E$6:$E$105,MATCH(B114&amp;"",'المواعيد'!$A$6:$A$105,0))&gt;0,D114/INDEX('المواعيد'!$E$6:$E$105,MATCH(B114&amp;"",'المواعيد'!$A$6:$A$105,0)),""),""))</f>
        <v/>
      </c>
      <c r="I114" s="6">
        <f>IF(OR(B114&amp;""="",NOT(ISNUMBER(D114))),"",IF(COUNTIF('المواعيد'!$A$6:$A$105,B114&amp;"")=0,"الامتحان غير موجود",IF(F114="","بدون هدف",IF(D114&gt;F114,"فوق الهدف",IF(D114=F114,"على الهدف","تحت الهدف")))))</f>
        <v/>
      </c>
      <c r="J114" s="17">
        <f>IF(OR(B114&amp;""="",NOT(ISNUMBER(D114)),NOT(ISNUMBER(A114))),"",COUNTIFS($B$6:$B$505,B114&amp;"",$A$6:$A$505,"&lt;"&amp;A114,$D$6:$D$505,"&gt;=0")+COUNTIFS($B$6:B114,B114&amp;"",$A$6:A114,A114&amp;"",$D$6:D114,"&gt;=0"))</f>
        <v/>
      </c>
      <c r="K114" s="6">
        <f>IF(AND(B114&amp;""="",D114&amp;""=""),"",IF(OR(B114&amp;""="",NOT(ISNUMBER(D114)),NOT(ISNUMBER(A114))),"راجع البيانات","سليم"))</f>
        <v/>
      </c>
    </row>
    <row r="115">
      <c r="A115" s="13" t="n"/>
      <c r="B115" s="5" t="n"/>
      <c r="C115" s="5" t="n"/>
      <c r="D115" s="16" t="n"/>
      <c r="E115" s="5" t="n"/>
      <c r="F115" s="18">
        <f>IF(OR(B115&amp;""="",NOT(ISNUMBER(D115))),"",IFERROR(IF(INDEX('المواعيد'!$D$6:$D$105,MATCH(B115&amp;"",'المواعيد'!$A$6:$A$105,0))="","",INDEX('المواعيد'!$D$6:$D$105,MATCH(B115&amp;"",'المواعيد'!$A$6:$A$105,0))),""))</f>
        <v/>
      </c>
      <c r="G115" s="18">
        <f>IF(OR(F115="",NOT(ISNUMBER(D115))),"",D115-F115)</f>
        <v/>
      </c>
      <c r="H115" s="19">
        <f>IF(OR(B115&amp;""="",NOT(ISNUMBER(D115))),"",IFERROR(IF(INDEX('المواعيد'!$E$6:$E$105,MATCH(B115&amp;"",'المواعيد'!$A$6:$A$105,0))&gt;0,D115/INDEX('المواعيد'!$E$6:$E$105,MATCH(B115&amp;"",'المواعيد'!$A$6:$A$105,0)),""),""))</f>
        <v/>
      </c>
      <c r="I115" s="6">
        <f>IF(OR(B115&amp;""="",NOT(ISNUMBER(D115))),"",IF(COUNTIF('المواعيد'!$A$6:$A$105,B115&amp;"")=0,"الامتحان غير موجود",IF(F115="","بدون هدف",IF(D115&gt;F115,"فوق الهدف",IF(D115=F115,"على الهدف","تحت الهدف")))))</f>
        <v/>
      </c>
      <c r="J115" s="17">
        <f>IF(OR(B115&amp;""="",NOT(ISNUMBER(D115)),NOT(ISNUMBER(A115))),"",COUNTIFS($B$6:$B$505,B115&amp;"",$A$6:$A$505,"&lt;"&amp;A115,$D$6:$D$505,"&gt;=0")+COUNTIFS($B$6:B115,B115&amp;"",$A$6:A115,A115&amp;"",$D$6:D115,"&gt;=0"))</f>
        <v/>
      </c>
      <c r="K115" s="6">
        <f>IF(AND(B115&amp;""="",D115&amp;""=""),"",IF(OR(B115&amp;""="",NOT(ISNUMBER(D115)),NOT(ISNUMBER(A115))),"راجع البيانات","سليم"))</f>
        <v/>
      </c>
    </row>
    <row r="116">
      <c r="A116" s="13" t="n"/>
      <c r="B116" s="5" t="n"/>
      <c r="C116" s="5" t="n"/>
      <c r="D116" s="16" t="n"/>
      <c r="E116" s="5" t="n"/>
      <c r="F116" s="18">
        <f>IF(OR(B116&amp;""="",NOT(ISNUMBER(D116))),"",IFERROR(IF(INDEX('المواعيد'!$D$6:$D$105,MATCH(B116&amp;"",'المواعيد'!$A$6:$A$105,0))="","",INDEX('المواعيد'!$D$6:$D$105,MATCH(B116&amp;"",'المواعيد'!$A$6:$A$105,0))),""))</f>
        <v/>
      </c>
      <c r="G116" s="18">
        <f>IF(OR(F116="",NOT(ISNUMBER(D116))),"",D116-F116)</f>
        <v/>
      </c>
      <c r="H116" s="19">
        <f>IF(OR(B116&amp;""="",NOT(ISNUMBER(D116))),"",IFERROR(IF(INDEX('المواعيد'!$E$6:$E$105,MATCH(B116&amp;"",'المواعيد'!$A$6:$A$105,0))&gt;0,D116/INDEX('المواعيد'!$E$6:$E$105,MATCH(B116&amp;"",'المواعيد'!$A$6:$A$105,0)),""),""))</f>
        <v/>
      </c>
      <c r="I116" s="6">
        <f>IF(OR(B116&amp;""="",NOT(ISNUMBER(D116))),"",IF(COUNTIF('المواعيد'!$A$6:$A$105,B116&amp;"")=0,"الامتحان غير موجود",IF(F116="","بدون هدف",IF(D116&gt;F116,"فوق الهدف",IF(D116=F116,"على الهدف","تحت الهدف")))))</f>
        <v/>
      </c>
      <c r="J116" s="17">
        <f>IF(OR(B116&amp;""="",NOT(ISNUMBER(D116)),NOT(ISNUMBER(A116))),"",COUNTIFS($B$6:$B$505,B116&amp;"",$A$6:$A$505,"&lt;"&amp;A116,$D$6:$D$505,"&gt;=0")+COUNTIFS($B$6:B116,B116&amp;"",$A$6:A116,A116&amp;"",$D$6:D116,"&gt;=0"))</f>
        <v/>
      </c>
      <c r="K116" s="6">
        <f>IF(AND(B116&amp;""="",D116&amp;""=""),"",IF(OR(B116&amp;""="",NOT(ISNUMBER(D116)),NOT(ISNUMBER(A116))),"راجع البيانات","سليم"))</f>
        <v/>
      </c>
    </row>
    <row r="117">
      <c r="A117" s="13" t="n"/>
      <c r="B117" s="5" t="n"/>
      <c r="C117" s="5" t="n"/>
      <c r="D117" s="16" t="n"/>
      <c r="E117" s="5" t="n"/>
      <c r="F117" s="18">
        <f>IF(OR(B117&amp;""="",NOT(ISNUMBER(D117))),"",IFERROR(IF(INDEX('المواعيد'!$D$6:$D$105,MATCH(B117&amp;"",'المواعيد'!$A$6:$A$105,0))="","",INDEX('المواعيد'!$D$6:$D$105,MATCH(B117&amp;"",'المواعيد'!$A$6:$A$105,0))),""))</f>
        <v/>
      </c>
      <c r="G117" s="18">
        <f>IF(OR(F117="",NOT(ISNUMBER(D117))),"",D117-F117)</f>
        <v/>
      </c>
      <c r="H117" s="19">
        <f>IF(OR(B117&amp;""="",NOT(ISNUMBER(D117))),"",IFERROR(IF(INDEX('المواعيد'!$E$6:$E$105,MATCH(B117&amp;"",'المواعيد'!$A$6:$A$105,0))&gt;0,D117/INDEX('المواعيد'!$E$6:$E$105,MATCH(B117&amp;"",'المواعيد'!$A$6:$A$105,0)),""),""))</f>
        <v/>
      </c>
      <c r="I117" s="6">
        <f>IF(OR(B117&amp;""="",NOT(ISNUMBER(D117))),"",IF(COUNTIF('المواعيد'!$A$6:$A$105,B117&amp;"")=0,"الامتحان غير موجود",IF(F117="","بدون هدف",IF(D117&gt;F117,"فوق الهدف",IF(D117=F117,"على الهدف","تحت الهدف")))))</f>
        <v/>
      </c>
      <c r="J117" s="17">
        <f>IF(OR(B117&amp;""="",NOT(ISNUMBER(D117)),NOT(ISNUMBER(A117))),"",COUNTIFS($B$6:$B$505,B117&amp;"",$A$6:$A$505,"&lt;"&amp;A117,$D$6:$D$505,"&gt;=0")+COUNTIFS($B$6:B117,B117&amp;"",$A$6:A117,A117&amp;"",$D$6:D117,"&gt;=0"))</f>
        <v/>
      </c>
      <c r="K117" s="6">
        <f>IF(AND(B117&amp;""="",D117&amp;""=""),"",IF(OR(B117&amp;""="",NOT(ISNUMBER(D117)),NOT(ISNUMBER(A117))),"راجع البيانات","سليم"))</f>
        <v/>
      </c>
    </row>
    <row r="118">
      <c r="A118" s="13" t="n"/>
      <c r="B118" s="5" t="n"/>
      <c r="C118" s="5" t="n"/>
      <c r="D118" s="16" t="n"/>
      <c r="E118" s="5" t="n"/>
      <c r="F118" s="18">
        <f>IF(OR(B118&amp;""="",NOT(ISNUMBER(D118))),"",IFERROR(IF(INDEX('المواعيد'!$D$6:$D$105,MATCH(B118&amp;"",'المواعيد'!$A$6:$A$105,0))="","",INDEX('المواعيد'!$D$6:$D$105,MATCH(B118&amp;"",'المواعيد'!$A$6:$A$105,0))),""))</f>
        <v/>
      </c>
      <c r="G118" s="18">
        <f>IF(OR(F118="",NOT(ISNUMBER(D118))),"",D118-F118)</f>
        <v/>
      </c>
      <c r="H118" s="19">
        <f>IF(OR(B118&amp;""="",NOT(ISNUMBER(D118))),"",IFERROR(IF(INDEX('المواعيد'!$E$6:$E$105,MATCH(B118&amp;"",'المواعيد'!$A$6:$A$105,0))&gt;0,D118/INDEX('المواعيد'!$E$6:$E$105,MATCH(B118&amp;"",'المواعيد'!$A$6:$A$105,0)),""),""))</f>
        <v/>
      </c>
      <c r="I118" s="6">
        <f>IF(OR(B118&amp;""="",NOT(ISNUMBER(D118))),"",IF(COUNTIF('المواعيد'!$A$6:$A$105,B118&amp;"")=0,"الامتحان غير موجود",IF(F118="","بدون هدف",IF(D118&gt;F118,"فوق الهدف",IF(D118=F118,"على الهدف","تحت الهدف")))))</f>
        <v/>
      </c>
      <c r="J118" s="17">
        <f>IF(OR(B118&amp;""="",NOT(ISNUMBER(D118)),NOT(ISNUMBER(A118))),"",COUNTIFS($B$6:$B$505,B118&amp;"",$A$6:$A$505,"&lt;"&amp;A118,$D$6:$D$505,"&gt;=0")+COUNTIFS($B$6:B118,B118&amp;"",$A$6:A118,A118&amp;"",$D$6:D118,"&gt;=0"))</f>
        <v/>
      </c>
      <c r="K118" s="6">
        <f>IF(AND(B118&amp;""="",D118&amp;""=""),"",IF(OR(B118&amp;""="",NOT(ISNUMBER(D118)),NOT(ISNUMBER(A118))),"راجع البيانات","سليم"))</f>
        <v/>
      </c>
    </row>
    <row r="119">
      <c r="A119" s="13" t="n"/>
      <c r="B119" s="5" t="n"/>
      <c r="C119" s="5" t="n"/>
      <c r="D119" s="16" t="n"/>
      <c r="E119" s="5" t="n"/>
      <c r="F119" s="18">
        <f>IF(OR(B119&amp;""="",NOT(ISNUMBER(D119))),"",IFERROR(IF(INDEX('المواعيد'!$D$6:$D$105,MATCH(B119&amp;"",'المواعيد'!$A$6:$A$105,0))="","",INDEX('المواعيد'!$D$6:$D$105,MATCH(B119&amp;"",'المواعيد'!$A$6:$A$105,0))),""))</f>
        <v/>
      </c>
      <c r="G119" s="18">
        <f>IF(OR(F119="",NOT(ISNUMBER(D119))),"",D119-F119)</f>
        <v/>
      </c>
      <c r="H119" s="19">
        <f>IF(OR(B119&amp;""="",NOT(ISNUMBER(D119))),"",IFERROR(IF(INDEX('المواعيد'!$E$6:$E$105,MATCH(B119&amp;"",'المواعيد'!$A$6:$A$105,0))&gt;0,D119/INDEX('المواعيد'!$E$6:$E$105,MATCH(B119&amp;"",'المواعيد'!$A$6:$A$105,0)),""),""))</f>
        <v/>
      </c>
      <c r="I119" s="6">
        <f>IF(OR(B119&amp;""="",NOT(ISNUMBER(D119))),"",IF(COUNTIF('المواعيد'!$A$6:$A$105,B119&amp;"")=0,"الامتحان غير موجود",IF(F119="","بدون هدف",IF(D119&gt;F119,"فوق الهدف",IF(D119=F119,"على الهدف","تحت الهدف")))))</f>
        <v/>
      </c>
      <c r="J119" s="17">
        <f>IF(OR(B119&amp;""="",NOT(ISNUMBER(D119)),NOT(ISNUMBER(A119))),"",COUNTIFS($B$6:$B$505,B119&amp;"",$A$6:$A$505,"&lt;"&amp;A119,$D$6:$D$505,"&gt;=0")+COUNTIFS($B$6:B119,B119&amp;"",$A$6:A119,A119&amp;"",$D$6:D119,"&gt;=0"))</f>
        <v/>
      </c>
      <c r="K119" s="6">
        <f>IF(AND(B119&amp;""="",D119&amp;""=""),"",IF(OR(B119&amp;""="",NOT(ISNUMBER(D119)),NOT(ISNUMBER(A119))),"راجع البيانات","سليم"))</f>
        <v/>
      </c>
    </row>
    <row r="120">
      <c r="A120" s="13" t="n"/>
      <c r="B120" s="5" t="n"/>
      <c r="C120" s="5" t="n"/>
      <c r="D120" s="16" t="n"/>
      <c r="E120" s="5" t="n"/>
      <c r="F120" s="18">
        <f>IF(OR(B120&amp;""="",NOT(ISNUMBER(D120))),"",IFERROR(IF(INDEX('المواعيد'!$D$6:$D$105,MATCH(B120&amp;"",'المواعيد'!$A$6:$A$105,0))="","",INDEX('المواعيد'!$D$6:$D$105,MATCH(B120&amp;"",'المواعيد'!$A$6:$A$105,0))),""))</f>
        <v/>
      </c>
      <c r="G120" s="18">
        <f>IF(OR(F120="",NOT(ISNUMBER(D120))),"",D120-F120)</f>
        <v/>
      </c>
      <c r="H120" s="19">
        <f>IF(OR(B120&amp;""="",NOT(ISNUMBER(D120))),"",IFERROR(IF(INDEX('المواعيد'!$E$6:$E$105,MATCH(B120&amp;"",'المواعيد'!$A$6:$A$105,0))&gt;0,D120/INDEX('المواعيد'!$E$6:$E$105,MATCH(B120&amp;"",'المواعيد'!$A$6:$A$105,0)),""),""))</f>
        <v/>
      </c>
      <c r="I120" s="6">
        <f>IF(OR(B120&amp;""="",NOT(ISNUMBER(D120))),"",IF(COUNTIF('المواعيد'!$A$6:$A$105,B120&amp;"")=0,"الامتحان غير موجود",IF(F120="","بدون هدف",IF(D120&gt;F120,"فوق الهدف",IF(D120=F120,"على الهدف","تحت الهدف")))))</f>
        <v/>
      </c>
      <c r="J120" s="17">
        <f>IF(OR(B120&amp;""="",NOT(ISNUMBER(D120)),NOT(ISNUMBER(A120))),"",COUNTIFS($B$6:$B$505,B120&amp;"",$A$6:$A$505,"&lt;"&amp;A120,$D$6:$D$505,"&gt;=0")+COUNTIFS($B$6:B120,B120&amp;"",$A$6:A120,A120&amp;"",$D$6:D120,"&gt;=0"))</f>
        <v/>
      </c>
      <c r="K120" s="6">
        <f>IF(AND(B120&amp;""="",D120&amp;""=""),"",IF(OR(B120&amp;""="",NOT(ISNUMBER(D120)),NOT(ISNUMBER(A120))),"راجع البيانات","سليم"))</f>
        <v/>
      </c>
    </row>
    <row r="121">
      <c r="A121" s="13" t="n"/>
      <c r="B121" s="5" t="n"/>
      <c r="C121" s="5" t="n"/>
      <c r="D121" s="16" t="n"/>
      <c r="E121" s="5" t="n"/>
      <c r="F121" s="18">
        <f>IF(OR(B121&amp;""="",NOT(ISNUMBER(D121))),"",IFERROR(IF(INDEX('المواعيد'!$D$6:$D$105,MATCH(B121&amp;"",'المواعيد'!$A$6:$A$105,0))="","",INDEX('المواعيد'!$D$6:$D$105,MATCH(B121&amp;"",'المواعيد'!$A$6:$A$105,0))),""))</f>
        <v/>
      </c>
      <c r="G121" s="18">
        <f>IF(OR(F121="",NOT(ISNUMBER(D121))),"",D121-F121)</f>
        <v/>
      </c>
      <c r="H121" s="19">
        <f>IF(OR(B121&amp;""="",NOT(ISNUMBER(D121))),"",IFERROR(IF(INDEX('المواعيد'!$E$6:$E$105,MATCH(B121&amp;"",'المواعيد'!$A$6:$A$105,0))&gt;0,D121/INDEX('المواعيد'!$E$6:$E$105,MATCH(B121&amp;"",'المواعيد'!$A$6:$A$105,0)),""),""))</f>
        <v/>
      </c>
      <c r="I121" s="6">
        <f>IF(OR(B121&amp;""="",NOT(ISNUMBER(D121))),"",IF(COUNTIF('المواعيد'!$A$6:$A$105,B121&amp;"")=0,"الامتحان غير موجود",IF(F121="","بدون هدف",IF(D121&gt;F121,"فوق الهدف",IF(D121=F121,"على الهدف","تحت الهدف")))))</f>
        <v/>
      </c>
      <c r="J121" s="17">
        <f>IF(OR(B121&amp;""="",NOT(ISNUMBER(D121)),NOT(ISNUMBER(A121))),"",COUNTIFS($B$6:$B$505,B121&amp;"",$A$6:$A$505,"&lt;"&amp;A121,$D$6:$D$505,"&gt;=0")+COUNTIFS($B$6:B121,B121&amp;"",$A$6:A121,A121&amp;"",$D$6:D121,"&gt;=0"))</f>
        <v/>
      </c>
      <c r="K121" s="6">
        <f>IF(AND(B121&amp;""="",D121&amp;""=""),"",IF(OR(B121&amp;""="",NOT(ISNUMBER(D121)),NOT(ISNUMBER(A121))),"راجع البيانات","سليم"))</f>
        <v/>
      </c>
    </row>
    <row r="122">
      <c r="A122" s="13" t="n"/>
      <c r="B122" s="5" t="n"/>
      <c r="C122" s="5" t="n"/>
      <c r="D122" s="16" t="n"/>
      <c r="E122" s="5" t="n"/>
      <c r="F122" s="18">
        <f>IF(OR(B122&amp;""="",NOT(ISNUMBER(D122))),"",IFERROR(IF(INDEX('المواعيد'!$D$6:$D$105,MATCH(B122&amp;"",'المواعيد'!$A$6:$A$105,0))="","",INDEX('المواعيد'!$D$6:$D$105,MATCH(B122&amp;"",'المواعيد'!$A$6:$A$105,0))),""))</f>
        <v/>
      </c>
      <c r="G122" s="18">
        <f>IF(OR(F122="",NOT(ISNUMBER(D122))),"",D122-F122)</f>
        <v/>
      </c>
      <c r="H122" s="19">
        <f>IF(OR(B122&amp;""="",NOT(ISNUMBER(D122))),"",IFERROR(IF(INDEX('المواعيد'!$E$6:$E$105,MATCH(B122&amp;"",'المواعيد'!$A$6:$A$105,0))&gt;0,D122/INDEX('المواعيد'!$E$6:$E$105,MATCH(B122&amp;"",'المواعيد'!$A$6:$A$105,0)),""),""))</f>
        <v/>
      </c>
      <c r="I122" s="6">
        <f>IF(OR(B122&amp;""="",NOT(ISNUMBER(D122))),"",IF(COUNTIF('المواعيد'!$A$6:$A$105,B122&amp;"")=0,"الامتحان غير موجود",IF(F122="","بدون هدف",IF(D122&gt;F122,"فوق الهدف",IF(D122=F122,"على الهدف","تحت الهدف")))))</f>
        <v/>
      </c>
      <c r="J122" s="17">
        <f>IF(OR(B122&amp;""="",NOT(ISNUMBER(D122)),NOT(ISNUMBER(A122))),"",COUNTIFS($B$6:$B$505,B122&amp;"",$A$6:$A$505,"&lt;"&amp;A122,$D$6:$D$505,"&gt;=0")+COUNTIFS($B$6:B122,B122&amp;"",$A$6:A122,A122&amp;"",$D$6:D122,"&gt;=0"))</f>
        <v/>
      </c>
      <c r="K122" s="6">
        <f>IF(AND(B122&amp;""="",D122&amp;""=""),"",IF(OR(B122&amp;""="",NOT(ISNUMBER(D122)),NOT(ISNUMBER(A122))),"راجع البيانات","سليم"))</f>
        <v/>
      </c>
    </row>
    <row r="123">
      <c r="A123" s="13" t="n"/>
      <c r="B123" s="5" t="n"/>
      <c r="C123" s="5" t="n"/>
      <c r="D123" s="16" t="n"/>
      <c r="E123" s="5" t="n"/>
      <c r="F123" s="18">
        <f>IF(OR(B123&amp;""="",NOT(ISNUMBER(D123))),"",IFERROR(IF(INDEX('المواعيد'!$D$6:$D$105,MATCH(B123&amp;"",'المواعيد'!$A$6:$A$105,0))="","",INDEX('المواعيد'!$D$6:$D$105,MATCH(B123&amp;"",'المواعيد'!$A$6:$A$105,0))),""))</f>
        <v/>
      </c>
      <c r="G123" s="18">
        <f>IF(OR(F123="",NOT(ISNUMBER(D123))),"",D123-F123)</f>
        <v/>
      </c>
      <c r="H123" s="19">
        <f>IF(OR(B123&amp;""="",NOT(ISNUMBER(D123))),"",IFERROR(IF(INDEX('المواعيد'!$E$6:$E$105,MATCH(B123&amp;"",'المواعيد'!$A$6:$A$105,0))&gt;0,D123/INDEX('المواعيد'!$E$6:$E$105,MATCH(B123&amp;"",'المواعيد'!$A$6:$A$105,0)),""),""))</f>
        <v/>
      </c>
      <c r="I123" s="6">
        <f>IF(OR(B123&amp;""="",NOT(ISNUMBER(D123))),"",IF(COUNTIF('المواعيد'!$A$6:$A$105,B123&amp;"")=0,"الامتحان غير موجود",IF(F123="","بدون هدف",IF(D123&gt;F123,"فوق الهدف",IF(D123=F123,"على الهدف","تحت الهدف")))))</f>
        <v/>
      </c>
      <c r="J123" s="17">
        <f>IF(OR(B123&amp;""="",NOT(ISNUMBER(D123)),NOT(ISNUMBER(A123))),"",COUNTIFS($B$6:$B$505,B123&amp;"",$A$6:$A$505,"&lt;"&amp;A123,$D$6:$D$505,"&gt;=0")+COUNTIFS($B$6:B123,B123&amp;"",$A$6:A123,A123&amp;"",$D$6:D123,"&gt;=0"))</f>
        <v/>
      </c>
      <c r="K123" s="6">
        <f>IF(AND(B123&amp;""="",D123&amp;""=""),"",IF(OR(B123&amp;""="",NOT(ISNUMBER(D123)),NOT(ISNUMBER(A123))),"راجع البيانات","سليم"))</f>
        <v/>
      </c>
    </row>
    <row r="124">
      <c r="A124" s="13" t="n"/>
      <c r="B124" s="5" t="n"/>
      <c r="C124" s="5" t="n"/>
      <c r="D124" s="16" t="n"/>
      <c r="E124" s="5" t="n"/>
      <c r="F124" s="18">
        <f>IF(OR(B124&amp;""="",NOT(ISNUMBER(D124))),"",IFERROR(IF(INDEX('المواعيد'!$D$6:$D$105,MATCH(B124&amp;"",'المواعيد'!$A$6:$A$105,0))="","",INDEX('المواعيد'!$D$6:$D$105,MATCH(B124&amp;"",'المواعيد'!$A$6:$A$105,0))),""))</f>
        <v/>
      </c>
      <c r="G124" s="18">
        <f>IF(OR(F124="",NOT(ISNUMBER(D124))),"",D124-F124)</f>
        <v/>
      </c>
      <c r="H124" s="19">
        <f>IF(OR(B124&amp;""="",NOT(ISNUMBER(D124))),"",IFERROR(IF(INDEX('المواعيد'!$E$6:$E$105,MATCH(B124&amp;"",'المواعيد'!$A$6:$A$105,0))&gt;0,D124/INDEX('المواعيد'!$E$6:$E$105,MATCH(B124&amp;"",'المواعيد'!$A$6:$A$105,0)),""),""))</f>
        <v/>
      </c>
      <c r="I124" s="6">
        <f>IF(OR(B124&amp;""="",NOT(ISNUMBER(D124))),"",IF(COUNTIF('المواعيد'!$A$6:$A$105,B124&amp;"")=0,"الامتحان غير موجود",IF(F124="","بدون هدف",IF(D124&gt;F124,"فوق الهدف",IF(D124=F124,"على الهدف","تحت الهدف")))))</f>
        <v/>
      </c>
      <c r="J124" s="17">
        <f>IF(OR(B124&amp;""="",NOT(ISNUMBER(D124)),NOT(ISNUMBER(A124))),"",COUNTIFS($B$6:$B$505,B124&amp;"",$A$6:$A$505,"&lt;"&amp;A124,$D$6:$D$505,"&gt;=0")+COUNTIFS($B$6:B124,B124&amp;"",$A$6:A124,A124&amp;"",$D$6:D124,"&gt;=0"))</f>
        <v/>
      </c>
      <c r="K124" s="6">
        <f>IF(AND(B124&amp;""="",D124&amp;""=""),"",IF(OR(B124&amp;""="",NOT(ISNUMBER(D124)),NOT(ISNUMBER(A124))),"راجع البيانات","سليم"))</f>
        <v/>
      </c>
    </row>
    <row r="125">
      <c r="A125" s="13" t="n"/>
      <c r="B125" s="5" t="n"/>
      <c r="C125" s="5" t="n"/>
      <c r="D125" s="16" t="n"/>
      <c r="E125" s="5" t="n"/>
      <c r="F125" s="18">
        <f>IF(OR(B125&amp;""="",NOT(ISNUMBER(D125))),"",IFERROR(IF(INDEX('المواعيد'!$D$6:$D$105,MATCH(B125&amp;"",'المواعيد'!$A$6:$A$105,0))="","",INDEX('المواعيد'!$D$6:$D$105,MATCH(B125&amp;"",'المواعيد'!$A$6:$A$105,0))),""))</f>
        <v/>
      </c>
      <c r="G125" s="18">
        <f>IF(OR(F125="",NOT(ISNUMBER(D125))),"",D125-F125)</f>
        <v/>
      </c>
      <c r="H125" s="19">
        <f>IF(OR(B125&amp;""="",NOT(ISNUMBER(D125))),"",IFERROR(IF(INDEX('المواعيد'!$E$6:$E$105,MATCH(B125&amp;"",'المواعيد'!$A$6:$A$105,0))&gt;0,D125/INDEX('المواعيد'!$E$6:$E$105,MATCH(B125&amp;"",'المواعيد'!$A$6:$A$105,0)),""),""))</f>
        <v/>
      </c>
      <c r="I125" s="6">
        <f>IF(OR(B125&amp;""="",NOT(ISNUMBER(D125))),"",IF(COUNTIF('المواعيد'!$A$6:$A$105,B125&amp;"")=0,"الامتحان غير موجود",IF(F125="","بدون هدف",IF(D125&gt;F125,"فوق الهدف",IF(D125=F125,"على الهدف","تحت الهدف")))))</f>
        <v/>
      </c>
      <c r="J125" s="17">
        <f>IF(OR(B125&amp;""="",NOT(ISNUMBER(D125)),NOT(ISNUMBER(A125))),"",COUNTIFS($B$6:$B$505,B125&amp;"",$A$6:$A$505,"&lt;"&amp;A125,$D$6:$D$505,"&gt;=0")+COUNTIFS($B$6:B125,B125&amp;"",$A$6:A125,A125&amp;"",$D$6:D125,"&gt;=0"))</f>
        <v/>
      </c>
      <c r="K125" s="6">
        <f>IF(AND(B125&amp;""="",D125&amp;""=""),"",IF(OR(B125&amp;""="",NOT(ISNUMBER(D125)),NOT(ISNUMBER(A125))),"راجع البيانات","سليم"))</f>
        <v/>
      </c>
    </row>
    <row r="126">
      <c r="A126" s="13" t="n"/>
      <c r="B126" s="5" t="n"/>
      <c r="C126" s="5" t="n"/>
      <c r="D126" s="16" t="n"/>
      <c r="E126" s="5" t="n"/>
      <c r="F126" s="18">
        <f>IF(OR(B126&amp;""="",NOT(ISNUMBER(D126))),"",IFERROR(IF(INDEX('المواعيد'!$D$6:$D$105,MATCH(B126&amp;"",'المواعيد'!$A$6:$A$105,0))="","",INDEX('المواعيد'!$D$6:$D$105,MATCH(B126&amp;"",'المواعيد'!$A$6:$A$105,0))),""))</f>
        <v/>
      </c>
      <c r="G126" s="18">
        <f>IF(OR(F126="",NOT(ISNUMBER(D126))),"",D126-F126)</f>
        <v/>
      </c>
      <c r="H126" s="19">
        <f>IF(OR(B126&amp;""="",NOT(ISNUMBER(D126))),"",IFERROR(IF(INDEX('المواعيد'!$E$6:$E$105,MATCH(B126&amp;"",'المواعيد'!$A$6:$A$105,0))&gt;0,D126/INDEX('المواعيد'!$E$6:$E$105,MATCH(B126&amp;"",'المواعيد'!$A$6:$A$105,0)),""),""))</f>
        <v/>
      </c>
      <c r="I126" s="6">
        <f>IF(OR(B126&amp;""="",NOT(ISNUMBER(D126))),"",IF(COUNTIF('المواعيد'!$A$6:$A$105,B126&amp;"")=0,"الامتحان غير موجود",IF(F126="","بدون هدف",IF(D126&gt;F126,"فوق الهدف",IF(D126=F126,"على الهدف","تحت الهدف")))))</f>
        <v/>
      </c>
      <c r="J126" s="17">
        <f>IF(OR(B126&amp;""="",NOT(ISNUMBER(D126)),NOT(ISNUMBER(A126))),"",COUNTIFS($B$6:$B$505,B126&amp;"",$A$6:$A$505,"&lt;"&amp;A126,$D$6:$D$505,"&gt;=0")+COUNTIFS($B$6:B126,B126&amp;"",$A$6:A126,A126&amp;"",$D$6:D126,"&gt;=0"))</f>
        <v/>
      </c>
      <c r="K126" s="6">
        <f>IF(AND(B126&amp;""="",D126&amp;""=""),"",IF(OR(B126&amp;""="",NOT(ISNUMBER(D126)),NOT(ISNUMBER(A126))),"راجع البيانات","سليم"))</f>
        <v/>
      </c>
    </row>
    <row r="127">
      <c r="A127" s="13" t="n"/>
      <c r="B127" s="5" t="n"/>
      <c r="C127" s="5" t="n"/>
      <c r="D127" s="16" t="n"/>
      <c r="E127" s="5" t="n"/>
      <c r="F127" s="18">
        <f>IF(OR(B127&amp;""="",NOT(ISNUMBER(D127))),"",IFERROR(IF(INDEX('المواعيد'!$D$6:$D$105,MATCH(B127&amp;"",'المواعيد'!$A$6:$A$105,0))="","",INDEX('المواعيد'!$D$6:$D$105,MATCH(B127&amp;"",'المواعيد'!$A$6:$A$105,0))),""))</f>
        <v/>
      </c>
      <c r="G127" s="18">
        <f>IF(OR(F127="",NOT(ISNUMBER(D127))),"",D127-F127)</f>
        <v/>
      </c>
      <c r="H127" s="19">
        <f>IF(OR(B127&amp;""="",NOT(ISNUMBER(D127))),"",IFERROR(IF(INDEX('المواعيد'!$E$6:$E$105,MATCH(B127&amp;"",'المواعيد'!$A$6:$A$105,0))&gt;0,D127/INDEX('المواعيد'!$E$6:$E$105,MATCH(B127&amp;"",'المواعيد'!$A$6:$A$105,0)),""),""))</f>
        <v/>
      </c>
      <c r="I127" s="6">
        <f>IF(OR(B127&amp;""="",NOT(ISNUMBER(D127))),"",IF(COUNTIF('المواعيد'!$A$6:$A$105,B127&amp;"")=0,"الامتحان غير موجود",IF(F127="","بدون هدف",IF(D127&gt;F127,"فوق الهدف",IF(D127=F127,"على الهدف","تحت الهدف")))))</f>
        <v/>
      </c>
      <c r="J127" s="17">
        <f>IF(OR(B127&amp;""="",NOT(ISNUMBER(D127)),NOT(ISNUMBER(A127))),"",COUNTIFS($B$6:$B$505,B127&amp;"",$A$6:$A$505,"&lt;"&amp;A127,$D$6:$D$505,"&gt;=0")+COUNTIFS($B$6:B127,B127&amp;"",$A$6:A127,A127&amp;"",$D$6:D127,"&gt;=0"))</f>
        <v/>
      </c>
      <c r="K127" s="6">
        <f>IF(AND(B127&amp;""="",D127&amp;""=""),"",IF(OR(B127&amp;""="",NOT(ISNUMBER(D127)),NOT(ISNUMBER(A127))),"راجع البيانات","سليم"))</f>
        <v/>
      </c>
    </row>
    <row r="128">
      <c r="A128" s="13" t="n"/>
      <c r="B128" s="5" t="n"/>
      <c r="C128" s="5" t="n"/>
      <c r="D128" s="16" t="n"/>
      <c r="E128" s="5" t="n"/>
      <c r="F128" s="18">
        <f>IF(OR(B128&amp;""="",NOT(ISNUMBER(D128))),"",IFERROR(IF(INDEX('المواعيد'!$D$6:$D$105,MATCH(B128&amp;"",'المواعيد'!$A$6:$A$105,0))="","",INDEX('المواعيد'!$D$6:$D$105,MATCH(B128&amp;"",'المواعيد'!$A$6:$A$105,0))),""))</f>
        <v/>
      </c>
      <c r="G128" s="18">
        <f>IF(OR(F128="",NOT(ISNUMBER(D128))),"",D128-F128)</f>
        <v/>
      </c>
      <c r="H128" s="19">
        <f>IF(OR(B128&amp;""="",NOT(ISNUMBER(D128))),"",IFERROR(IF(INDEX('المواعيد'!$E$6:$E$105,MATCH(B128&amp;"",'المواعيد'!$A$6:$A$105,0))&gt;0,D128/INDEX('المواعيد'!$E$6:$E$105,MATCH(B128&amp;"",'المواعيد'!$A$6:$A$105,0)),""),""))</f>
        <v/>
      </c>
      <c r="I128" s="6">
        <f>IF(OR(B128&amp;""="",NOT(ISNUMBER(D128))),"",IF(COUNTIF('المواعيد'!$A$6:$A$105,B128&amp;"")=0,"الامتحان غير موجود",IF(F128="","بدون هدف",IF(D128&gt;F128,"فوق الهدف",IF(D128=F128,"على الهدف","تحت الهدف")))))</f>
        <v/>
      </c>
      <c r="J128" s="17">
        <f>IF(OR(B128&amp;""="",NOT(ISNUMBER(D128)),NOT(ISNUMBER(A128))),"",COUNTIFS($B$6:$B$505,B128&amp;"",$A$6:$A$505,"&lt;"&amp;A128,$D$6:$D$505,"&gt;=0")+COUNTIFS($B$6:B128,B128&amp;"",$A$6:A128,A128&amp;"",$D$6:D128,"&gt;=0"))</f>
        <v/>
      </c>
      <c r="K128" s="6">
        <f>IF(AND(B128&amp;""="",D128&amp;""=""),"",IF(OR(B128&amp;""="",NOT(ISNUMBER(D128)),NOT(ISNUMBER(A128))),"راجع البيانات","سليم"))</f>
        <v/>
      </c>
    </row>
    <row r="129">
      <c r="A129" s="13" t="n"/>
      <c r="B129" s="5" t="n"/>
      <c r="C129" s="5" t="n"/>
      <c r="D129" s="16" t="n"/>
      <c r="E129" s="5" t="n"/>
      <c r="F129" s="18">
        <f>IF(OR(B129&amp;""="",NOT(ISNUMBER(D129))),"",IFERROR(IF(INDEX('المواعيد'!$D$6:$D$105,MATCH(B129&amp;"",'المواعيد'!$A$6:$A$105,0))="","",INDEX('المواعيد'!$D$6:$D$105,MATCH(B129&amp;"",'المواعيد'!$A$6:$A$105,0))),""))</f>
        <v/>
      </c>
      <c r="G129" s="18">
        <f>IF(OR(F129="",NOT(ISNUMBER(D129))),"",D129-F129)</f>
        <v/>
      </c>
      <c r="H129" s="19">
        <f>IF(OR(B129&amp;""="",NOT(ISNUMBER(D129))),"",IFERROR(IF(INDEX('المواعيد'!$E$6:$E$105,MATCH(B129&amp;"",'المواعيد'!$A$6:$A$105,0))&gt;0,D129/INDEX('المواعيد'!$E$6:$E$105,MATCH(B129&amp;"",'المواعيد'!$A$6:$A$105,0)),""),""))</f>
        <v/>
      </c>
      <c r="I129" s="6">
        <f>IF(OR(B129&amp;""="",NOT(ISNUMBER(D129))),"",IF(COUNTIF('المواعيد'!$A$6:$A$105,B129&amp;"")=0,"الامتحان غير موجود",IF(F129="","بدون هدف",IF(D129&gt;F129,"فوق الهدف",IF(D129=F129,"على الهدف","تحت الهدف")))))</f>
        <v/>
      </c>
      <c r="J129" s="17">
        <f>IF(OR(B129&amp;""="",NOT(ISNUMBER(D129)),NOT(ISNUMBER(A129))),"",COUNTIFS($B$6:$B$505,B129&amp;"",$A$6:$A$505,"&lt;"&amp;A129,$D$6:$D$505,"&gt;=0")+COUNTIFS($B$6:B129,B129&amp;"",$A$6:A129,A129&amp;"",$D$6:D129,"&gt;=0"))</f>
        <v/>
      </c>
      <c r="K129" s="6">
        <f>IF(AND(B129&amp;""="",D129&amp;""=""),"",IF(OR(B129&amp;""="",NOT(ISNUMBER(D129)),NOT(ISNUMBER(A129))),"راجع البيانات","سليم"))</f>
        <v/>
      </c>
    </row>
    <row r="130">
      <c r="A130" s="13" t="n"/>
      <c r="B130" s="5" t="n"/>
      <c r="C130" s="5" t="n"/>
      <c r="D130" s="16" t="n"/>
      <c r="E130" s="5" t="n"/>
      <c r="F130" s="18">
        <f>IF(OR(B130&amp;""="",NOT(ISNUMBER(D130))),"",IFERROR(IF(INDEX('المواعيد'!$D$6:$D$105,MATCH(B130&amp;"",'المواعيد'!$A$6:$A$105,0))="","",INDEX('المواعيد'!$D$6:$D$105,MATCH(B130&amp;"",'المواعيد'!$A$6:$A$105,0))),""))</f>
        <v/>
      </c>
      <c r="G130" s="18">
        <f>IF(OR(F130="",NOT(ISNUMBER(D130))),"",D130-F130)</f>
        <v/>
      </c>
      <c r="H130" s="19">
        <f>IF(OR(B130&amp;""="",NOT(ISNUMBER(D130))),"",IFERROR(IF(INDEX('المواعيد'!$E$6:$E$105,MATCH(B130&amp;"",'المواعيد'!$A$6:$A$105,0))&gt;0,D130/INDEX('المواعيد'!$E$6:$E$105,MATCH(B130&amp;"",'المواعيد'!$A$6:$A$105,0)),""),""))</f>
        <v/>
      </c>
      <c r="I130" s="6">
        <f>IF(OR(B130&amp;""="",NOT(ISNUMBER(D130))),"",IF(COUNTIF('المواعيد'!$A$6:$A$105,B130&amp;"")=0,"الامتحان غير موجود",IF(F130="","بدون هدف",IF(D130&gt;F130,"فوق الهدف",IF(D130=F130,"على الهدف","تحت الهدف")))))</f>
        <v/>
      </c>
      <c r="J130" s="17">
        <f>IF(OR(B130&amp;""="",NOT(ISNUMBER(D130)),NOT(ISNUMBER(A130))),"",COUNTIFS($B$6:$B$505,B130&amp;"",$A$6:$A$505,"&lt;"&amp;A130,$D$6:$D$505,"&gt;=0")+COUNTIFS($B$6:B130,B130&amp;"",$A$6:A130,A130&amp;"",$D$6:D130,"&gt;=0"))</f>
        <v/>
      </c>
      <c r="K130" s="6">
        <f>IF(AND(B130&amp;""="",D130&amp;""=""),"",IF(OR(B130&amp;""="",NOT(ISNUMBER(D130)),NOT(ISNUMBER(A130))),"راجع البيانات","سليم"))</f>
        <v/>
      </c>
    </row>
    <row r="131">
      <c r="A131" s="13" t="n"/>
      <c r="B131" s="5" t="n"/>
      <c r="C131" s="5" t="n"/>
      <c r="D131" s="16" t="n"/>
      <c r="E131" s="5" t="n"/>
      <c r="F131" s="18">
        <f>IF(OR(B131&amp;""="",NOT(ISNUMBER(D131))),"",IFERROR(IF(INDEX('المواعيد'!$D$6:$D$105,MATCH(B131&amp;"",'المواعيد'!$A$6:$A$105,0))="","",INDEX('المواعيد'!$D$6:$D$105,MATCH(B131&amp;"",'المواعيد'!$A$6:$A$105,0))),""))</f>
        <v/>
      </c>
      <c r="G131" s="18">
        <f>IF(OR(F131="",NOT(ISNUMBER(D131))),"",D131-F131)</f>
        <v/>
      </c>
      <c r="H131" s="19">
        <f>IF(OR(B131&amp;""="",NOT(ISNUMBER(D131))),"",IFERROR(IF(INDEX('المواعيد'!$E$6:$E$105,MATCH(B131&amp;"",'المواعيد'!$A$6:$A$105,0))&gt;0,D131/INDEX('المواعيد'!$E$6:$E$105,MATCH(B131&amp;"",'المواعيد'!$A$6:$A$105,0)),""),""))</f>
        <v/>
      </c>
      <c r="I131" s="6">
        <f>IF(OR(B131&amp;""="",NOT(ISNUMBER(D131))),"",IF(COUNTIF('المواعيد'!$A$6:$A$105,B131&amp;"")=0,"الامتحان غير موجود",IF(F131="","بدون هدف",IF(D131&gt;F131,"فوق الهدف",IF(D131=F131,"على الهدف","تحت الهدف")))))</f>
        <v/>
      </c>
      <c r="J131" s="17">
        <f>IF(OR(B131&amp;""="",NOT(ISNUMBER(D131)),NOT(ISNUMBER(A131))),"",COUNTIFS($B$6:$B$505,B131&amp;"",$A$6:$A$505,"&lt;"&amp;A131,$D$6:$D$505,"&gt;=0")+COUNTIFS($B$6:B131,B131&amp;"",$A$6:A131,A131&amp;"",$D$6:D131,"&gt;=0"))</f>
        <v/>
      </c>
      <c r="K131" s="6">
        <f>IF(AND(B131&amp;""="",D131&amp;""=""),"",IF(OR(B131&amp;""="",NOT(ISNUMBER(D131)),NOT(ISNUMBER(A131))),"راجع البيانات","سليم"))</f>
        <v/>
      </c>
    </row>
    <row r="132">
      <c r="A132" s="13" t="n"/>
      <c r="B132" s="5" t="n"/>
      <c r="C132" s="5" t="n"/>
      <c r="D132" s="16" t="n"/>
      <c r="E132" s="5" t="n"/>
      <c r="F132" s="18">
        <f>IF(OR(B132&amp;""="",NOT(ISNUMBER(D132))),"",IFERROR(IF(INDEX('المواعيد'!$D$6:$D$105,MATCH(B132&amp;"",'المواعيد'!$A$6:$A$105,0))="","",INDEX('المواعيد'!$D$6:$D$105,MATCH(B132&amp;"",'المواعيد'!$A$6:$A$105,0))),""))</f>
        <v/>
      </c>
      <c r="G132" s="18">
        <f>IF(OR(F132="",NOT(ISNUMBER(D132))),"",D132-F132)</f>
        <v/>
      </c>
      <c r="H132" s="19">
        <f>IF(OR(B132&amp;""="",NOT(ISNUMBER(D132))),"",IFERROR(IF(INDEX('المواعيد'!$E$6:$E$105,MATCH(B132&amp;"",'المواعيد'!$A$6:$A$105,0))&gt;0,D132/INDEX('المواعيد'!$E$6:$E$105,MATCH(B132&amp;"",'المواعيد'!$A$6:$A$105,0)),""),""))</f>
        <v/>
      </c>
      <c r="I132" s="6">
        <f>IF(OR(B132&amp;""="",NOT(ISNUMBER(D132))),"",IF(COUNTIF('المواعيد'!$A$6:$A$105,B132&amp;"")=0,"الامتحان غير موجود",IF(F132="","بدون هدف",IF(D132&gt;F132,"فوق الهدف",IF(D132=F132,"على الهدف","تحت الهدف")))))</f>
        <v/>
      </c>
      <c r="J132" s="17">
        <f>IF(OR(B132&amp;""="",NOT(ISNUMBER(D132)),NOT(ISNUMBER(A132))),"",COUNTIFS($B$6:$B$505,B132&amp;"",$A$6:$A$505,"&lt;"&amp;A132,$D$6:$D$505,"&gt;=0")+COUNTIFS($B$6:B132,B132&amp;"",$A$6:A132,A132&amp;"",$D$6:D132,"&gt;=0"))</f>
        <v/>
      </c>
      <c r="K132" s="6">
        <f>IF(AND(B132&amp;""="",D132&amp;""=""),"",IF(OR(B132&amp;""="",NOT(ISNUMBER(D132)),NOT(ISNUMBER(A132))),"راجع البيانات","سليم"))</f>
        <v/>
      </c>
    </row>
    <row r="133">
      <c r="A133" s="13" t="n"/>
      <c r="B133" s="5" t="n"/>
      <c r="C133" s="5" t="n"/>
      <c r="D133" s="16" t="n"/>
      <c r="E133" s="5" t="n"/>
      <c r="F133" s="18">
        <f>IF(OR(B133&amp;""="",NOT(ISNUMBER(D133))),"",IFERROR(IF(INDEX('المواعيد'!$D$6:$D$105,MATCH(B133&amp;"",'المواعيد'!$A$6:$A$105,0))="","",INDEX('المواعيد'!$D$6:$D$105,MATCH(B133&amp;"",'المواعيد'!$A$6:$A$105,0))),""))</f>
        <v/>
      </c>
      <c r="G133" s="18">
        <f>IF(OR(F133="",NOT(ISNUMBER(D133))),"",D133-F133)</f>
        <v/>
      </c>
      <c r="H133" s="19">
        <f>IF(OR(B133&amp;""="",NOT(ISNUMBER(D133))),"",IFERROR(IF(INDEX('المواعيد'!$E$6:$E$105,MATCH(B133&amp;"",'المواعيد'!$A$6:$A$105,0))&gt;0,D133/INDEX('المواعيد'!$E$6:$E$105,MATCH(B133&amp;"",'المواعيد'!$A$6:$A$105,0)),""),""))</f>
        <v/>
      </c>
      <c r="I133" s="6">
        <f>IF(OR(B133&amp;""="",NOT(ISNUMBER(D133))),"",IF(COUNTIF('المواعيد'!$A$6:$A$105,B133&amp;"")=0,"الامتحان غير موجود",IF(F133="","بدون هدف",IF(D133&gt;F133,"فوق الهدف",IF(D133=F133,"على الهدف","تحت الهدف")))))</f>
        <v/>
      </c>
      <c r="J133" s="17">
        <f>IF(OR(B133&amp;""="",NOT(ISNUMBER(D133)),NOT(ISNUMBER(A133))),"",COUNTIFS($B$6:$B$505,B133&amp;"",$A$6:$A$505,"&lt;"&amp;A133,$D$6:$D$505,"&gt;=0")+COUNTIFS($B$6:B133,B133&amp;"",$A$6:A133,A133&amp;"",$D$6:D133,"&gt;=0"))</f>
        <v/>
      </c>
      <c r="K133" s="6">
        <f>IF(AND(B133&amp;""="",D133&amp;""=""),"",IF(OR(B133&amp;""="",NOT(ISNUMBER(D133)),NOT(ISNUMBER(A133))),"راجع البيانات","سليم"))</f>
        <v/>
      </c>
    </row>
    <row r="134">
      <c r="A134" s="13" t="n"/>
      <c r="B134" s="5" t="n"/>
      <c r="C134" s="5" t="n"/>
      <c r="D134" s="16" t="n"/>
      <c r="E134" s="5" t="n"/>
      <c r="F134" s="18">
        <f>IF(OR(B134&amp;""="",NOT(ISNUMBER(D134))),"",IFERROR(IF(INDEX('المواعيد'!$D$6:$D$105,MATCH(B134&amp;"",'المواعيد'!$A$6:$A$105,0))="","",INDEX('المواعيد'!$D$6:$D$105,MATCH(B134&amp;"",'المواعيد'!$A$6:$A$105,0))),""))</f>
        <v/>
      </c>
      <c r="G134" s="18">
        <f>IF(OR(F134="",NOT(ISNUMBER(D134))),"",D134-F134)</f>
        <v/>
      </c>
      <c r="H134" s="19">
        <f>IF(OR(B134&amp;""="",NOT(ISNUMBER(D134))),"",IFERROR(IF(INDEX('المواعيد'!$E$6:$E$105,MATCH(B134&amp;"",'المواعيد'!$A$6:$A$105,0))&gt;0,D134/INDEX('المواعيد'!$E$6:$E$105,MATCH(B134&amp;"",'المواعيد'!$A$6:$A$105,0)),""),""))</f>
        <v/>
      </c>
      <c r="I134" s="6">
        <f>IF(OR(B134&amp;""="",NOT(ISNUMBER(D134))),"",IF(COUNTIF('المواعيد'!$A$6:$A$105,B134&amp;"")=0,"الامتحان غير موجود",IF(F134="","بدون هدف",IF(D134&gt;F134,"فوق الهدف",IF(D134=F134,"على الهدف","تحت الهدف")))))</f>
        <v/>
      </c>
      <c r="J134" s="17">
        <f>IF(OR(B134&amp;""="",NOT(ISNUMBER(D134)),NOT(ISNUMBER(A134))),"",COUNTIFS($B$6:$B$505,B134&amp;"",$A$6:$A$505,"&lt;"&amp;A134,$D$6:$D$505,"&gt;=0")+COUNTIFS($B$6:B134,B134&amp;"",$A$6:A134,A134&amp;"",$D$6:D134,"&gt;=0"))</f>
        <v/>
      </c>
      <c r="K134" s="6">
        <f>IF(AND(B134&amp;""="",D134&amp;""=""),"",IF(OR(B134&amp;""="",NOT(ISNUMBER(D134)),NOT(ISNUMBER(A134))),"راجع البيانات","سليم"))</f>
        <v/>
      </c>
    </row>
    <row r="135">
      <c r="A135" s="13" t="n"/>
      <c r="B135" s="5" t="n"/>
      <c r="C135" s="5" t="n"/>
      <c r="D135" s="16" t="n"/>
      <c r="E135" s="5" t="n"/>
      <c r="F135" s="18">
        <f>IF(OR(B135&amp;""="",NOT(ISNUMBER(D135))),"",IFERROR(IF(INDEX('المواعيد'!$D$6:$D$105,MATCH(B135&amp;"",'المواعيد'!$A$6:$A$105,0))="","",INDEX('المواعيد'!$D$6:$D$105,MATCH(B135&amp;"",'المواعيد'!$A$6:$A$105,0))),""))</f>
        <v/>
      </c>
      <c r="G135" s="18">
        <f>IF(OR(F135="",NOT(ISNUMBER(D135))),"",D135-F135)</f>
        <v/>
      </c>
      <c r="H135" s="19">
        <f>IF(OR(B135&amp;""="",NOT(ISNUMBER(D135))),"",IFERROR(IF(INDEX('المواعيد'!$E$6:$E$105,MATCH(B135&amp;"",'المواعيد'!$A$6:$A$105,0))&gt;0,D135/INDEX('المواعيد'!$E$6:$E$105,MATCH(B135&amp;"",'المواعيد'!$A$6:$A$105,0)),""),""))</f>
        <v/>
      </c>
      <c r="I135" s="6">
        <f>IF(OR(B135&amp;""="",NOT(ISNUMBER(D135))),"",IF(COUNTIF('المواعيد'!$A$6:$A$105,B135&amp;"")=0,"الامتحان غير موجود",IF(F135="","بدون هدف",IF(D135&gt;F135,"فوق الهدف",IF(D135=F135,"على الهدف","تحت الهدف")))))</f>
        <v/>
      </c>
      <c r="J135" s="17">
        <f>IF(OR(B135&amp;""="",NOT(ISNUMBER(D135)),NOT(ISNUMBER(A135))),"",COUNTIFS($B$6:$B$505,B135&amp;"",$A$6:$A$505,"&lt;"&amp;A135,$D$6:$D$505,"&gt;=0")+COUNTIFS($B$6:B135,B135&amp;"",$A$6:A135,A135&amp;"",$D$6:D135,"&gt;=0"))</f>
        <v/>
      </c>
      <c r="K135" s="6">
        <f>IF(AND(B135&amp;""="",D135&amp;""=""),"",IF(OR(B135&amp;""="",NOT(ISNUMBER(D135)),NOT(ISNUMBER(A135))),"راجع البيانات","سليم"))</f>
        <v/>
      </c>
    </row>
    <row r="136">
      <c r="A136" s="13" t="n"/>
      <c r="B136" s="5" t="n"/>
      <c r="C136" s="5" t="n"/>
      <c r="D136" s="16" t="n"/>
      <c r="E136" s="5" t="n"/>
      <c r="F136" s="18">
        <f>IF(OR(B136&amp;""="",NOT(ISNUMBER(D136))),"",IFERROR(IF(INDEX('المواعيد'!$D$6:$D$105,MATCH(B136&amp;"",'المواعيد'!$A$6:$A$105,0))="","",INDEX('المواعيد'!$D$6:$D$105,MATCH(B136&amp;"",'المواعيد'!$A$6:$A$105,0))),""))</f>
        <v/>
      </c>
      <c r="G136" s="18">
        <f>IF(OR(F136="",NOT(ISNUMBER(D136))),"",D136-F136)</f>
        <v/>
      </c>
      <c r="H136" s="19">
        <f>IF(OR(B136&amp;""="",NOT(ISNUMBER(D136))),"",IFERROR(IF(INDEX('المواعيد'!$E$6:$E$105,MATCH(B136&amp;"",'المواعيد'!$A$6:$A$105,0))&gt;0,D136/INDEX('المواعيد'!$E$6:$E$105,MATCH(B136&amp;"",'المواعيد'!$A$6:$A$105,0)),""),""))</f>
        <v/>
      </c>
      <c r="I136" s="6">
        <f>IF(OR(B136&amp;""="",NOT(ISNUMBER(D136))),"",IF(COUNTIF('المواعيد'!$A$6:$A$105,B136&amp;"")=0,"الامتحان غير موجود",IF(F136="","بدون هدف",IF(D136&gt;F136,"فوق الهدف",IF(D136=F136,"على الهدف","تحت الهدف")))))</f>
        <v/>
      </c>
      <c r="J136" s="17">
        <f>IF(OR(B136&amp;""="",NOT(ISNUMBER(D136)),NOT(ISNUMBER(A136))),"",COUNTIFS($B$6:$B$505,B136&amp;"",$A$6:$A$505,"&lt;"&amp;A136,$D$6:$D$505,"&gt;=0")+COUNTIFS($B$6:B136,B136&amp;"",$A$6:A136,A136&amp;"",$D$6:D136,"&gt;=0"))</f>
        <v/>
      </c>
      <c r="K136" s="6">
        <f>IF(AND(B136&amp;""="",D136&amp;""=""),"",IF(OR(B136&amp;""="",NOT(ISNUMBER(D136)),NOT(ISNUMBER(A136))),"راجع البيانات","سليم"))</f>
        <v/>
      </c>
    </row>
    <row r="137">
      <c r="A137" s="13" t="n"/>
      <c r="B137" s="5" t="n"/>
      <c r="C137" s="5" t="n"/>
      <c r="D137" s="16" t="n"/>
      <c r="E137" s="5" t="n"/>
      <c r="F137" s="18">
        <f>IF(OR(B137&amp;""="",NOT(ISNUMBER(D137))),"",IFERROR(IF(INDEX('المواعيد'!$D$6:$D$105,MATCH(B137&amp;"",'المواعيد'!$A$6:$A$105,0))="","",INDEX('المواعيد'!$D$6:$D$105,MATCH(B137&amp;"",'المواعيد'!$A$6:$A$105,0))),""))</f>
        <v/>
      </c>
      <c r="G137" s="18">
        <f>IF(OR(F137="",NOT(ISNUMBER(D137))),"",D137-F137)</f>
        <v/>
      </c>
      <c r="H137" s="19">
        <f>IF(OR(B137&amp;""="",NOT(ISNUMBER(D137))),"",IFERROR(IF(INDEX('المواعيد'!$E$6:$E$105,MATCH(B137&amp;"",'المواعيد'!$A$6:$A$105,0))&gt;0,D137/INDEX('المواعيد'!$E$6:$E$105,MATCH(B137&amp;"",'المواعيد'!$A$6:$A$105,0)),""),""))</f>
        <v/>
      </c>
      <c r="I137" s="6">
        <f>IF(OR(B137&amp;""="",NOT(ISNUMBER(D137))),"",IF(COUNTIF('المواعيد'!$A$6:$A$105,B137&amp;"")=0,"الامتحان غير موجود",IF(F137="","بدون هدف",IF(D137&gt;F137,"فوق الهدف",IF(D137=F137,"على الهدف","تحت الهدف")))))</f>
        <v/>
      </c>
      <c r="J137" s="17">
        <f>IF(OR(B137&amp;""="",NOT(ISNUMBER(D137)),NOT(ISNUMBER(A137))),"",COUNTIFS($B$6:$B$505,B137&amp;"",$A$6:$A$505,"&lt;"&amp;A137,$D$6:$D$505,"&gt;=0")+COUNTIFS($B$6:B137,B137&amp;"",$A$6:A137,A137&amp;"",$D$6:D137,"&gt;=0"))</f>
        <v/>
      </c>
      <c r="K137" s="6">
        <f>IF(AND(B137&amp;""="",D137&amp;""=""),"",IF(OR(B137&amp;""="",NOT(ISNUMBER(D137)),NOT(ISNUMBER(A137))),"راجع البيانات","سليم"))</f>
        <v/>
      </c>
    </row>
    <row r="138">
      <c r="A138" s="13" t="n"/>
      <c r="B138" s="5" t="n"/>
      <c r="C138" s="5" t="n"/>
      <c r="D138" s="16" t="n"/>
      <c r="E138" s="5" t="n"/>
      <c r="F138" s="18">
        <f>IF(OR(B138&amp;""="",NOT(ISNUMBER(D138))),"",IFERROR(IF(INDEX('المواعيد'!$D$6:$D$105,MATCH(B138&amp;"",'المواعيد'!$A$6:$A$105,0))="","",INDEX('المواعيد'!$D$6:$D$105,MATCH(B138&amp;"",'المواعيد'!$A$6:$A$105,0))),""))</f>
        <v/>
      </c>
      <c r="G138" s="18">
        <f>IF(OR(F138="",NOT(ISNUMBER(D138))),"",D138-F138)</f>
        <v/>
      </c>
      <c r="H138" s="19">
        <f>IF(OR(B138&amp;""="",NOT(ISNUMBER(D138))),"",IFERROR(IF(INDEX('المواعيد'!$E$6:$E$105,MATCH(B138&amp;"",'المواعيد'!$A$6:$A$105,0))&gt;0,D138/INDEX('المواعيد'!$E$6:$E$105,MATCH(B138&amp;"",'المواعيد'!$A$6:$A$105,0)),""),""))</f>
        <v/>
      </c>
      <c r="I138" s="6">
        <f>IF(OR(B138&amp;""="",NOT(ISNUMBER(D138))),"",IF(COUNTIF('المواعيد'!$A$6:$A$105,B138&amp;"")=0,"الامتحان غير موجود",IF(F138="","بدون هدف",IF(D138&gt;F138,"فوق الهدف",IF(D138=F138,"على الهدف","تحت الهدف")))))</f>
        <v/>
      </c>
      <c r="J138" s="17">
        <f>IF(OR(B138&amp;""="",NOT(ISNUMBER(D138)),NOT(ISNUMBER(A138))),"",COUNTIFS($B$6:$B$505,B138&amp;"",$A$6:$A$505,"&lt;"&amp;A138,$D$6:$D$505,"&gt;=0")+COUNTIFS($B$6:B138,B138&amp;"",$A$6:A138,A138&amp;"",$D$6:D138,"&gt;=0"))</f>
        <v/>
      </c>
      <c r="K138" s="6">
        <f>IF(AND(B138&amp;""="",D138&amp;""=""),"",IF(OR(B138&amp;""="",NOT(ISNUMBER(D138)),NOT(ISNUMBER(A138))),"راجع البيانات","سليم"))</f>
        <v/>
      </c>
    </row>
    <row r="139">
      <c r="A139" s="13" t="n"/>
      <c r="B139" s="5" t="n"/>
      <c r="C139" s="5" t="n"/>
      <c r="D139" s="16" t="n"/>
      <c r="E139" s="5" t="n"/>
      <c r="F139" s="18">
        <f>IF(OR(B139&amp;""="",NOT(ISNUMBER(D139))),"",IFERROR(IF(INDEX('المواعيد'!$D$6:$D$105,MATCH(B139&amp;"",'المواعيد'!$A$6:$A$105,0))="","",INDEX('المواعيد'!$D$6:$D$105,MATCH(B139&amp;"",'المواعيد'!$A$6:$A$105,0))),""))</f>
        <v/>
      </c>
      <c r="G139" s="18">
        <f>IF(OR(F139="",NOT(ISNUMBER(D139))),"",D139-F139)</f>
        <v/>
      </c>
      <c r="H139" s="19">
        <f>IF(OR(B139&amp;""="",NOT(ISNUMBER(D139))),"",IFERROR(IF(INDEX('المواعيد'!$E$6:$E$105,MATCH(B139&amp;"",'المواعيد'!$A$6:$A$105,0))&gt;0,D139/INDEX('المواعيد'!$E$6:$E$105,MATCH(B139&amp;"",'المواعيد'!$A$6:$A$105,0)),""),""))</f>
        <v/>
      </c>
      <c r="I139" s="6">
        <f>IF(OR(B139&amp;""="",NOT(ISNUMBER(D139))),"",IF(COUNTIF('المواعيد'!$A$6:$A$105,B139&amp;"")=0,"الامتحان غير موجود",IF(F139="","بدون هدف",IF(D139&gt;F139,"فوق الهدف",IF(D139=F139,"على الهدف","تحت الهدف")))))</f>
        <v/>
      </c>
      <c r="J139" s="17">
        <f>IF(OR(B139&amp;""="",NOT(ISNUMBER(D139)),NOT(ISNUMBER(A139))),"",COUNTIFS($B$6:$B$505,B139&amp;"",$A$6:$A$505,"&lt;"&amp;A139,$D$6:$D$505,"&gt;=0")+COUNTIFS($B$6:B139,B139&amp;"",$A$6:A139,A139&amp;"",$D$6:D139,"&gt;=0"))</f>
        <v/>
      </c>
      <c r="K139" s="6">
        <f>IF(AND(B139&amp;""="",D139&amp;""=""),"",IF(OR(B139&amp;""="",NOT(ISNUMBER(D139)),NOT(ISNUMBER(A139))),"راجع البيانات","سليم"))</f>
        <v/>
      </c>
    </row>
    <row r="140">
      <c r="A140" s="13" t="n"/>
      <c r="B140" s="5" t="n"/>
      <c r="C140" s="5" t="n"/>
      <c r="D140" s="16" t="n"/>
      <c r="E140" s="5" t="n"/>
      <c r="F140" s="18">
        <f>IF(OR(B140&amp;""="",NOT(ISNUMBER(D140))),"",IFERROR(IF(INDEX('المواعيد'!$D$6:$D$105,MATCH(B140&amp;"",'المواعيد'!$A$6:$A$105,0))="","",INDEX('المواعيد'!$D$6:$D$105,MATCH(B140&amp;"",'المواعيد'!$A$6:$A$105,0))),""))</f>
        <v/>
      </c>
      <c r="G140" s="18">
        <f>IF(OR(F140="",NOT(ISNUMBER(D140))),"",D140-F140)</f>
        <v/>
      </c>
      <c r="H140" s="19">
        <f>IF(OR(B140&amp;""="",NOT(ISNUMBER(D140))),"",IFERROR(IF(INDEX('المواعيد'!$E$6:$E$105,MATCH(B140&amp;"",'المواعيد'!$A$6:$A$105,0))&gt;0,D140/INDEX('المواعيد'!$E$6:$E$105,MATCH(B140&amp;"",'المواعيد'!$A$6:$A$105,0)),""),""))</f>
        <v/>
      </c>
      <c r="I140" s="6">
        <f>IF(OR(B140&amp;""="",NOT(ISNUMBER(D140))),"",IF(COUNTIF('المواعيد'!$A$6:$A$105,B140&amp;"")=0,"الامتحان غير موجود",IF(F140="","بدون هدف",IF(D140&gt;F140,"فوق الهدف",IF(D140=F140,"على الهدف","تحت الهدف")))))</f>
        <v/>
      </c>
      <c r="J140" s="17">
        <f>IF(OR(B140&amp;""="",NOT(ISNUMBER(D140)),NOT(ISNUMBER(A140))),"",COUNTIFS($B$6:$B$505,B140&amp;"",$A$6:$A$505,"&lt;"&amp;A140,$D$6:$D$505,"&gt;=0")+COUNTIFS($B$6:B140,B140&amp;"",$A$6:A140,A140&amp;"",$D$6:D140,"&gt;=0"))</f>
        <v/>
      </c>
      <c r="K140" s="6">
        <f>IF(AND(B140&amp;""="",D140&amp;""=""),"",IF(OR(B140&amp;""="",NOT(ISNUMBER(D140)),NOT(ISNUMBER(A140))),"راجع البيانات","سليم"))</f>
        <v/>
      </c>
    </row>
    <row r="141">
      <c r="A141" s="13" t="n"/>
      <c r="B141" s="5" t="n"/>
      <c r="C141" s="5" t="n"/>
      <c r="D141" s="16" t="n"/>
      <c r="E141" s="5" t="n"/>
      <c r="F141" s="18">
        <f>IF(OR(B141&amp;""="",NOT(ISNUMBER(D141))),"",IFERROR(IF(INDEX('المواعيد'!$D$6:$D$105,MATCH(B141&amp;"",'المواعيد'!$A$6:$A$105,0))="","",INDEX('المواعيد'!$D$6:$D$105,MATCH(B141&amp;"",'المواعيد'!$A$6:$A$105,0))),""))</f>
        <v/>
      </c>
      <c r="G141" s="18">
        <f>IF(OR(F141="",NOT(ISNUMBER(D141))),"",D141-F141)</f>
        <v/>
      </c>
      <c r="H141" s="19">
        <f>IF(OR(B141&amp;""="",NOT(ISNUMBER(D141))),"",IFERROR(IF(INDEX('المواعيد'!$E$6:$E$105,MATCH(B141&amp;"",'المواعيد'!$A$6:$A$105,0))&gt;0,D141/INDEX('المواعيد'!$E$6:$E$105,MATCH(B141&amp;"",'المواعيد'!$A$6:$A$105,0)),""),""))</f>
        <v/>
      </c>
      <c r="I141" s="6">
        <f>IF(OR(B141&amp;""="",NOT(ISNUMBER(D141))),"",IF(COUNTIF('المواعيد'!$A$6:$A$105,B141&amp;"")=0,"الامتحان غير موجود",IF(F141="","بدون هدف",IF(D141&gt;F141,"فوق الهدف",IF(D141=F141,"على الهدف","تحت الهدف")))))</f>
        <v/>
      </c>
      <c r="J141" s="17">
        <f>IF(OR(B141&amp;""="",NOT(ISNUMBER(D141)),NOT(ISNUMBER(A141))),"",COUNTIFS($B$6:$B$505,B141&amp;"",$A$6:$A$505,"&lt;"&amp;A141,$D$6:$D$505,"&gt;=0")+COUNTIFS($B$6:B141,B141&amp;"",$A$6:A141,A141&amp;"",$D$6:D141,"&gt;=0"))</f>
        <v/>
      </c>
      <c r="K141" s="6">
        <f>IF(AND(B141&amp;""="",D141&amp;""=""),"",IF(OR(B141&amp;""="",NOT(ISNUMBER(D141)),NOT(ISNUMBER(A141))),"راجع البيانات","سليم"))</f>
        <v/>
      </c>
    </row>
    <row r="142">
      <c r="A142" s="13" t="n"/>
      <c r="B142" s="5" t="n"/>
      <c r="C142" s="5" t="n"/>
      <c r="D142" s="16" t="n"/>
      <c r="E142" s="5" t="n"/>
      <c r="F142" s="18">
        <f>IF(OR(B142&amp;""="",NOT(ISNUMBER(D142))),"",IFERROR(IF(INDEX('المواعيد'!$D$6:$D$105,MATCH(B142&amp;"",'المواعيد'!$A$6:$A$105,0))="","",INDEX('المواعيد'!$D$6:$D$105,MATCH(B142&amp;"",'المواعيد'!$A$6:$A$105,0))),""))</f>
        <v/>
      </c>
      <c r="G142" s="18">
        <f>IF(OR(F142="",NOT(ISNUMBER(D142))),"",D142-F142)</f>
        <v/>
      </c>
      <c r="H142" s="19">
        <f>IF(OR(B142&amp;""="",NOT(ISNUMBER(D142))),"",IFERROR(IF(INDEX('المواعيد'!$E$6:$E$105,MATCH(B142&amp;"",'المواعيد'!$A$6:$A$105,0))&gt;0,D142/INDEX('المواعيد'!$E$6:$E$105,MATCH(B142&amp;"",'المواعيد'!$A$6:$A$105,0)),""),""))</f>
        <v/>
      </c>
      <c r="I142" s="6">
        <f>IF(OR(B142&amp;""="",NOT(ISNUMBER(D142))),"",IF(COUNTIF('المواعيد'!$A$6:$A$105,B142&amp;"")=0,"الامتحان غير موجود",IF(F142="","بدون هدف",IF(D142&gt;F142,"فوق الهدف",IF(D142=F142,"على الهدف","تحت الهدف")))))</f>
        <v/>
      </c>
      <c r="J142" s="17">
        <f>IF(OR(B142&amp;""="",NOT(ISNUMBER(D142)),NOT(ISNUMBER(A142))),"",COUNTIFS($B$6:$B$505,B142&amp;"",$A$6:$A$505,"&lt;"&amp;A142,$D$6:$D$505,"&gt;=0")+COUNTIFS($B$6:B142,B142&amp;"",$A$6:A142,A142&amp;"",$D$6:D142,"&gt;=0"))</f>
        <v/>
      </c>
      <c r="K142" s="6">
        <f>IF(AND(B142&amp;""="",D142&amp;""=""),"",IF(OR(B142&amp;""="",NOT(ISNUMBER(D142)),NOT(ISNUMBER(A142))),"راجع البيانات","سليم"))</f>
        <v/>
      </c>
    </row>
    <row r="143">
      <c r="A143" s="13" t="n"/>
      <c r="B143" s="5" t="n"/>
      <c r="C143" s="5" t="n"/>
      <c r="D143" s="16" t="n"/>
      <c r="E143" s="5" t="n"/>
      <c r="F143" s="18">
        <f>IF(OR(B143&amp;""="",NOT(ISNUMBER(D143))),"",IFERROR(IF(INDEX('المواعيد'!$D$6:$D$105,MATCH(B143&amp;"",'المواعيد'!$A$6:$A$105,0))="","",INDEX('المواعيد'!$D$6:$D$105,MATCH(B143&amp;"",'المواعيد'!$A$6:$A$105,0))),""))</f>
        <v/>
      </c>
      <c r="G143" s="18">
        <f>IF(OR(F143="",NOT(ISNUMBER(D143))),"",D143-F143)</f>
        <v/>
      </c>
      <c r="H143" s="19">
        <f>IF(OR(B143&amp;""="",NOT(ISNUMBER(D143))),"",IFERROR(IF(INDEX('المواعيد'!$E$6:$E$105,MATCH(B143&amp;"",'المواعيد'!$A$6:$A$105,0))&gt;0,D143/INDEX('المواعيد'!$E$6:$E$105,MATCH(B143&amp;"",'المواعيد'!$A$6:$A$105,0)),""),""))</f>
        <v/>
      </c>
      <c r="I143" s="6">
        <f>IF(OR(B143&amp;""="",NOT(ISNUMBER(D143))),"",IF(COUNTIF('المواعيد'!$A$6:$A$105,B143&amp;"")=0,"الامتحان غير موجود",IF(F143="","بدون هدف",IF(D143&gt;F143,"فوق الهدف",IF(D143=F143,"على الهدف","تحت الهدف")))))</f>
        <v/>
      </c>
      <c r="J143" s="17">
        <f>IF(OR(B143&amp;""="",NOT(ISNUMBER(D143)),NOT(ISNUMBER(A143))),"",COUNTIFS($B$6:$B$505,B143&amp;"",$A$6:$A$505,"&lt;"&amp;A143,$D$6:$D$505,"&gt;=0")+COUNTIFS($B$6:B143,B143&amp;"",$A$6:A143,A143&amp;"",$D$6:D143,"&gt;=0"))</f>
        <v/>
      </c>
      <c r="K143" s="6">
        <f>IF(AND(B143&amp;""="",D143&amp;""=""),"",IF(OR(B143&amp;""="",NOT(ISNUMBER(D143)),NOT(ISNUMBER(A143))),"راجع البيانات","سليم"))</f>
        <v/>
      </c>
    </row>
    <row r="144">
      <c r="A144" s="13" t="n"/>
      <c r="B144" s="5" t="n"/>
      <c r="C144" s="5" t="n"/>
      <c r="D144" s="16" t="n"/>
      <c r="E144" s="5" t="n"/>
      <c r="F144" s="18">
        <f>IF(OR(B144&amp;""="",NOT(ISNUMBER(D144))),"",IFERROR(IF(INDEX('المواعيد'!$D$6:$D$105,MATCH(B144&amp;"",'المواعيد'!$A$6:$A$105,0))="","",INDEX('المواعيد'!$D$6:$D$105,MATCH(B144&amp;"",'المواعيد'!$A$6:$A$105,0))),""))</f>
        <v/>
      </c>
      <c r="G144" s="18">
        <f>IF(OR(F144="",NOT(ISNUMBER(D144))),"",D144-F144)</f>
        <v/>
      </c>
      <c r="H144" s="19">
        <f>IF(OR(B144&amp;""="",NOT(ISNUMBER(D144))),"",IFERROR(IF(INDEX('المواعيد'!$E$6:$E$105,MATCH(B144&amp;"",'المواعيد'!$A$6:$A$105,0))&gt;0,D144/INDEX('المواعيد'!$E$6:$E$105,MATCH(B144&amp;"",'المواعيد'!$A$6:$A$105,0)),""),""))</f>
        <v/>
      </c>
      <c r="I144" s="6">
        <f>IF(OR(B144&amp;""="",NOT(ISNUMBER(D144))),"",IF(COUNTIF('المواعيد'!$A$6:$A$105,B144&amp;"")=0,"الامتحان غير موجود",IF(F144="","بدون هدف",IF(D144&gt;F144,"فوق الهدف",IF(D144=F144,"على الهدف","تحت الهدف")))))</f>
        <v/>
      </c>
      <c r="J144" s="17">
        <f>IF(OR(B144&amp;""="",NOT(ISNUMBER(D144)),NOT(ISNUMBER(A144))),"",COUNTIFS($B$6:$B$505,B144&amp;"",$A$6:$A$505,"&lt;"&amp;A144,$D$6:$D$505,"&gt;=0")+COUNTIFS($B$6:B144,B144&amp;"",$A$6:A144,A144&amp;"",$D$6:D144,"&gt;=0"))</f>
        <v/>
      </c>
      <c r="K144" s="6">
        <f>IF(AND(B144&amp;""="",D144&amp;""=""),"",IF(OR(B144&amp;""="",NOT(ISNUMBER(D144)),NOT(ISNUMBER(A144))),"راجع البيانات","سليم"))</f>
        <v/>
      </c>
    </row>
    <row r="145">
      <c r="A145" s="13" t="n"/>
      <c r="B145" s="5" t="n"/>
      <c r="C145" s="5" t="n"/>
      <c r="D145" s="16" t="n"/>
      <c r="E145" s="5" t="n"/>
      <c r="F145" s="18">
        <f>IF(OR(B145&amp;""="",NOT(ISNUMBER(D145))),"",IFERROR(IF(INDEX('المواعيد'!$D$6:$D$105,MATCH(B145&amp;"",'المواعيد'!$A$6:$A$105,0))="","",INDEX('المواعيد'!$D$6:$D$105,MATCH(B145&amp;"",'المواعيد'!$A$6:$A$105,0))),""))</f>
        <v/>
      </c>
      <c r="G145" s="18">
        <f>IF(OR(F145="",NOT(ISNUMBER(D145))),"",D145-F145)</f>
        <v/>
      </c>
      <c r="H145" s="19">
        <f>IF(OR(B145&amp;""="",NOT(ISNUMBER(D145))),"",IFERROR(IF(INDEX('المواعيد'!$E$6:$E$105,MATCH(B145&amp;"",'المواعيد'!$A$6:$A$105,0))&gt;0,D145/INDEX('المواعيد'!$E$6:$E$105,MATCH(B145&amp;"",'المواعيد'!$A$6:$A$105,0)),""),""))</f>
        <v/>
      </c>
      <c r="I145" s="6">
        <f>IF(OR(B145&amp;""="",NOT(ISNUMBER(D145))),"",IF(COUNTIF('المواعيد'!$A$6:$A$105,B145&amp;"")=0,"الامتحان غير موجود",IF(F145="","بدون هدف",IF(D145&gt;F145,"فوق الهدف",IF(D145=F145,"على الهدف","تحت الهدف")))))</f>
        <v/>
      </c>
      <c r="J145" s="17">
        <f>IF(OR(B145&amp;""="",NOT(ISNUMBER(D145)),NOT(ISNUMBER(A145))),"",COUNTIFS($B$6:$B$505,B145&amp;"",$A$6:$A$505,"&lt;"&amp;A145,$D$6:$D$505,"&gt;=0")+COUNTIFS($B$6:B145,B145&amp;"",$A$6:A145,A145&amp;"",$D$6:D145,"&gt;=0"))</f>
        <v/>
      </c>
      <c r="K145" s="6">
        <f>IF(AND(B145&amp;""="",D145&amp;""=""),"",IF(OR(B145&amp;""="",NOT(ISNUMBER(D145)),NOT(ISNUMBER(A145))),"راجع البيانات","سليم"))</f>
        <v/>
      </c>
    </row>
    <row r="146">
      <c r="A146" s="13" t="n"/>
      <c r="B146" s="5" t="n"/>
      <c r="C146" s="5" t="n"/>
      <c r="D146" s="16" t="n"/>
      <c r="E146" s="5" t="n"/>
      <c r="F146" s="18">
        <f>IF(OR(B146&amp;""="",NOT(ISNUMBER(D146))),"",IFERROR(IF(INDEX('المواعيد'!$D$6:$D$105,MATCH(B146&amp;"",'المواعيد'!$A$6:$A$105,0))="","",INDEX('المواعيد'!$D$6:$D$105,MATCH(B146&amp;"",'المواعيد'!$A$6:$A$105,0))),""))</f>
        <v/>
      </c>
      <c r="G146" s="18">
        <f>IF(OR(F146="",NOT(ISNUMBER(D146))),"",D146-F146)</f>
        <v/>
      </c>
      <c r="H146" s="19">
        <f>IF(OR(B146&amp;""="",NOT(ISNUMBER(D146))),"",IFERROR(IF(INDEX('المواعيد'!$E$6:$E$105,MATCH(B146&amp;"",'المواعيد'!$A$6:$A$105,0))&gt;0,D146/INDEX('المواعيد'!$E$6:$E$105,MATCH(B146&amp;"",'المواعيد'!$A$6:$A$105,0)),""),""))</f>
        <v/>
      </c>
      <c r="I146" s="6">
        <f>IF(OR(B146&amp;""="",NOT(ISNUMBER(D146))),"",IF(COUNTIF('المواعيد'!$A$6:$A$105,B146&amp;"")=0,"الامتحان غير موجود",IF(F146="","بدون هدف",IF(D146&gt;F146,"فوق الهدف",IF(D146=F146,"على الهدف","تحت الهدف")))))</f>
        <v/>
      </c>
      <c r="J146" s="17">
        <f>IF(OR(B146&amp;""="",NOT(ISNUMBER(D146)),NOT(ISNUMBER(A146))),"",COUNTIFS($B$6:$B$505,B146&amp;"",$A$6:$A$505,"&lt;"&amp;A146,$D$6:$D$505,"&gt;=0")+COUNTIFS($B$6:B146,B146&amp;"",$A$6:A146,A146&amp;"",$D$6:D146,"&gt;=0"))</f>
        <v/>
      </c>
      <c r="K146" s="6">
        <f>IF(AND(B146&amp;""="",D146&amp;""=""),"",IF(OR(B146&amp;""="",NOT(ISNUMBER(D146)),NOT(ISNUMBER(A146))),"راجع البيانات","سليم"))</f>
        <v/>
      </c>
    </row>
    <row r="147">
      <c r="A147" s="13" t="n"/>
      <c r="B147" s="5" t="n"/>
      <c r="C147" s="5" t="n"/>
      <c r="D147" s="16" t="n"/>
      <c r="E147" s="5" t="n"/>
      <c r="F147" s="18">
        <f>IF(OR(B147&amp;""="",NOT(ISNUMBER(D147))),"",IFERROR(IF(INDEX('المواعيد'!$D$6:$D$105,MATCH(B147&amp;"",'المواعيد'!$A$6:$A$105,0))="","",INDEX('المواعيد'!$D$6:$D$105,MATCH(B147&amp;"",'المواعيد'!$A$6:$A$105,0))),""))</f>
        <v/>
      </c>
      <c r="G147" s="18">
        <f>IF(OR(F147="",NOT(ISNUMBER(D147))),"",D147-F147)</f>
        <v/>
      </c>
      <c r="H147" s="19">
        <f>IF(OR(B147&amp;""="",NOT(ISNUMBER(D147))),"",IFERROR(IF(INDEX('المواعيد'!$E$6:$E$105,MATCH(B147&amp;"",'المواعيد'!$A$6:$A$105,0))&gt;0,D147/INDEX('المواعيد'!$E$6:$E$105,MATCH(B147&amp;"",'المواعيد'!$A$6:$A$105,0)),""),""))</f>
        <v/>
      </c>
      <c r="I147" s="6">
        <f>IF(OR(B147&amp;""="",NOT(ISNUMBER(D147))),"",IF(COUNTIF('المواعيد'!$A$6:$A$105,B147&amp;"")=0,"الامتحان غير موجود",IF(F147="","بدون هدف",IF(D147&gt;F147,"فوق الهدف",IF(D147=F147,"على الهدف","تحت الهدف")))))</f>
        <v/>
      </c>
      <c r="J147" s="17">
        <f>IF(OR(B147&amp;""="",NOT(ISNUMBER(D147)),NOT(ISNUMBER(A147))),"",COUNTIFS($B$6:$B$505,B147&amp;"",$A$6:$A$505,"&lt;"&amp;A147,$D$6:$D$505,"&gt;=0")+COUNTIFS($B$6:B147,B147&amp;"",$A$6:A147,A147&amp;"",$D$6:D147,"&gt;=0"))</f>
        <v/>
      </c>
      <c r="K147" s="6">
        <f>IF(AND(B147&amp;""="",D147&amp;""=""),"",IF(OR(B147&amp;""="",NOT(ISNUMBER(D147)),NOT(ISNUMBER(A147))),"راجع البيانات","سليم"))</f>
        <v/>
      </c>
    </row>
    <row r="148">
      <c r="A148" s="13" t="n"/>
      <c r="B148" s="5" t="n"/>
      <c r="C148" s="5" t="n"/>
      <c r="D148" s="16" t="n"/>
      <c r="E148" s="5" t="n"/>
      <c r="F148" s="18">
        <f>IF(OR(B148&amp;""="",NOT(ISNUMBER(D148))),"",IFERROR(IF(INDEX('المواعيد'!$D$6:$D$105,MATCH(B148&amp;"",'المواعيد'!$A$6:$A$105,0))="","",INDEX('المواعيد'!$D$6:$D$105,MATCH(B148&amp;"",'المواعيد'!$A$6:$A$105,0))),""))</f>
        <v/>
      </c>
      <c r="G148" s="18">
        <f>IF(OR(F148="",NOT(ISNUMBER(D148))),"",D148-F148)</f>
        <v/>
      </c>
      <c r="H148" s="19">
        <f>IF(OR(B148&amp;""="",NOT(ISNUMBER(D148))),"",IFERROR(IF(INDEX('المواعيد'!$E$6:$E$105,MATCH(B148&amp;"",'المواعيد'!$A$6:$A$105,0))&gt;0,D148/INDEX('المواعيد'!$E$6:$E$105,MATCH(B148&amp;"",'المواعيد'!$A$6:$A$105,0)),""),""))</f>
        <v/>
      </c>
      <c r="I148" s="6">
        <f>IF(OR(B148&amp;""="",NOT(ISNUMBER(D148))),"",IF(COUNTIF('المواعيد'!$A$6:$A$105,B148&amp;"")=0,"الامتحان غير موجود",IF(F148="","بدون هدف",IF(D148&gt;F148,"فوق الهدف",IF(D148=F148,"على الهدف","تحت الهدف")))))</f>
        <v/>
      </c>
      <c r="J148" s="17">
        <f>IF(OR(B148&amp;""="",NOT(ISNUMBER(D148)),NOT(ISNUMBER(A148))),"",COUNTIFS($B$6:$B$505,B148&amp;"",$A$6:$A$505,"&lt;"&amp;A148,$D$6:$D$505,"&gt;=0")+COUNTIFS($B$6:B148,B148&amp;"",$A$6:A148,A148&amp;"",$D$6:D148,"&gt;=0"))</f>
        <v/>
      </c>
      <c r="K148" s="6">
        <f>IF(AND(B148&amp;""="",D148&amp;""=""),"",IF(OR(B148&amp;""="",NOT(ISNUMBER(D148)),NOT(ISNUMBER(A148))),"راجع البيانات","سليم"))</f>
        <v/>
      </c>
    </row>
    <row r="149">
      <c r="A149" s="13" t="n"/>
      <c r="B149" s="5" t="n"/>
      <c r="C149" s="5" t="n"/>
      <c r="D149" s="16" t="n"/>
      <c r="E149" s="5" t="n"/>
      <c r="F149" s="18">
        <f>IF(OR(B149&amp;""="",NOT(ISNUMBER(D149))),"",IFERROR(IF(INDEX('المواعيد'!$D$6:$D$105,MATCH(B149&amp;"",'المواعيد'!$A$6:$A$105,0))="","",INDEX('المواعيد'!$D$6:$D$105,MATCH(B149&amp;"",'المواعيد'!$A$6:$A$105,0))),""))</f>
        <v/>
      </c>
      <c r="G149" s="18">
        <f>IF(OR(F149="",NOT(ISNUMBER(D149))),"",D149-F149)</f>
        <v/>
      </c>
      <c r="H149" s="19">
        <f>IF(OR(B149&amp;""="",NOT(ISNUMBER(D149))),"",IFERROR(IF(INDEX('المواعيد'!$E$6:$E$105,MATCH(B149&amp;"",'المواعيد'!$A$6:$A$105,0))&gt;0,D149/INDEX('المواعيد'!$E$6:$E$105,MATCH(B149&amp;"",'المواعيد'!$A$6:$A$105,0)),""),""))</f>
        <v/>
      </c>
      <c r="I149" s="6">
        <f>IF(OR(B149&amp;""="",NOT(ISNUMBER(D149))),"",IF(COUNTIF('المواعيد'!$A$6:$A$105,B149&amp;"")=0,"الامتحان غير موجود",IF(F149="","بدون هدف",IF(D149&gt;F149,"فوق الهدف",IF(D149=F149,"على الهدف","تحت الهدف")))))</f>
        <v/>
      </c>
      <c r="J149" s="17">
        <f>IF(OR(B149&amp;""="",NOT(ISNUMBER(D149)),NOT(ISNUMBER(A149))),"",COUNTIFS($B$6:$B$505,B149&amp;"",$A$6:$A$505,"&lt;"&amp;A149,$D$6:$D$505,"&gt;=0")+COUNTIFS($B$6:B149,B149&amp;"",$A$6:A149,A149&amp;"",$D$6:D149,"&gt;=0"))</f>
        <v/>
      </c>
      <c r="K149" s="6">
        <f>IF(AND(B149&amp;""="",D149&amp;""=""),"",IF(OR(B149&amp;""="",NOT(ISNUMBER(D149)),NOT(ISNUMBER(A149))),"راجع البيانات","سليم"))</f>
        <v/>
      </c>
    </row>
    <row r="150">
      <c r="A150" s="13" t="n"/>
      <c r="B150" s="5" t="n"/>
      <c r="C150" s="5" t="n"/>
      <c r="D150" s="16" t="n"/>
      <c r="E150" s="5" t="n"/>
      <c r="F150" s="18">
        <f>IF(OR(B150&amp;""="",NOT(ISNUMBER(D150))),"",IFERROR(IF(INDEX('المواعيد'!$D$6:$D$105,MATCH(B150&amp;"",'المواعيد'!$A$6:$A$105,0))="","",INDEX('المواعيد'!$D$6:$D$105,MATCH(B150&amp;"",'المواعيد'!$A$6:$A$105,0))),""))</f>
        <v/>
      </c>
      <c r="G150" s="18">
        <f>IF(OR(F150="",NOT(ISNUMBER(D150))),"",D150-F150)</f>
        <v/>
      </c>
      <c r="H150" s="19">
        <f>IF(OR(B150&amp;""="",NOT(ISNUMBER(D150))),"",IFERROR(IF(INDEX('المواعيد'!$E$6:$E$105,MATCH(B150&amp;"",'المواعيد'!$A$6:$A$105,0))&gt;0,D150/INDEX('المواعيد'!$E$6:$E$105,MATCH(B150&amp;"",'المواعيد'!$A$6:$A$105,0)),""),""))</f>
        <v/>
      </c>
      <c r="I150" s="6">
        <f>IF(OR(B150&amp;""="",NOT(ISNUMBER(D150))),"",IF(COUNTIF('المواعيد'!$A$6:$A$105,B150&amp;"")=0,"الامتحان غير موجود",IF(F150="","بدون هدف",IF(D150&gt;F150,"فوق الهدف",IF(D150=F150,"على الهدف","تحت الهدف")))))</f>
        <v/>
      </c>
      <c r="J150" s="17">
        <f>IF(OR(B150&amp;""="",NOT(ISNUMBER(D150)),NOT(ISNUMBER(A150))),"",COUNTIFS($B$6:$B$505,B150&amp;"",$A$6:$A$505,"&lt;"&amp;A150,$D$6:$D$505,"&gt;=0")+COUNTIFS($B$6:B150,B150&amp;"",$A$6:A150,A150&amp;"",$D$6:D150,"&gt;=0"))</f>
        <v/>
      </c>
      <c r="K150" s="6">
        <f>IF(AND(B150&amp;""="",D150&amp;""=""),"",IF(OR(B150&amp;""="",NOT(ISNUMBER(D150)),NOT(ISNUMBER(A150))),"راجع البيانات","سليم"))</f>
        <v/>
      </c>
    </row>
    <row r="151">
      <c r="A151" s="13" t="n"/>
      <c r="B151" s="5" t="n"/>
      <c r="C151" s="5" t="n"/>
      <c r="D151" s="16" t="n"/>
      <c r="E151" s="5" t="n"/>
      <c r="F151" s="18">
        <f>IF(OR(B151&amp;""="",NOT(ISNUMBER(D151))),"",IFERROR(IF(INDEX('المواعيد'!$D$6:$D$105,MATCH(B151&amp;"",'المواعيد'!$A$6:$A$105,0))="","",INDEX('المواعيد'!$D$6:$D$105,MATCH(B151&amp;"",'المواعيد'!$A$6:$A$105,0))),""))</f>
        <v/>
      </c>
      <c r="G151" s="18">
        <f>IF(OR(F151="",NOT(ISNUMBER(D151))),"",D151-F151)</f>
        <v/>
      </c>
      <c r="H151" s="19">
        <f>IF(OR(B151&amp;""="",NOT(ISNUMBER(D151))),"",IFERROR(IF(INDEX('المواعيد'!$E$6:$E$105,MATCH(B151&amp;"",'المواعيد'!$A$6:$A$105,0))&gt;0,D151/INDEX('المواعيد'!$E$6:$E$105,MATCH(B151&amp;"",'المواعيد'!$A$6:$A$105,0)),""),""))</f>
        <v/>
      </c>
      <c r="I151" s="6">
        <f>IF(OR(B151&amp;""="",NOT(ISNUMBER(D151))),"",IF(COUNTIF('المواعيد'!$A$6:$A$105,B151&amp;"")=0,"الامتحان غير موجود",IF(F151="","بدون هدف",IF(D151&gt;F151,"فوق الهدف",IF(D151=F151,"على الهدف","تحت الهدف")))))</f>
        <v/>
      </c>
      <c r="J151" s="17">
        <f>IF(OR(B151&amp;""="",NOT(ISNUMBER(D151)),NOT(ISNUMBER(A151))),"",COUNTIFS($B$6:$B$505,B151&amp;"",$A$6:$A$505,"&lt;"&amp;A151,$D$6:$D$505,"&gt;=0")+COUNTIFS($B$6:B151,B151&amp;"",$A$6:A151,A151&amp;"",$D$6:D151,"&gt;=0"))</f>
        <v/>
      </c>
      <c r="K151" s="6">
        <f>IF(AND(B151&amp;""="",D151&amp;""=""),"",IF(OR(B151&amp;""="",NOT(ISNUMBER(D151)),NOT(ISNUMBER(A151))),"راجع البيانات","سليم"))</f>
        <v/>
      </c>
    </row>
    <row r="152">
      <c r="A152" s="13" t="n"/>
      <c r="B152" s="5" t="n"/>
      <c r="C152" s="5" t="n"/>
      <c r="D152" s="16" t="n"/>
      <c r="E152" s="5" t="n"/>
      <c r="F152" s="18">
        <f>IF(OR(B152&amp;""="",NOT(ISNUMBER(D152))),"",IFERROR(IF(INDEX('المواعيد'!$D$6:$D$105,MATCH(B152&amp;"",'المواعيد'!$A$6:$A$105,0))="","",INDEX('المواعيد'!$D$6:$D$105,MATCH(B152&amp;"",'المواعيد'!$A$6:$A$105,0))),""))</f>
        <v/>
      </c>
      <c r="G152" s="18">
        <f>IF(OR(F152="",NOT(ISNUMBER(D152))),"",D152-F152)</f>
        <v/>
      </c>
      <c r="H152" s="19">
        <f>IF(OR(B152&amp;""="",NOT(ISNUMBER(D152))),"",IFERROR(IF(INDEX('المواعيد'!$E$6:$E$105,MATCH(B152&amp;"",'المواعيد'!$A$6:$A$105,0))&gt;0,D152/INDEX('المواعيد'!$E$6:$E$105,MATCH(B152&amp;"",'المواعيد'!$A$6:$A$105,0)),""),""))</f>
        <v/>
      </c>
      <c r="I152" s="6">
        <f>IF(OR(B152&amp;""="",NOT(ISNUMBER(D152))),"",IF(COUNTIF('المواعيد'!$A$6:$A$105,B152&amp;"")=0,"الامتحان غير موجود",IF(F152="","بدون هدف",IF(D152&gt;F152,"فوق الهدف",IF(D152=F152,"على الهدف","تحت الهدف")))))</f>
        <v/>
      </c>
      <c r="J152" s="17">
        <f>IF(OR(B152&amp;""="",NOT(ISNUMBER(D152)),NOT(ISNUMBER(A152))),"",COUNTIFS($B$6:$B$505,B152&amp;"",$A$6:$A$505,"&lt;"&amp;A152,$D$6:$D$505,"&gt;=0")+COUNTIFS($B$6:B152,B152&amp;"",$A$6:A152,A152&amp;"",$D$6:D152,"&gt;=0"))</f>
        <v/>
      </c>
      <c r="K152" s="6">
        <f>IF(AND(B152&amp;""="",D152&amp;""=""),"",IF(OR(B152&amp;""="",NOT(ISNUMBER(D152)),NOT(ISNUMBER(A152))),"راجع البيانات","سليم"))</f>
        <v/>
      </c>
    </row>
    <row r="153">
      <c r="A153" s="13" t="n"/>
      <c r="B153" s="5" t="n"/>
      <c r="C153" s="5" t="n"/>
      <c r="D153" s="16" t="n"/>
      <c r="E153" s="5" t="n"/>
      <c r="F153" s="18">
        <f>IF(OR(B153&amp;""="",NOT(ISNUMBER(D153))),"",IFERROR(IF(INDEX('المواعيد'!$D$6:$D$105,MATCH(B153&amp;"",'المواعيد'!$A$6:$A$105,0))="","",INDEX('المواعيد'!$D$6:$D$105,MATCH(B153&amp;"",'المواعيد'!$A$6:$A$105,0))),""))</f>
        <v/>
      </c>
      <c r="G153" s="18">
        <f>IF(OR(F153="",NOT(ISNUMBER(D153))),"",D153-F153)</f>
        <v/>
      </c>
      <c r="H153" s="19">
        <f>IF(OR(B153&amp;""="",NOT(ISNUMBER(D153))),"",IFERROR(IF(INDEX('المواعيد'!$E$6:$E$105,MATCH(B153&amp;"",'المواعيد'!$A$6:$A$105,0))&gt;0,D153/INDEX('المواعيد'!$E$6:$E$105,MATCH(B153&amp;"",'المواعيد'!$A$6:$A$105,0)),""),""))</f>
        <v/>
      </c>
      <c r="I153" s="6">
        <f>IF(OR(B153&amp;""="",NOT(ISNUMBER(D153))),"",IF(COUNTIF('المواعيد'!$A$6:$A$105,B153&amp;"")=0,"الامتحان غير موجود",IF(F153="","بدون هدف",IF(D153&gt;F153,"فوق الهدف",IF(D153=F153,"على الهدف","تحت الهدف")))))</f>
        <v/>
      </c>
      <c r="J153" s="17">
        <f>IF(OR(B153&amp;""="",NOT(ISNUMBER(D153)),NOT(ISNUMBER(A153))),"",COUNTIFS($B$6:$B$505,B153&amp;"",$A$6:$A$505,"&lt;"&amp;A153,$D$6:$D$505,"&gt;=0")+COUNTIFS($B$6:B153,B153&amp;"",$A$6:A153,A153&amp;"",$D$6:D153,"&gt;=0"))</f>
        <v/>
      </c>
      <c r="K153" s="6">
        <f>IF(AND(B153&amp;""="",D153&amp;""=""),"",IF(OR(B153&amp;""="",NOT(ISNUMBER(D153)),NOT(ISNUMBER(A153))),"راجع البيانات","سليم"))</f>
        <v/>
      </c>
    </row>
    <row r="154">
      <c r="A154" s="13" t="n"/>
      <c r="B154" s="5" t="n"/>
      <c r="C154" s="5" t="n"/>
      <c r="D154" s="16" t="n"/>
      <c r="E154" s="5" t="n"/>
      <c r="F154" s="18">
        <f>IF(OR(B154&amp;""="",NOT(ISNUMBER(D154))),"",IFERROR(IF(INDEX('المواعيد'!$D$6:$D$105,MATCH(B154&amp;"",'المواعيد'!$A$6:$A$105,0))="","",INDEX('المواعيد'!$D$6:$D$105,MATCH(B154&amp;"",'المواعيد'!$A$6:$A$105,0))),""))</f>
        <v/>
      </c>
      <c r="G154" s="18">
        <f>IF(OR(F154="",NOT(ISNUMBER(D154))),"",D154-F154)</f>
        <v/>
      </c>
      <c r="H154" s="19">
        <f>IF(OR(B154&amp;""="",NOT(ISNUMBER(D154))),"",IFERROR(IF(INDEX('المواعيد'!$E$6:$E$105,MATCH(B154&amp;"",'المواعيد'!$A$6:$A$105,0))&gt;0,D154/INDEX('المواعيد'!$E$6:$E$105,MATCH(B154&amp;"",'المواعيد'!$A$6:$A$105,0)),""),""))</f>
        <v/>
      </c>
      <c r="I154" s="6">
        <f>IF(OR(B154&amp;""="",NOT(ISNUMBER(D154))),"",IF(COUNTIF('المواعيد'!$A$6:$A$105,B154&amp;"")=0,"الامتحان غير موجود",IF(F154="","بدون هدف",IF(D154&gt;F154,"فوق الهدف",IF(D154=F154,"على الهدف","تحت الهدف")))))</f>
        <v/>
      </c>
      <c r="J154" s="17">
        <f>IF(OR(B154&amp;""="",NOT(ISNUMBER(D154)),NOT(ISNUMBER(A154))),"",COUNTIFS($B$6:$B$505,B154&amp;"",$A$6:$A$505,"&lt;"&amp;A154,$D$6:$D$505,"&gt;=0")+COUNTIFS($B$6:B154,B154&amp;"",$A$6:A154,A154&amp;"",$D$6:D154,"&gt;=0"))</f>
        <v/>
      </c>
      <c r="K154" s="6">
        <f>IF(AND(B154&amp;""="",D154&amp;""=""),"",IF(OR(B154&amp;""="",NOT(ISNUMBER(D154)),NOT(ISNUMBER(A154))),"راجع البيانات","سليم"))</f>
        <v/>
      </c>
    </row>
    <row r="155">
      <c r="A155" s="13" t="n"/>
      <c r="B155" s="5" t="n"/>
      <c r="C155" s="5" t="n"/>
      <c r="D155" s="16" t="n"/>
      <c r="E155" s="5" t="n"/>
      <c r="F155" s="18">
        <f>IF(OR(B155&amp;""="",NOT(ISNUMBER(D155))),"",IFERROR(IF(INDEX('المواعيد'!$D$6:$D$105,MATCH(B155&amp;"",'المواعيد'!$A$6:$A$105,0))="","",INDEX('المواعيد'!$D$6:$D$105,MATCH(B155&amp;"",'المواعيد'!$A$6:$A$105,0))),""))</f>
        <v/>
      </c>
      <c r="G155" s="18">
        <f>IF(OR(F155="",NOT(ISNUMBER(D155))),"",D155-F155)</f>
        <v/>
      </c>
      <c r="H155" s="19">
        <f>IF(OR(B155&amp;""="",NOT(ISNUMBER(D155))),"",IFERROR(IF(INDEX('المواعيد'!$E$6:$E$105,MATCH(B155&amp;"",'المواعيد'!$A$6:$A$105,0))&gt;0,D155/INDEX('المواعيد'!$E$6:$E$105,MATCH(B155&amp;"",'المواعيد'!$A$6:$A$105,0)),""),""))</f>
        <v/>
      </c>
      <c r="I155" s="6">
        <f>IF(OR(B155&amp;""="",NOT(ISNUMBER(D155))),"",IF(COUNTIF('المواعيد'!$A$6:$A$105,B155&amp;"")=0,"الامتحان غير موجود",IF(F155="","بدون هدف",IF(D155&gt;F155,"فوق الهدف",IF(D155=F155,"على الهدف","تحت الهدف")))))</f>
        <v/>
      </c>
      <c r="J155" s="17">
        <f>IF(OR(B155&amp;""="",NOT(ISNUMBER(D155)),NOT(ISNUMBER(A155))),"",COUNTIFS($B$6:$B$505,B155&amp;"",$A$6:$A$505,"&lt;"&amp;A155,$D$6:$D$505,"&gt;=0")+COUNTIFS($B$6:B155,B155&amp;"",$A$6:A155,A155&amp;"",$D$6:D155,"&gt;=0"))</f>
        <v/>
      </c>
      <c r="K155" s="6">
        <f>IF(AND(B155&amp;""="",D155&amp;""=""),"",IF(OR(B155&amp;""="",NOT(ISNUMBER(D155)),NOT(ISNUMBER(A155))),"راجع البيانات","سليم"))</f>
        <v/>
      </c>
    </row>
    <row r="156">
      <c r="A156" s="13" t="n"/>
      <c r="B156" s="5" t="n"/>
      <c r="C156" s="5" t="n"/>
      <c r="D156" s="16" t="n"/>
      <c r="E156" s="5" t="n"/>
      <c r="F156" s="18">
        <f>IF(OR(B156&amp;""="",NOT(ISNUMBER(D156))),"",IFERROR(IF(INDEX('المواعيد'!$D$6:$D$105,MATCH(B156&amp;"",'المواعيد'!$A$6:$A$105,0))="","",INDEX('المواعيد'!$D$6:$D$105,MATCH(B156&amp;"",'المواعيد'!$A$6:$A$105,0))),""))</f>
        <v/>
      </c>
      <c r="G156" s="18">
        <f>IF(OR(F156="",NOT(ISNUMBER(D156))),"",D156-F156)</f>
        <v/>
      </c>
      <c r="H156" s="19">
        <f>IF(OR(B156&amp;""="",NOT(ISNUMBER(D156))),"",IFERROR(IF(INDEX('المواعيد'!$E$6:$E$105,MATCH(B156&amp;"",'المواعيد'!$A$6:$A$105,0))&gt;0,D156/INDEX('المواعيد'!$E$6:$E$105,MATCH(B156&amp;"",'المواعيد'!$A$6:$A$105,0)),""),""))</f>
        <v/>
      </c>
      <c r="I156" s="6">
        <f>IF(OR(B156&amp;""="",NOT(ISNUMBER(D156))),"",IF(COUNTIF('المواعيد'!$A$6:$A$105,B156&amp;"")=0,"الامتحان غير موجود",IF(F156="","بدون هدف",IF(D156&gt;F156,"فوق الهدف",IF(D156=F156,"على الهدف","تحت الهدف")))))</f>
        <v/>
      </c>
      <c r="J156" s="17">
        <f>IF(OR(B156&amp;""="",NOT(ISNUMBER(D156)),NOT(ISNUMBER(A156))),"",COUNTIFS($B$6:$B$505,B156&amp;"",$A$6:$A$505,"&lt;"&amp;A156,$D$6:$D$505,"&gt;=0")+COUNTIFS($B$6:B156,B156&amp;"",$A$6:A156,A156&amp;"",$D$6:D156,"&gt;=0"))</f>
        <v/>
      </c>
      <c r="K156" s="6">
        <f>IF(AND(B156&amp;""="",D156&amp;""=""),"",IF(OR(B156&amp;""="",NOT(ISNUMBER(D156)),NOT(ISNUMBER(A156))),"راجع البيانات","سليم"))</f>
        <v/>
      </c>
    </row>
    <row r="157">
      <c r="A157" s="13" t="n"/>
      <c r="B157" s="5" t="n"/>
      <c r="C157" s="5" t="n"/>
      <c r="D157" s="16" t="n"/>
      <c r="E157" s="5" t="n"/>
      <c r="F157" s="18">
        <f>IF(OR(B157&amp;""="",NOT(ISNUMBER(D157))),"",IFERROR(IF(INDEX('المواعيد'!$D$6:$D$105,MATCH(B157&amp;"",'المواعيد'!$A$6:$A$105,0))="","",INDEX('المواعيد'!$D$6:$D$105,MATCH(B157&amp;"",'المواعيد'!$A$6:$A$105,0))),""))</f>
        <v/>
      </c>
      <c r="G157" s="18">
        <f>IF(OR(F157="",NOT(ISNUMBER(D157))),"",D157-F157)</f>
        <v/>
      </c>
      <c r="H157" s="19">
        <f>IF(OR(B157&amp;""="",NOT(ISNUMBER(D157))),"",IFERROR(IF(INDEX('المواعيد'!$E$6:$E$105,MATCH(B157&amp;"",'المواعيد'!$A$6:$A$105,0))&gt;0,D157/INDEX('المواعيد'!$E$6:$E$105,MATCH(B157&amp;"",'المواعيد'!$A$6:$A$105,0)),""),""))</f>
        <v/>
      </c>
      <c r="I157" s="6">
        <f>IF(OR(B157&amp;""="",NOT(ISNUMBER(D157))),"",IF(COUNTIF('المواعيد'!$A$6:$A$105,B157&amp;"")=0,"الامتحان غير موجود",IF(F157="","بدون هدف",IF(D157&gt;F157,"فوق الهدف",IF(D157=F157,"على الهدف","تحت الهدف")))))</f>
        <v/>
      </c>
      <c r="J157" s="17">
        <f>IF(OR(B157&amp;""="",NOT(ISNUMBER(D157)),NOT(ISNUMBER(A157))),"",COUNTIFS($B$6:$B$505,B157&amp;"",$A$6:$A$505,"&lt;"&amp;A157,$D$6:$D$505,"&gt;=0")+COUNTIFS($B$6:B157,B157&amp;"",$A$6:A157,A157&amp;"",$D$6:D157,"&gt;=0"))</f>
        <v/>
      </c>
      <c r="K157" s="6">
        <f>IF(AND(B157&amp;""="",D157&amp;""=""),"",IF(OR(B157&amp;""="",NOT(ISNUMBER(D157)),NOT(ISNUMBER(A157))),"راجع البيانات","سليم"))</f>
        <v/>
      </c>
    </row>
    <row r="158">
      <c r="A158" s="13" t="n"/>
      <c r="B158" s="5" t="n"/>
      <c r="C158" s="5" t="n"/>
      <c r="D158" s="16" t="n"/>
      <c r="E158" s="5" t="n"/>
      <c r="F158" s="18">
        <f>IF(OR(B158&amp;""="",NOT(ISNUMBER(D158))),"",IFERROR(IF(INDEX('المواعيد'!$D$6:$D$105,MATCH(B158&amp;"",'المواعيد'!$A$6:$A$105,0))="","",INDEX('المواعيد'!$D$6:$D$105,MATCH(B158&amp;"",'المواعيد'!$A$6:$A$105,0))),""))</f>
        <v/>
      </c>
      <c r="G158" s="18">
        <f>IF(OR(F158="",NOT(ISNUMBER(D158))),"",D158-F158)</f>
        <v/>
      </c>
      <c r="H158" s="19">
        <f>IF(OR(B158&amp;""="",NOT(ISNUMBER(D158))),"",IFERROR(IF(INDEX('المواعيد'!$E$6:$E$105,MATCH(B158&amp;"",'المواعيد'!$A$6:$A$105,0))&gt;0,D158/INDEX('المواعيد'!$E$6:$E$105,MATCH(B158&amp;"",'المواعيد'!$A$6:$A$105,0)),""),""))</f>
        <v/>
      </c>
      <c r="I158" s="6">
        <f>IF(OR(B158&amp;""="",NOT(ISNUMBER(D158))),"",IF(COUNTIF('المواعيد'!$A$6:$A$105,B158&amp;"")=0,"الامتحان غير موجود",IF(F158="","بدون هدف",IF(D158&gt;F158,"فوق الهدف",IF(D158=F158,"على الهدف","تحت الهدف")))))</f>
        <v/>
      </c>
      <c r="J158" s="17">
        <f>IF(OR(B158&amp;""="",NOT(ISNUMBER(D158)),NOT(ISNUMBER(A158))),"",COUNTIFS($B$6:$B$505,B158&amp;"",$A$6:$A$505,"&lt;"&amp;A158,$D$6:$D$505,"&gt;=0")+COUNTIFS($B$6:B158,B158&amp;"",$A$6:A158,A158&amp;"",$D$6:D158,"&gt;=0"))</f>
        <v/>
      </c>
      <c r="K158" s="6">
        <f>IF(AND(B158&amp;""="",D158&amp;""=""),"",IF(OR(B158&amp;""="",NOT(ISNUMBER(D158)),NOT(ISNUMBER(A158))),"راجع البيانات","سليم"))</f>
        <v/>
      </c>
    </row>
    <row r="159">
      <c r="A159" s="13" t="n"/>
      <c r="B159" s="5" t="n"/>
      <c r="C159" s="5" t="n"/>
      <c r="D159" s="16" t="n"/>
      <c r="E159" s="5" t="n"/>
      <c r="F159" s="18">
        <f>IF(OR(B159&amp;""="",NOT(ISNUMBER(D159))),"",IFERROR(IF(INDEX('المواعيد'!$D$6:$D$105,MATCH(B159&amp;"",'المواعيد'!$A$6:$A$105,0))="","",INDEX('المواعيد'!$D$6:$D$105,MATCH(B159&amp;"",'المواعيد'!$A$6:$A$105,0))),""))</f>
        <v/>
      </c>
      <c r="G159" s="18">
        <f>IF(OR(F159="",NOT(ISNUMBER(D159))),"",D159-F159)</f>
        <v/>
      </c>
      <c r="H159" s="19">
        <f>IF(OR(B159&amp;""="",NOT(ISNUMBER(D159))),"",IFERROR(IF(INDEX('المواعيد'!$E$6:$E$105,MATCH(B159&amp;"",'المواعيد'!$A$6:$A$105,0))&gt;0,D159/INDEX('المواعيد'!$E$6:$E$105,MATCH(B159&amp;"",'المواعيد'!$A$6:$A$105,0)),""),""))</f>
        <v/>
      </c>
      <c r="I159" s="6">
        <f>IF(OR(B159&amp;""="",NOT(ISNUMBER(D159))),"",IF(COUNTIF('المواعيد'!$A$6:$A$105,B159&amp;"")=0,"الامتحان غير موجود",IF(F159="","بدون هدف",IF(D159&gt;F159,"فوق الهدف",IF(D159=F159,"على الهدف","تحت الهدف")))))</f>
        <v/>
      </c>
      <c r="J159" s="17">
        <f>IF(OR(B159&amp;""="",NOT(ISNUMBER(D159)),NOT(ISNUMBER(A159))),"",COUNTIFS($B$6:$B$505,B159&amp;"",$A$6:$A$505,"&lt;"&amp;A159,$D$6:$D$505,"&gt;=0")+COUNTIFS($B$6:B159,B159&amp;"",$A$6:A159,A159&amp;"",$D$6:D159,"&gt;=0"))</f>
        <v/>
      </c>
      <c r="K159" s="6">
        <f>IF(AND(B159&amp;""="",D159&amp;""=""),"",IF(OR(B159&amp;""="",NOT(ISNUMBER(D159)),NOT(ISNUMBER(A159))),"راجع البيانات","سليم"))</f>
        <v/>
      </c>
    </row>
    <row r="160">
      <c r="A160" s="13" t="n"/>
      <c r="B160" s="5" t="n"/>
      <c r="C160" s="5" t="n"/>
      <c r="D160" s="16" t="n"/>
      <c r="E160" s="5" t="n"/>
      <c r="F160" s="18">
        <f>IF(OR(B160&amp;""="",NOT(ISNUMBER(D160))),"",IFERROR(IF(INDEX('المواعيد'!$D$6:$D$105,MATCH(B160&amp;"",'المواعيد'!$A$6:$A$105,0))="","",INDEX('المواعيد'!$D$6:$D$105,MATCH(B160&amp;"",'المواعيد'!$A$6:$A$105,0))),""))</f>
        <v/>
      </c>
      <c r="G160" s="18">
        <f>IF(OR(F160="",NOT(ISNUMBER(D160))),"",D160-F160)</f>
        <v/>
      </c>
      <c r="H160" s="19">
        <f>IF(OR(B160&amp;""="",NOT(ISNUMBER(D160))),"",IFERROR(IF(INDEX('المواعيد'!$E$6:$E$105,MATCH(B160&amp;"",'المواعيد'!$A$6:$A$105,0))&gt;0,D160/INDEX('المواعيد'!$E$6:$E$105,MATCH(B160&amp;"",'المواعيد'!$A$6:$A$105,0)),""),""))</f>
        <v/>
      </c>
      <c r="I160" s="6">
        <f>IF(OR(B160&amp;""="",NOT(ISNUMBER(D160))),"",IF(COUNTIF('المواعيد'!$A$6:$A$105,B160&amp;"")=0,"الامتحان غير موجود",IF(F160="","بدون هدف",IF(D160&gt;F160,"فوق الهدف",IF(D160=F160,"على الهدف","تحت الهدف")))))</f>
        <v/>
      </c>
      <c r="J160" s="17">
        <f>IF(OR(B160&amp;""="",NOT(ISNUMBER(D160)),NOT(ISNUMBER(A160))),"",COUNTIFS($B$6:$B$505,B160&amp;"",$A$6:$A$505,"&lt;"&amp;A160,$D$6:$D$505,"&gt;=0")+COUNTIFS($B$6:B160,B160&amp;"",$A$6:A160,A160&amp;"",$D$6:D160,"&gt;=0"))</f>
        <v/>
      </c>
      <c r="K160" s="6">
        <f>IF(AND(B160&amp;""="",D160&amp;""=""),"",IF(OR(B160&amp;""="",NOT(ISNUMBER(D160)),NOT(ISNUMBER(A160))),"راجع البيانات","سليم"))</f>
        <v/>
      </c>
    </row>
    <row r="161">
      <c r="A161" s="13" t="n"/>
      <c r="B161" s="5" t="n"/>
      <c r="C161" s="5" t="n"/>
      <c r="D161" s="16" t="n"/>
      <c r="E161" s="5" t="n"/>
      <c r="F161" s="18">
        <f>IF(OR(B161&amp;""="",NOT(ISNUMBER(D161))),"",IFERROR(IF(INDEX('المواعيد'!$D$6:$D$105,MATCH(B161&amp;"",'المواعيد'!$A$6:$A$105,0))="","",INDEX('المواعيد'!$D$6:$D$105,MATCH(B161&amp;"",'المواعيد'!$A$6:$A$105,0))),""))</f>
        <v/>
      </c>
      <c r="G161" s="18">
        <f>IF(OR(F161="",NOT(ISNUMBER(D161))),"",D161-F161)</f>
        <v/>
      </c>
      <c r="H161" s="19">
        <f>IF(OR(B161&amp;""="",NOT(ISNUMBER(D161))),"",IFERROR(IF(INDEX('المواعيد'!$E$6:$E$105,MATCH(B161&amp;"",'المواعيد'!$A$6:$A$105,0))&gt;0,D161/INDEX('المواعيد'!$E$6:$E$105,MATCH(B161&amp;"",'المواعيد'!$A$6:$A$105,0)),""),""))</f>
        <v/>
      </c>
      <c r="I161" s="6">
        <f>IF(OR(B161&amp;""="",NOT(ISNUMBER(D161))),"",IF(COUNTIF('المواعيد'!$A$6:$A$105,B161&amp;"")=0,"الامتحان غير موجود",IF(F161="","بدون هدف",IF(D161&gt;F161,"فوق الهدف",IF(D161=F161,"على الهدف","تحت الهدف")))))</f>
        <v/>
      </c>
      <c r="J161" s="17">
        <f>IF(OR(B161&amp;""="",NOT(ISNUMBER(D161)),NOT(ISNUMBER(A161))),"",COUNTIFS($B$6:$B$505,B161&amp;"",$A$6:$A$505,"&lt;"&amp;A161,$D$6:$D$505,"&gt;=0")+COUNTIFS($B$6:B161,B161&amp;"",$A$6:A161,A161&amp;"",$D$6:D161,"&gt;=0"))</f>
        <v/>
      </c>
      <c r="K161" s="6">
        <f>IF(AND(B161&amp;""="",D161&amp;""=""),"",IF(OR(B161&amp;""="",NOT(ISNUMBER(D161)),NOT(ISNUMBER(A161))),"راجع البيانات","سليم"))</f>
        <v/>
      </c>
    </row>
    <row r="162">
      <c r="A162" s="13" t="n"/>
      <c r="B162" s="5" t="n"/>
      <c r="C162" s="5" t="n"/>
      <c r="D162" s="16" t="n"/>
      <c r="E162" s="5" t="n"/>
      <c r="F162" s="18">
        <f>IF(OR(B162&amp;""="",NOT(ISNUMBER(D162))),"",IFERROR(IF(INDEX('المواعيد'!$D$6:$D$105,MATCH(B162&amp;"",'المواعيد'!$A$6:$A$105,0))="","",INDEX('المواعيد'!$D$6:$D$105,MATCH(B162&amp;"",'المواعيد'!$A$6:$A$105,0))),""))</f>
        <v/>
      </c>
      <c r="G162" s="18">
        <f>IF(OR(F162="",NOT(ISNUMBER(D162))),"",D162-F162)</f>
        <v/>
      </c>
      <c r="H162" s="19">
        <f>IF(OR(B162&amp;""="",NOT(ISNUMBER(D162))),"",IFERROR(IF(INDEX('المواعيد'!$E$6:$E$105,MATCH(B162&amp;"",'المواعيد'!$A$6:$A$105,0))&gt;0,D162/INDEX('المواعيد'!$E$6:$E$105,MATCH(B162&amp;"",'المواعيد'!$A$6:$A$105,0)),""),""))</f>
        <v/>
      </c>
      <c r="I162" s="6">
        <f>IF(OR(B162&amp;""="",NOT(ISNUMBER(D162))),"",IF(COUNTIF('المواعيد'!$A$6:$A$105,B162&amp;"")=0,"الامتحان غير موجود",IF(F162="","بدون هدف",IF(D162&gt;F162,"فوق الهدف",IF(D162=F162,"على الهدف","تحت الهدف")))))</f>
        <v/>
      </c>
      <c r="J162" s="17">
        <f>IF(OR(B162&amp;""="",NOT(ISNUMBER(D162)),NOT(ISNUMBER(A162))),"",COUNTIFS($B$6:$B$505,B162&amp;"",$A$6:$A$505,"&lt;"&amp;A162,$D$6:$D$505,"&gt;=0")+COUNTIFS($B$6:B162,B162&amp;"",$A$6:A162,A162&amp;"",$D$6:D162,"&gt;=0"))</f>
        <v/>
      </c>
      <c r="K162" s="6">
        <f>IF(AND(B162&amp;""="",D162&amp;""=""),"",IF(OR(B162&amp;""="",NOT(ISNUMBER(D162)),NOT(ISNUMBER(A162))),"راجع البيانات","سليم"))</f>
        <v/>
      </c>
    </row>
    <row r="163">
      <c r="A163" s="13" t="n"/>
      <c r="B163" s="5" t="n"/>
      <c r="C163" s="5" t="n"/>
      <c r="D163" s="16" t="n"/>
      <c r="E163" s="5" t="n"/>
      <c r="F163" s="18">
        <f>IF(OR(B163&amp;""="",NOT(ISNUMBER(D163))),"",IFERROR(IF(INDEX('المواعيد'!$D$6:$D$105,MATCH(B163&amp;"",'المواعيد'!$A$6:$A$105,0))="","",INDEX('المواعيد'!$D$6:$D$105,MATCH(B163&amp;"",'المواعيد'!$A$6:$A$105,0))),""))</f>
        <v/>
      </c>
      <c r="G163" s="18">
        <f>IF(OR(F163="",NOT(ISNUMBER(D163))),"",D163-F163)</f>
        <v/>
      </c>
      <c r="H163" s="19">
        <f>IF(OR(B163&amp;""="",NOT(ISNUMBER(D163))),"",IFERROR(IF(INDEX('المواعيد'!$E$6:$E$105,MATCH(B163&amp;"",'المواعيد'!$A$6:$A$105,0))&gt;0,D163/INDEX('المواعيد'!$E$6:$E$105,MATCH(B163&amp;"",'المواعيد'!$A$6:$A$105,0)),""),""))</f>
        <v/>
      </c>
      <c r="I163" s="6">
        <f>IF(OR(B163&amp;""="",NOT(ISNUMBER(D163))),"",IF(COUNTIF('المواعيد'!$A$6:$A$105,B163&amp;"")=0,"الامتحان غير موجود",IF(F163="","بدون هدف",IF(D163&gt;F163,"فوق الهدف",IF(D163=F163,"على الهدف","تحت الهدف")))))</f>
        <v/>
      </c>
      <c r="J163" s="17">
        <f>IF(OR(B163&amp;""="",NOT(ISNUMBER(D163)),NOT(ISNUMBER(A163))),"",COUNTIFS($B$6:$B$505,B163&amp;"",$A$6:$A$505,"&lt;"&amp;A163,$D$6:$D$505,"&gt;=0")+COUNTIFS($B$6:B163,B163&amp;"",$A$6:A163,A163&amp;"",$D$6:D163,"&gt;=0"))</f>
        <v/>
      </c>
      <c r="K163" s="6">
        <f>IF(AND(B163&amp;""="",D163&amp;""=""),"",IF(OR(B163&amp;""="",NOT(ISNUMBER(D163)),NOT(ISNUMBER(A163))),"راجع البيانات","سليم"))</f>
        <v/>
      </c>
    </row>
    <row r="164">
      <c r="A164" s="13" t="n"/>
      <c r="B164" s="5" t="n"/>
      <c r="C164" s="5" t="n"/>
      <c r="D164" s="16" t="n"/>
      <c r="E164" s="5" t="n"/>
      <c r="F164" s="18">
        <f>IF(OR(B164&amp;""="",NOT(ISNUMBER(D164))),"",IFERROR(IF(INDEX('المواعيد'!$D$6:$D$105,MATCH(B164&amp;"",'المواعيد'!$A$6:$A$105,0))="","",INDEX('المواعيد'!$D$6:$D$105,MATCH(B164&amp;"",'المواعيد'!$A$6:$A$105,0))),""))</f>
        <v/>
      </c>
      <c r="G164" s="18">
        <f>IF(OR(F164="",NOT(ISNUMBER(D164))),"",D164-F164)</f>
        <v/>
      </c>
      <c r="H164" s="19">
        <f>IF(OR(B164&amp;""="",NOT(ISNUMBER(D164))),"",IFERROR(IF(INDEX('المواعيد'!$E$6:$E$105,MATCH(B164&amp;"",'المواعيد'!$A$6:$A$105,0))&gt;0,D164/INDEX('المواعيد'!$E$6:$E$105,MATCH(B164&amp;"",'المواعيد'!$A$6:$A$105,0)),""),""))</f>
        <v/>
      </c>
      <c r="I164" s="6">
        <f>IF(OR(B164&amp;""="",NOT(ISNUMBER(D164))),"",IF(COUNTIF('المواعيد'!$A$6:$A$105,B164&amp;"")=0,"الامتحان غير موجود",IF(F164="","بدون هدف",IF(D164&gt;F164,"فوق الهدف",IF(D164=F164,"على الهدف","تحت الهدف")))))</f>
        <v/>
      </c>
      <c r="J164" s="17">
        <f>IF(OR(B164&amp;""="",NOT(ISNUMBER(D164)),NOT(ISNUMBER(A164))),"",COUNTIFS($B$6:$B$505,B164&amp;"",$A$6:$A$505,"&lt;"&amp;A164,$D$6:$D$505,"&gt;=0")+COUNTIFS($B$6:B164,B164&amp;"",$A$6:A164,A164&amp;"",$D$6:D164,"&gt;=0"))</f>
        <v/>
      </c>
      <c r="K164" s="6">
        <f>IF(AND(B164&amp;""="",D164&amp;""=""),"",IF(OR(B164&amp;""="",NOT(ISNUMBER(D164)),NOT(ISNUMBER(A164))),"راجع البيانات","سليم"))</f>
        <v/>
      </c>
    </row>
    <row r="165">
      <c r="A165" s="13" t="n"/>
      <c r="B165" s="5" t="n"/>
      <c r="C165" s="5" t="n"/>
      <c r="D165" s="16" t="n"/>
      <c r="E165" s="5" t="n"/>
      <c r="F165" s="18">
        <f>IF(OR(B165&amp;""="",NOT(ISNUMBER(D165))),"",IFERROR(IF(INDEX('المواعيد'!$D$6:$D$105,MATCH(B165&amp;"",'المواعيد'!$A$6:$A$105,0))="","",INDEX('المواعيد'!$D$6:$D$105,MATCH(B165&amp;"",'المواعيد'!$A$6:$A$105,0))),""))</f>
        <v/>
      </c>
      <c r="G165" s="18">
        <f>IF(OR(F165="",NOT(ISNUMBER(D165))),"",D165-F165)</f>
        <v/>
      </c>
      <c r="H165" s="19">
        <f>IF(OR(B165&amp;""="",NOT(ISNUMBER(D165))),"",IFERROR(IF(INDEX('المواعيد'!$E$6:$E$105,MATCH(B165&amp;"",'المواعيد'!$A$6:$A$105,0))&gt;0,D165/INDEX('المواعيد'!$E$6:$E$105,MATCH(B165&amp;"",'المواعيد'!$A$6:$A$105,0)),""),""))</f>
        <v/>
      </c>
      <c r="I165" s="6">
        <f>IF(OR(B165&amp;""="",NOT(ISNUMBER(D165))),"",IF(COUNTIF('المواعيد'!$A$6:$A$105,B165&amp;"")=0,"الامتحان غير موجود",IF(F165="","بدون هدف",IF(D165&gt;F165,"فوق الهدف",IF(D165=F165,"على الهدف","تحت الهدف")))))</f>
        <v/>
      </c>
      <c r="J165" s="17">
        <f>IF(OR(B165&amp;""="",NOT(ISNUMBER(D165)),NOT(ISNUMBER(A165))),"",COUNTIFS($B$6:$B$505,B165&amp;"",$A$6:$A$505,"&lt;"&amp;A165,$D$6:$D$505,"&gt;=0")+COUNTIFS($B$6:B165,B165&amp;"",$A$6:A165,A165&amp;"",$D$6:D165,"&gt;=0"))</f>
        <v/>
      </c>
      <c r="K165" s="6">
        <f>IF(AND(B165&amp;""="",D165&amp;""=""),"",IF(OR(B165&amp;""="",NOT(ISNUMBER(D165)),NOT(ISNUMBER(A165))),"راجع البيانات","سليم"))</f>
        <v/>
      </c>
    </row>
    <row r="166">
      <c r="A166" s="13" t="n"/>
      <c r="B166" s="5" t="n"/>
      <c r="C166" s="5" t="n"/>
      <c r="D166" s="16" t="n"/>
      <c r="E166" s="5" t="n"/>
      <c r="F166" s="18">
        <f>IF(OR(B166&amp;""="",NOT(ISNUMBER(D166))),"",IFERROR(IF(INDEX('المواعيد'!$D$6:$D$105,MATCH(B166&amp;"",'المواعيد'!$A$6:$A$105,0))="","",INDEX('المواعيد'!$D$6:$D$105,MATCH(B166&amp;"",'المواعيد'!$A$6:$A$105,0))),""))</f>
        <v/>
      </c>
      <c r="G166" s="18">
        <f>IF(OR(F166="",NOT(ISNUMBER(D166))),"",D166-F166)</f>
        <v/>
      </c>
      <c r="H166" s="19">
        <f>IF(OR(B166&amp;""="",NOT(ISNUMBER(D166))),"",IFERROR(IF(INDEX('المواعيد'!$E$6:$E$105,MATCH(B166&amp;"",'المواعيد'!$A$6:$A$105,0))&gt;0,D166/INDEX('المواعيد'!$E$6:$E$105,MATCH(B166&amp;"",'المواعيد'!$A$6:$A$105,0)),""),""))</f>
        <v/>
      </c>
      <c r="I166" s="6">
        <f>IF(OR(B166&amp;""="",NOT(ISNUMBER(D166))),"",IF(COUNTIF('المواعيد'!$A$6:$A$105,B166&amp;"")=0,"الامتحان غير موجود",IF(F166="","بدون هدف",IF(D166&gt;F166,"فوق الهدف",IF(D166=F166,"على الهدف","تحت الهدف")))))</f>
        <v/>
      </c>
      <c r="J166" s="17">
        <f>IF(OR(B166&amp;""="",NOT(ISNUMBER(D166)),NOT(ISNUMBER(A166))),"",COUNTIFS($B$6:$B$505,B166&amp;"",$A$6:$A$505,"&lt;"&amp;A166,$D$6:$D$505,"&gt;=0")+COUNTIFS($B$6:B166,B166&amp;"",$A$6:A166,A166&amp;"",$D$6:D166,"&gt;=0"))</f>
        <v/>
      </c>
      <c r="K166" s="6">
        <f>IF(AND(B166&amp;""="",D166&amp;""=""),"",IF(OR(B166&amp;""="",NOT(ISNUMBER(D166)),NOT(ISNUMBER(A166))),"راجع البيانات","سليم"))</f>
        <v/>
      </c>
    </row>
    <row r="167">
      <c r="A167" s="13" t="n"/>
      <c r="B167" s="5" t="n"/>
      <c r="C167" s="5" t="n"/>
      <c r="D167" s="16" t="n"/>
      <c r="E167" s="5" t="n"/>
      <c r="F167" s="18">
        <f>IF(OR(B167&amp;""="",NOT(ISNUMBER(D167))),"",IFERROR(IF(INDEX('المواعيد'!$D$6:$D$105,MATCH(B167&amp;"",'المواعيد'!$A$6:$A$105,0))="","",INDEX('المواعيد'!$D$6:$D$105,MATCH(B167&amp;"",'المواعيد'!$A$6:$A$105,0))),""))</f>
        <v/>
      </c>
      <c r="G167" s="18">
        <f>IF(OR(F167="",NOT(ISNUMBER(D167))),"",D167-F167)</f>
        <v/>
      </c>
      <c r="H167" s="19">
        <f>IF(OR(B167&amp;""="",NOT(ISNUMBER(D167))),"",IFERROR(IF(INDEX('المواعيد'!$E$6:$E$105,MATCH(B167&amp;"",'المواعيد'!$A$6:$A$105,0))&gt;0,D167/INDEX('المواعيد'!$E$6:$E$105,MATCH(B167&amp;"",'المواعيد'!$A$6:$A$105,0)),""),""))</f>
        <v/>
      </c>
      <c r="I167" s="6">
        <f>IF(OR(B167&amp;""="",NOT(ISNUMBER(D167))),"",IF(COUNTIF('المواعيد'!$A$6:$A$105,B167&amp;"")=0,"الامتحان غير موجود",IF(F167="","بدون هدف",IF(D167&gt;F167,"فوق الهدف",IF(D167=F167,"على الهدف","تحت الهدف")))))</f>
        <v/>
      </c>
      <c r="J167" s="17">
        <f>IF(OR(B167&amp;""="",NOT(ISNUMBER(D167)),NOT(ISNUMBER(A167))),"",COUNTIFS($B$6:$B$505,B167&amp;"",$A$6:$A$505,"&lt;"&amp;A167,$D$6:$D$505,"&gt;=0")+COUNTIFS($B$6:B167,B167&amp;"",$A$6:A167,A167&amp;"",$D$6:D167,"&gt;=0"))</f>
        <v/>
      </c>
      <c r="K167" s="6">
        <f>IF(AND(B167&amp;""="",D167&amp;""=""),"",IF(OR(B167&amp;""="",NOT(ISNUMBER(D167)),NOT(ISNUMBER(A167))),"راجع البيانات","سليم"))</f>
        <v/>
      </c>
    </row>
    <row r="168">
      <c r="A168" s="13" t="n"/>
      <c r="B168" s="5" t="n"/>
      <c r="C168" s="5" t="n"/>
      <c r="D168" s="16" t="n"/>
      <c r="E168" s="5" t="n"/>
      <c r="F168" s="18">
        <f>IF(OR(B168&amp;""="",NOT(ISNUMBER(D168))),"",IFERROR(IF(INDEX('المواعيد'!$D$6:$D$105,MATCH(B168&amp;"",'المواعيد'!$A$6:$A$105,0))="","",INDEX('المواعيد'!$D$6:$D$105,MATCH(B168&amp;"",'المواعيد'!$A$6:$A$105,0))),""))</f>
        <v/>
      </c>
      <c r="G168" s="18">
        <f>IF(OR(F168="",NOT(ISNUMBER(D168))),"",D168-F168)</f>
        <v/>
      </c>
      <c r="H168" s="19">
        <f>IF(OR(B168&amp;""="",NOT(ISNUMBER(D168))),"",IFERROR(IF(INDEX('المواعيد'!$E$6:$E$105,MATCH(B168&amp;"",'المواعيد'!$A$6:$A$105,0))&gt;0,D168/INDEX('المواعيد'!$E$6:$E$105,MATCH(B168&amp;"",'المواعيد'!$A$6:$A$105,0)),""),""))</f>
        <v/>
      </c>
      <c r="I168" s="6">
        <f>IF(OR(B168&amp;""="",NOT(ISNUMBER(D168))),"",IF(COUNTIF('المواعيد'!$A$6:$A$105,B168&amp;"")=0,"الامتحان غير موجود",IF(F168="","بدون هدف",IF(D168&gt;F168,"فوق الهدف",IF(D168=F168,"على الهدف","تحت الهدف")))))</f>
        <v/>
      </c>
      <c r="J168" s="17">
        <f>IF(OR(B168&amp;""="",NOT(ISNUMBER(D168)),NOT(ISNUMBER(A168))),"",COUNTIFS($B$6:$B$505,B168&amp;"",$A$6:$A$505,"&lt;"&amp;A168,$D$6:$D$505,"&gt;=0")+COUNTIFS($B$6:B168,B168&amp;"",$A$6:A168,A168&amp;"",$D$6:D168,"&gt;=0"))</f>
        <v/>
      </c>
      <c r="K168" s="6">
        <f>IF(AND(B168&amp;""="",D168&amp;""=""),"",IF(OR(B168&amp;""="",NOT(ISNUMBER(D168)),NOT(ISNUMBER(A168))),"راجع البيانات","سليم"))</f>
        <v/>
      </c>
    </row>
    <row r="169">
      <c r="A169" s="13" t="n"/>
      <c r="B169" s="5" t="n"/>
      <c r="C169" s="5" t="n"/>
      <c r="D169" s="16" t="n"/>
      <c r="E169" s="5" t="n"/>
      <c r="F169" s="18">
        <f>IF(OR(B169&amp;""="",NOT(ISNUMBER(D169))),"",IFERROR(IF(INDEX('المواعيد'!$D$6:$D$105,MATCH(B169&amp;"",'المواعيد'!$A$6:$A$105,0))="","",INDEX('المواعيد'!$D$6:$D$105,MATCH(B169&amp;"",'المواعيد'!$A$6:$A$105,0))),""))</f>
        <v/>
      </c>
      <c r="G169" s="18">
        <f>IF(OR(F169="",NOT(ISNUMBER(D169))),"",D169-F169)</f>
        <v/>
      </c>
      <c r="H169" s="19">
        <f>IF(OR(B169&amp;""="",NOT(ISNUMBER(D169))),"",IFERROR(IF(INDEX('المواعيد'!$E$6:$E$105,MATCH(B169&amp;"",'المواعيد'!$A$6:$A$105,0))&gt;0,D169/INDEX('المواعيد'!$E$6:$E$105,MATCH(B169&amp;"",'المواعيد'!$A$6:$A$105,0)),""),""))</f>
        <v/>
      </c>
      <c r="I169" s="6">
        <f>IF(OR(B169&amp;""="",NOT(ISNUMBER(D169))),"",IF(COUNTIF('المواعيد'!$A$6:$A$105,B169&amp;"")=0,"الامتحان غير موجود",IF(F169="","بدون هدف",IF(D169&gt;F169,"فوق الهدف",IF(D169=F169,"على الهدف","تحت الهدف")))))</f>
        <v/>
      </c>
      <c r="J169" s="17">
        <f>IF(OR(B169&amp;""="",NOT(ISNUMBER(D169)),NOT(ISNUMBER(A169))),"",COUNTIFS($B$6:$B$505,B169&amp;"",$A$6:$A$505,"&lt;"&amp;A169,$D$6:$D$505,"&gt;=0")+COUNTIFS($B$6:B169,B169&amp;"",$A$6:A169,A169&amp;"",$D$6:D169,"&gt;=0"))</f>
        <v/>
      </c>
      <c r="K169" s="6">
        <f>IF(AND(B169&amp;""="",D169&amp;""=""),"",IF(OR(B169&amp;""="",NOT(ISNUMBER(D169)),NOT(ISNUMBER(A169))),"راجع البيانات","سليم"))</f>
        <v/>
      </c>
    </row>
    <row r="170">
      <c r="A170" s="13" t="n"/>
      <c r="B170" s="5" t="n"/>
      <c r="C170" s="5" t="n"/>
      <c r="D170" s="16" t="n"/>
      <c r="E170" s="5" t="n"/>
      <c r="F170" s="18">
        <f>IF(OR(B170&amp;""="",NOT(ISNUMBER(D170))),"",IFERROR(IF(INDEX('المواعيد'!$D$6:$D$105,MATCH(B170&amp;"",'المواعيد'!$A$6:$A$105,0))="","",INDEX('المواعيد'!$D$6:$D$105,MATCH(B170&amp;"",'المواعيد'!$A$6:$A$105,0))),""))</f>
        <v/>
      </c>
      <c r="G170" s="18">
        <f>IF(OR(F170="",NOT(ISNUMBER(D170))),"",D170-F170)</f>
        <v/>
      </c>
      <c r="H170" s="19">
        <f>IF(OR(B170&amp;""="",NOT(ISNUMBER(D170))),"",IFERROR(IF(INDEX('المواعيد'!$E$6:$E$105,MATCH(B170&amp;"",'المواعيد'!$A$6:$A$105,0))&gt;0,D170/INDEX('المواعيد'!$E$6:$E$105,MATCH(B170&amp;"",'المواعيد'!$A$6:$A$105,0)),""),""))</f>
        <v/>
      </c>
      <c r="I170" s="6">
        <f>IF(OR(B170&amp;""="",NOT(ISNUMBER(D170))),"",IF(COUNTIF('المواعيد'!$A$6:$A$105,B170&amp;"")=0,"الامتحان غير موجود",IF(F170="","بدون هدف",IF(D170&gt;F170,"فوق الهدف",IF(D170=F170,"على الهدف","تحت الهدف")))))</f>
        <v/>
      </c>
      <c r="J170" s="17">
        <f>IF(OR(B170&amp;""="",NOT(ISNUMBER(D170)),NOT(ISNUMBER(A170))),"",COUNTIFS($B$6:$B$505,B170&amp;"",$A$6:$A$505,"&lt;"&amp;A170,$D$6:$D$505,"&gt;=0")+COUNTIFS($B$6:B170,B170&amp;"",$A$6:A170,A170&amp;"",$D$6:D170,"&gt;=0"))</f>
        <v/>
      </c>
      <c r="K170" s="6">
        <f>IF(AND(B170&amp;""="",D170&amp;""=""),"",IF(OR(B170&amp;""="",NOT(ISNUMBER(D170)),NOT(ISNUMBER(A170))),"راجع البيانات","سليم"))</f>
        <v/>
      </c>
    </row>
    <row r="171">
      <c r="A171" s="13" t="n"/>
      <c r="B171" s="5" t="n"/>
      <c r="C171" s="5" t="n"/>
      <c r="D171" s="16" t="n"/>
      <c r="E171" s="5" t="n"/>
      <c r="F171" s="18">
        <f>IF(OR(B171&amp;""="",NOT(ISNUMBER(D171))),"",IFERROR(IF(INDEX('المواعيد'!$D$6:$D$105,MATCH(B171&amp;"",'المواعيد'!$A$6:$A$105,0))="","",INDEX('المواعيد'!$D$6:$D$105,MATCH(B171&amp;"",'المواعيد'!$A$6:$A$105,0))),""))</f>
        <v/>
      </c>
      <c r="G171" s="18">
        <f>IF(OR(F171="",NOT(ISNUMBER(D171))),"",D171-F171)</f>
        <v/>
      </c>
      <c r="H171" s="19">
        <f>IF(OR(B171&amp;""="",NOT(ISNUMBER(D171))),"",IFERROR(IF(INDEX('المواعيد'!$E$6:$E$105,MATCH(B171&amp;"",'المواعيد'!$A$6:$A$105,0))&gt;0,D171/INDEX('المواعيد'!$E$6:$E$105,MATCH(B171&amp;"",'المواعيد'!$A$6:$A$105,0)),""),""))</f>
        <v/>
      </c>
      <c r="I171" s="6">
        <f>IF(OR(B171&amp;""="",NOT(ISNUMBER(D171))),"",IF(COUNTIF('المواعيد'!$A$6:$A$105,B171&amp;"")=0,"الامتحان غير موجود",IF(F171="","بدون هدف",IF(D171&gt;F171,"فوق الهدف",IF(D171=F171,"على الهدف","تحت الهدف")))))</f>
        <v/>
      </c>
      <c r="J171" s="17">
        <f>IF(OR(B171&amp;""="",NOT(ISNUMBER(D171)),NOT(ISNUMBER(A171))),"",COUNTIFS($B$6:$B$505,B171&amp;"",$A$6:$A$505,"&lt;"&amp;A171,$D$6:$D$505,"&gt;=0")+COUNTIFS($B$6:B171,B171&amp;"",$A$6:A171,A171&amp;"",$D$6:D171,"&gt;=0"))</f>
        <v/>
      </c>
      <c r="K171" s="6">
        <f>IF(AND(B171&amp;""="",D171&amp;""=""),"",IF(OR(B171&amp;""="",NOT(ISNUMBER(D171)),NOT(ISNUMBER(A171))),"راجع البيانات","سليم"))</f>
        <v/>
      </c>
    </row>
    <row r="172">
      <c r="A172" s="13" t="n"/>
      <c r="B172" s="5" t="n"/>
      <c r="C172" s="5" t="n"/>
      <c r="D172" s="16" t="n"/>
      <c r="E172" s="5" t="n"/>
      <c r="F172" s="18">
        <f>IF(OR(B172&amp;""="",NOT(ISNUMBER(D172))),"",IFERROR(IF(INDEX('المواعيد'!$D$6:$D$105,MATCH(B172&amp;"",'المواعيد'!$A$6:$A$105,0))="","",INDEX('المواعيد'!$D$6:$D$105,MATCH(B172&amp;"",'المواعيد'!$A$6:$A$105,0))),""))</f>
        <v/>
      </c>
      <c r="G172" s="18">
        <f>IF(OR(F172="",NOT(ISNUMBER(D172))),"",D172-F172)</f>
        <v/>
      </c>
      <c r="H172" s="19">
        <f>IF(OR(B172&amp;""="",NOT(ISNUMBER(D172))),"",IFERROR(IF(INDEX('المواعيد'!$E$6:$E$105,MATCH(B172&amp;"",'المواعيد'!$A$6:$A$105,0))&gt;0,D172/INDEX('المواعيد'!$E$6:$E$105,MATCH(B172&amp;"",'المواعيد'!$A$6:$A$105,0)),""),""))</f>
        <v/>
      </c>
      <c r="I172" s="6">
        <f>IF(OR(B172&amp;""="",NOT(ISNUMBER(D172))),"",IF(COUNTIF('المواعيد'!$A$6:$A$105,B172&amp;"")=0,"الامتحان غير موجود",IF(F172="","بدون هدف",IF(D172&gt;F172,"فوق الهدف",IF(D172=F172,"على الهدف","تحت الهدف")))))</f>
        <v/>
      </c>
      <c r="J172" s="17">
        <f>IF(OR(B172&amp;""="",NOT(ISNUMBER(D172)),NOT(ISNUMBER(A172))),"",COUNTIFS($B$6:$B$505,B172&amp;"",$A$6:$A$505,"&lt;"&amp;A172,$D$6:$D$505,"&gt;=0")+COUNTIFS($B$6:B172,B172&amp;"",$A$6:A172,A172&amp;"",$D$6:D172,"&gt;=0"))</f>
        <v/>
      </c>
      <c r="K172" s="6">
        <f>IF(AND(B172&amp;""="",D172&amp;""=""),"",IF(OR(B172&amp;""="",NOT(ISNUMBER(D172)),NOT(ISNUMBER(A172))),"راجع البيانات","سليم"))</f>
        <v/>
      </c>
    </row>
    <row r="173">
      <c r="A173" s="13" t="n"/>
      <c r="B173" s="5" t="n"/>
      <c r="C173" s="5" t="n"/>
      <c r="D173" s="16" t="n"/>
      <c r="E173" s="5" t="n"/>
      <c r="F173" s="18">
        <f>IF(OR(B173&amp;""="",NOT(ISNUMBER(D173))),"",IFERROR(IF(INDEX('المواعيد'!$D$6:$D$105,MATCH(B173&amp;"",'المواعيد'!$A$6:$A$105,0))="","",INDEX('المواعيد'!$D$6:$D$105,MATCH(B173&amp;"",'المواعيد'!$A$6:$A$105,0))),""))</f>
        <v/>
      </c>
      <c r="G173" s="18">
        <f>IF(OR(F173="",NOT(ISNUMBER(D173))),"",D173-F173)</f>
        <v/>
      </c>
      <c r="H173" s="19">
        <f>IF(OR(B173&amp;""="",NOT(ISNUMBER(D173))),"",IFERROR(IF(INDEX('المواعيد'!$E$6:$E$105,MATCH(B173&amp;"",'المواعيد'!$A$6:$A$105,0))&gt;0,D173/INDEX('المواعيد'!$E$6:$E$105,MATCH(B173&amp;"",'المواعيد'!$A$6:$A$105,0)),""),""))</f>
        <v/>
      </c>
      <c r="I173" s="6">
        <f>IF(OR(B173&amp;""="",NOT(ISNUMBER(D173))),"",IF(COUNTIF('المواعيد'!$A$6:$A$105,B173&amp;"")=0,"الامتحان غير موجود",IF(F173="","بدون هدف",IF(D173&gt;F173,"فوق الهدف",IF(D173=F173,"على الهدف","تحت الهدف")))))</f>
        <v/>
      </c>
      <c r="J173" s="17">
        <f>IF(OR(B173&amp;""="",NOT(ISNUMBER(D173)),NOT(ISNUMBER(A173))),"",COUNTIFS($B$6:$B$505,B173&amp;"",$A$6:$A$505,"&lt;"&amp;A173,$D$6:$D$505,"&gt;=0")+COUNTIFS($B$6:B173,B173&amp;"",$A$6:A173,A173&amp;"",$D$6:D173,"&gt;=0"))</f>
        <v/>
      </c>
      <c r="K173" s="6">
        <f>IF(AND(B173&amp;""="",D173&amp;""=""),"",IF(OR(B173&amp;""="",NOT(ISNUMBER(D173)),NOT(ISNUMBER(A173))),"راجع البيانات","سليم"))</f>
        <v/>
      </c>
    </row>
    <row r="174">
      <c r="A174" s="13" t="n"/>
      <c r="B174" s="5" t="n"/>
      <c r="C174" s="5" t="n"/>
      <c r="D174" s="16" t="n"/>
      <c r="E174" s="5" t="n"/>
      <c r="F174" s="18">
        <f>IF(OR(B174&amp;""="",NOT(ISNUMBER(D174))),"",IFERROR(IF(INDEX('المواعيد'!$D$6:$D$105,MATCH(B174&amp;"",'المواعيد'!$A$6:$A$105,0))="","",INDEX('المواعيد'!$D$6:$D$105,MATCH(B174&amp;"",'المواعيد'!$A$6:$A$105,0))),""))</f>
        <v/>
      </c>
      <c r="G174" s="18">
        <f>IF(OR(F174="",NOT(ISNUMBER(D174))),"",D174-F174)</f>
        <v/>
      </c>
      <c r="H174" s="19">
        <f>IF(OR(B174&amp;""="",NOT(ISNUMBER(D174))),"",IFERROR(IF(INDEX('المواعيد'!$E$6:$E$105,MATCH(B174&amp;"",'المواعيد'!$A$6:$A$105,0))&gt;0,D174/INDEX('المواعيد'!$E$6:$E$105,MATCH(B174&amp;"",'المواعيد'!$A$6:$A$105,0)),""),""))</f>
        <v/>
      </c>
      <c r="I174" s="6">
        <f>IF(OR(B174&amp;""="",NOT(ISNUMBER(D174))),"",IF(COUNTIF('المواعيد'!$A$6:$A$105,B174&amp;"")=0,"الامتحان غير موجود",IF(F174="","بدون هدف",IF(D174&gt;F174,"فوق الهدف",IF(D174=F174,"على الهدف","تحت الهدف")))))</f>
        <v/>
      </c>
      <c r="J174" s="17">
        <f>IF(OR(B174&amp;""="",NOT(ISNUMBER(D174)),NOT(ISNUMBER(A174))),"",COUNTIFS($B$6:$B$505,B174&amp;"",$A$6:$A$505,"&lt;"&amp;A174,$D$6:$D$505,"&gt;=0")+COUNTIFS($B$6:B174,B174&amp;"",$A$6:A174,A174&amp;"",$D$6:D174,"&gt;=0"))</f>
        <v/>
      </c>
      <c r="K174" s="6">
        <f>IF(AND(B174&amp;""="",D174&amp;""=""),"",IF(OR(B174&amp;""="",NOT(ISNUMBER(D174)),NOT(ISNUMBER(A174))),"راجع البيانات","سليم"))</f>
        <v/>
      </c>
    </row>
    <row r="175">
      <c r="A175" s="13" t="n"/>
      <c r="B175" s="5" t="n"/>
      <c r="C175" s="5" t="n"/>
      <c r="D175" s="16" t="n"/>
      <c r="E175" s="5" t="n"/>
      <c r="F175" s="18">
        <f>IF(OR(B175&amp;""="",NOT(ISNUMBER(D175))),"",IFERROR(IF(INDEX('المواعيد'!$D$6:$D$105,MATCH(B175&amp;"",'المواعيد'!$A$6:$A$105,0))="","",INDEX('المواعيد'!$D$6:$D$105,MATCH(B175&amp;"",'المواعيد'!$A$6:$A$105,0))),""))</f>
        <v/>
      </c>
      <c r="G175" s="18">
        <f>IF(OR(F175="",NOT(ISNUMBER(D175))),"",D175-F175)</f>
        <v/>
      </c>
      <c r="H175" s="19">
        <f>IF(OR(B175&amp;""="",NOT(ISNUMBER(D175))),"",IFERROR(IF(INDEX('المواعيد'!$E$6:$E$105,MATCH(B175&amp;"",'المواعيد'!$A$6:$A$105,0))&gt;0,D175/INDEX('المواعيد'!$E$6:$E$105,MATCH(B175&amp;"",'المواعيد'!$A$6:$A$105,0)),""),""))</f>
        <v/>
      </c>
      <c r="I175" s="6">
        <f>IF(OR(B175&amp;""="",NOT(ISNUMBER(D175))),"",IF(COUNTIF('المواعيد'!$A$6:$A$105,B175&amp;"")=0,"الامتحان غير موجود",IF(F175="","بدون هدف",IF(D175&gt;F175,"فوق الهدف",IF(D175=F175,"على الهدف","تحت الهدف")))))</f>
        <v/>
      </c>
      <c r="J175" s="17">
        <f>IF(OR(B175&amp;""="",NOT(ISNUMBER(D175)),NOT(ISNUMBER(A175))),"",COUNTIFS($B$6:$B$505,B175&amp;"",$A$6:$A$505,"&lt;"&amp;A175,$D$6:$D$505,"&gt;=0")+COUNTIFS($B$6:B175,B175&amp;"",$A$6:A175,A175&amp;"",$D$6:D175,"&gt;=0"))</f>
        <v/>
      </c>
      <c r="K175" s="6">
        <f>IF(AND(B175&amp;""="",D175&amp;""=""),"",IF(OR(B175&amp;""="",NOT(ISNUMBER(D175)),NOT(ISNUMBER(A175))),"راجع البيانات","سليم"))</f>
        <v/>
      </c>
    </row>
    <row r="176">
      <c r="A176" s="13" t="n"/>
      <c r="B176" s="5" t="n"/>
      <c r="C176" s="5" t="n"/>
      <c r="D176" s="16" t="n"/>
      <c r="E176" s="5" t="n"/>
      <c r="F176" s="18">
        <f>IF(OR(B176&amp;""="",NOT(ISNUMBER(D176))),"",IFERROR(IF(INDEX('المواعيد'!$D$6:$D$105,MATCH(B176&amp;"",'المواعيد'!$A$6:$A$105,0))="","",INDEX('المواعيد'!$D$6:$D$105,MATCH(B176&amp;"",'المواعيد'!$A$6:$A$105,0))),""))</f>
        <v/>
      </c>
      <c r="G176" s="18">
        <f>IF(OR(F176="",NOT(ISNUMBER(D176))),"",D176-F176)</f>
        <v/>
      </c>
      <c r="H176" s="19">
        <f>IF(OR(B176&amp;""="",NOT(ISNUMBER(D176))),"",IFERROR(IF(INDEX('المواعيد'!$E$6:$E$105,MATCH(B176&amp;"",'المواعيد'!$A$6:$A$105,0))&gt;0,D176/INDEX('المواعيد'!$E$6:$E$105,MATCH(B176&amp;"",'المواعيد'!$A$6:$A$105,0)),""),""))</f>
        <v/>
      </c>
      <c r="I176" s="6">
        <f>IF(OR(B176&amp;""="",NOT(ISNUMBER(D176))),"",IF(COUNTIF('المواعيد'!$A$6:$A$105,B176&amp;"")=0,"الامتحان غير موجود",IF(F176="","بدون هدف",IF(D176&gt;F176,"فوق الهدف",IF(D176=F176,"على الهدف","تحت الهدف")))))</f>
        <v/>
      </c>
      <c r="J176" s="17">
        <f>IF(OR(B176&amp;""="",NOT(ISNUMBER(D176)),NOT(ISNUMBER(A176))),"",COUNTIFS($B$6:$B$505,B176&amp;"",$A$6:$A$505,"&lt;"&amp;A176,$D$6:$D$505,"&gt;=0")+COUNTIFS($B$6:B176,B176&amp;"",$A$6:A176,A176&amp;"",$D$6:D176,"&gt;=0"))</f>
        <v/>
      </c>
      <c r="K176" s="6">
        <f>IF(AND(B176&amp;""="",D176&amp;""=""),"",IF(OR(B176&amp;""="",NOT(ISNUMBER(D176)),NOT(ISNUMBER(A176))),"راجع البيانات","سليم"))</f>
        <v/>
      </c>
    </row>
    <row r="177">
      <c r="A177" s="13" t="n"/>
      <c r="B177" s="5" t="n"/>
      <c r="C177" s="5" t="n"/>
      <c r="D177" s="16" t="n"/>
      <c r="E177" s="5" t="n"/>
      <c r="F177" s="18">
        <f>IF(OR(B177&amp;""="",NOT(ISNUMBER(D177))),"",IFERROR(IF(INDEX('المواعيد'!$D$6:$D$105,MATCH(B177&amp;"",'المواعيد'!$A$6:$A$105,0))="","",INDEX('المواعيد'!$D$6:$D$105,MATCH(B177&amp;"",'المواعيد'!$A$6:$A$105,0))),""))</f>
        <v/>
      </c>
      <c r="G177" s="18">
        <f>IF(OR(F177="",NOT(ISNUMBER(D177))),"",D177-F177)</f>
        <v/>
      </c>
      <c r="H177" s="19">
        <f>IF(OR(B177&amp;""="",NOT(ISNUMBER(D177))),"",IFERROR(IF(INDEX('المواعيد'!$E$6:$E$105,MATCH(B177&amp;"",'المواعيد'!$A$6:$A$105,0))&gt;0,D177/INDEX('المواعيد'!$E$6:$E$105,MATCH(B177&amp;"",'المواعيد'!$A$6:$A$105,0)),""),""))</f>
        <v/>
      </c>
      <c r="I177" s="6">
        <f>IF(OR(B177&amp;""="",NOT(ISNUMBER(D177))),"",IF(COUNTIF('المواعيد'!$A$6:$A$105,B177&amp;"")=0,"الامتحان غير موجود",IF(F177="","بدون هدف",IF(D177&gt;F177,"فوق الهدف",IF(D177=F177,"على الهدف","تحت الهدف")))))</f>
        <v/>
      </c>
      <c r="J177" s="17">
        <f>IF(OR(B177&amp;""="",NOT(ISNUMBER(D177)),NOT(ISNUMBER(A177))),"",COUNTIFS($B$6:$B$505,B177&amp;"",$A$6:$A$505,"&lt;"&amp;A177,$D$6:$D$505,"&gt;=0")+COUNTIFS($B$6:B177,B177&amp;"",$A$6:A177,A177&amp;"",$D$6:D177,"&gt;=0"))</f>
        <v/>
      </c>
      <c r="K177" s="6">
        <f>IF(AND(B177&amp;""="",D177&amp;""=""),"",IF(OR(B177&amp;""="",NOT(ISNUMBER(D177)),NOT(ISNUMBER(A177))),"راجع البيانات","سليم"))</f>
        <v/>
      </c>
    </row>
    <row r="178">
      <c r="A178" s="13" t="n"/>
      <c r="B178" s="5" t="n"/>
      <c r="C178" s="5" t="n"/>
      <c r="D178" s="16" t="n"/>
      <c r="E178" s="5" t="n"/>
      <c r="F178" s="18">
        <f>IF(OR(B178&amp;""="",NOT(ISNUMBER(D178))),"",IFERROR(IF(INDEX('المواعيد'!$D$6:$D$105,MATCH(B178&amp;"",'المواعيد'!$A$6:$A$105,0))="","",INDEX('المواعيد'!$D$6:$D$105,MATCH(B178&amp;"",'المواعيد'!$A$6:$A$105,0))),""))</f>
        <v/>
      </c>
      <c r="G178" s="18">
        <f>IF(OR(F178="",NOT(ISNUMBER(D178))),"",D178-F178)</f>
        <v/>
      </c>
      <c r="H178" s="19">
        <f>IF(OR(B178&amp;""="",NOT(ISNUMBER(D178))),"",IFERROR(IF(INDEX('المواعيد'!$E$6:$E$105,MATCH(B178&amp;"",'المواعيد'!$A$6:$A$105,0))&gt;0,D178/INDEX('المواعيد'!$E$6:$E$105,MATCH(B178&amp;"",'المواعيد'!$A$6:$A$105,0)),""),""))</f>
        <v/>
      </c>
      <c r="I178" s="6">
        <f>IF(OR(B178&amp;""="",NOT(ISNUMBER(D178))),"",IF(COUNTIF('المواعيد'!$A$6:$A$105,B178&amp;"")=0,"الامتحان غير موجود",IF(F178="","بدون هدف",IF(D178&gt;F178,"فوق الهدف",IF(D178=F178,"على الهدف","تحت الهدف")))))</f>
        <v/>
      </c>
      <c r="J178" s="17">
        <f>IF(OR(B178&amp;""="",NOT(ISNUMBER(D178)),NOT(ISNUMBER(A178))),"",COUNTIFS($B$6:$B$505,B178&amp;"",$A$6:$A$505,"&lt;"&amp;A178,$D$6:$D$505,"&gt;=0")+COUNTIFS($B$6:B178,B178&amp;"",$A$6:A178,A178&amp;"",$D$6:D178,"&gt;=0"))</f>
        <v/>
      </c>
      <c r="K178" s="6">
        <f>IF(AND(B178&amp;""="",D178&amp;""=""),"",IF(OR(B178&amp;""="",NOT(ISNUMBER(D178)),NOT(ISNUMBER(A178))),"راجع البيانات","سليم"))</f>
        <v/>
      </c>
    </row>
    <row r="179">
      <c r="A179" s="13" t="n"/>
      <c r="B179" s="5" t="n"/>
      <c r="C179" s="5" t="n"/>
      <c r="D179" s="16" t="n"/>
      <c r="E179" s="5" t="n"/>
      <c r="F179" s="18">
        <f>IF(OR(B179&amp;""="",NOT(ISNUMBER(D179))),"",IFERROR(IF(INDEX('المواعيد'!$D$6:$D$105,MATCH(B179&amp;"",'المواعيد'!$A$6:$A$105,0))="","",INDEX('المواعيد'!$D$6:$D$105,MATCH(B179&amp;"",'المواعيد'!$A$6:$A$105,0))),""))</f>
        <v/>
      </c>
      <c r="G179" s="18">
        <f>IF(OR(F179="",NOT(ISNUMBER(D179))),"",D179-F179)</f>
        <v/>
      </c>
      <c r="H179" s="19">
        <f>IF(OR(B179&amp;""="",NOT(ISNUMBER(D179))),"",IFERROR(IF(INDEX('المواعيد'!$E$6:$E$105,MATCH(B179&amp;"",'المواعيد'!$A$6:$A$105,0))&gt;0,D179/INDEX('المواعيد'!$E$6:$E$105,MATCH(B179&amp;"",'المواعيد'!$A$6:$A$105,0)),""),""))</f>
        <v/>
      </c>
      <c r="I179" s="6">
        <f>IF(OR(B179&amp;""="",NOT(ISNUMBER(D179))),"",IF(COUNTIF('المواعيد'!$A$6:$A$105,B179&amp;"")=0,"الامتحان غير موجود",IF(F179="","بدون هدف",IF(D179&gt;F179,"فوق الهدف",IF(D179=F179,"على الهدف","تحت الهدف")))))</f>
        <v/>
      </c>
      <c r="J179" s="17">
        <f>IF(OR(B179&amp;""="",NOT(ISNUMBER(D179)),NOT(ISNUMBER(A179))),"",COUNTIFS($B$6:$B$505,B179&amp;"",$A$6:$A$505,"&lt;"&amp;A179,$D$6:$D$505,"&gt;=0")+COUNTIFS($B$6:B179,B179&amp;"",$A$6:A179,A179&amp;"",$D$6:D179,"&gt;=0"))</f>
        <v/>
      </c>
      <c r="K179" s="6">
        <f>IF(AND(B179&amp;""="",D179&amp;""=""),"",IF(OR(B179&amp;""="",NOT(ISNUMBER(D179)),NOT(ISNUMBER(A179))),"راجع البيانات","سليم"))</f>
        <v/>
      </c>
    </row>
    <row r="180">
      <c r="A180" s="13" t="n"/>
      <c r="B180" s="5" t="n"/>
      <c r="C180" s="5" t="n"/>
      <c r="D180" s="16" t="n"/>
      <c r="E180" s="5" t="n"/>
      <c r="F180" s="18">
        <f>IF(OR(B180&amp;""="",NOT(ISNUMBER(D180))),"",IFERROR(IF(INDEX('المواعيد'!$D$6:$D$105,MATCH(B180&amp;"",'المواعيد'!$A$6:$A$105,0))="","",INDEX('المواعيد'!$D$6:$D$105,MATCH(B180&amp;"",'المواعيد'!$A$6:$A$105,0))),""))</f>
        <v/>
      </c>
      <c r="G180" s="18">
        <f>IF(OR(F180="",NOT(ISNUMBER(D180))),"",D180-F180)</f>
        <v/>
      </c>
      <c r="H180" s="19">
        <f>IF(OR(B180&amp;""="",NOT(ISNUMBER(D180))),"",IFERROR(IF(INDEX('المواعيد'!$E$6:$E$105,MATCH(B180&amp;"",'المواعيد'!$A$6:$A$105,0))&gt;0,D180/INDEX('المواعيد'!$E$6:$E$105,MATCH(B180&amp;"",'المواعيد'!$A$6:$A$105,0)),""),""))</f>
        <v/>
      </c>
      <c r="I180" s="6">
        <f>IF(OR(B180&amp;""="",NOT(ISNUMBER(D180))),"",IF(COUNTIF('المواعيد'!$A$6:$A$105,B180&amp;"")=0,"الامتحان غير موجود",IF(F180="","بدون هدف",IF(D180&gt;F180,"فوق الهدف",IF(D180=F180,"على الهدف","تحت الهدف")))))</f>
        <v/>
      </c>
      <c r="J180" s="17">
        <f>IF(OR(B180&amp;""="",NOT(ISNUMBER(D180)),NOT(ISNUMBER(A180))),"",COUNTIFS($B$6:$B$505,B180&amp;"",$A$6:$A$505,"&lt;"&amp;A180,$D$6:$D$505,"&gt;=0")+COUNTIFS($B$6:B180,B180&amp;"",$A$6:A180,A180&amp;"",$D$6:D180,"&gt;=0"))</f>
        <v/>
      </c>
      <c r="K180" s="6">
        <f>IF(AND(B180&amp;""="",D180&amp;""=""),"",IF(OR(B180&amp;""="",NOT(ISNUMBER(D180)),NOT(ISNUMBER(A180))),"راجع البيانات","سليم"))</f>
        <v/>
      </c>
    </row>
    <row r="181">
      <c r="A181" s="13" t="n"/>
      <c r="B181" s="5" t="n"/>
      <c r="C181" s="5" t="n"/>
      <c r="D181" s="16" t="n"/>
      <c r="E181" s="5" t="n"/>
      <c r="F181" s="18">
        <f>IF(OR(B181&amp;""="",NOT(ISNUMBER(D181))),"",IFERROR(IF(INDEX('المواعيد'!$D$6:$D$105,MATCH(B181&amp;"",'المواعيد'!$A$6:$A$105,0))="","",INDEX('المواعيد'!$D$6:$D$105,MATCH(B181&amp;"",'المواعيد'!$A$6:$A$105,0))),""))</f>
        <v/>
      </c>
      <c r="G181" s="18">
        <f>IF(OR(F181="",NOT(ISNUMBER(D181))),"",D181-F181)</f>
        <v/>
      </c>
      <c r="H181" s="19">
        <f>IF(OR(B181&amp;""="",NOT(ISNUMBER(D181))),"",IFERROR(IF(INDEX('المواعيد'!$E$6:$E$105,MATCH(B181&amp;"",'المواعيد'!$A$6:$A$105,0))&gt;0,D181/INDEX('المواعيد'!$E$6:$E$105,MATCH(B181&amp;"",'المواعيد'!$A$6:$A$105,0)),""),""))</f>
        <v/>
      </c>
      <c r="I181" s="6">
        <f>IF(OR(B181&amp;""="",NOT(ISNUMBER(D181))),"",IF(COUNTIF('المواعيد'!$A$6:$A$105,B181&amp;"")=0,"الامتحان غير موجود",IF(F181="","بدون هدف",IF(D181&gt;F181,"فوق الهدف",IF(D181=F181,"على الهدف","تحت الهدف")))))</f>
        <v/>
      </c>
      <c r="J181" s="17">
        <f>IF(OR(B181&amp;""="",NOT(ISNUMBER(D181)),NOT(ISNUMBER(A181))),"",COUNTIFS($B$6:$B$505,B181&amp;"",$A$6:$A$505,"&lt;"&amp;A181,$D$6:$D$505,"&gt;=0")+COUNTIFS($B$6:B181,B181&amp;"",$A$6:A181,A181&amp;"",$D$6:D181,"&gt;=0"))</f>
        <v/>
      </c>
      <c r="K181" s="6">
        <f>IF(AND(B181&amp;""="",D181&amp;""=""),"",IF(OR(B181&amp;""="",NOT(ISNUMBER(D181)),NOT(ISNUMBER(A181))),"راجع البيانات","سليم"))</f>
        <v/>
      </c>
    </row>
    <row r="182">
      <c r="A182" s="13" t="n"/>
      <c r="B182" s="5" t="n"/>
      <c r="C182" s="5" t="n"/>
      <c r="D182" s="16" t="n"/>
      <c r="E182" s="5" t="n"/>
      <c r="F182" s="18">
        <f>IF(OR(B182&amp;""="",NOT(ISNUMBER(D182))),"",IFERROR(IF(INDEX('المواعيد'!$D$6:$D$105,MATCH(B182&amp;"",'المواعيد'!$A$6:$A$105,0))="","",INDEX('المواعيد'!$D$6:$D$105,MATCH(B182&amp;"",'المواعيد'!$A$6:$A$105,0))),""))</f>
        <v/>
      </c>
      <c r="G182" s="18">
        <f>IF(OR(F182="",NOT(ISNUMBER(D182))),"",D182-F182)</f>
        <v/>
      </c>
      <c r="H182" s="19">
        <f>IF(OR(B182&amp;""="",NOT(ISNUMBER(D182))),"",IFERROR(IF(INDEX('المواعيد'!$E$6:$E$105,MATCH(B182&amp;"",'المواعيد'!$A$6:$A$105,0))&gt;0,D182/INDEX('المواعيد'!$E$6:$E$105,MATCH(B182&amp;"",'المواعيد'!$A$6:$A$105,0)),""),""))</f>
        <v/>
      </c>
      <c r="I182" s="6">
        <f>IF(OR(B182&amp;""="",NOT(ISNUMBER(D182))),"",IF(COUNTIF('المواعيد'!$A$6:$A$105,B182&amp;"")=0,"الامتحان غير موجود",IF(F182="","بدون هدف",IF(D182&gt;F182,"فوق الهدف",IF(D182=F182,"على الهدف","تحت الهدف")))))</f>
        <v/>
      </c>
      <c r="J182" s="17">
        <f>IF(OR(B182&amp;""="",NOT(ISNUMBER(D182)),NOT(ISNUMBER(A182))),"",COUNTIFS($B$6:$B$505,B182&amp;"",$A$6:$A$505,"&lt;"&amp;A182,$D$6:$D$505,"&gt;=0")+COUNTIFS($B$6:B182,B182&amp;"",$A$6:A182,A182&amp;"",$D$6:D182,"&gt;=0"))</f>
        <v/>
      </c>
      <c r="K182" s="6">
        <f>IF(AND(B182&amp;""="",D182&amp;""=""),"",IF(OR(B182&amp;""="",NOT(ISNUMBER(D182)),NOT(ISNUMBER(A182))),"راجع البيانات","سليم"))</f>
        <v/>
      </c>
    </row>
    <row r="183">
      <c r="A183" s="13" t="n"/>
      <c r="B183" s="5" t="n"/>
      <c r="C183" s="5" t="n"/>
      <c r="D183" s="16" t="n"/>
      <c r="E183" s="5" t="n"/>
      <c r="F183" s="18">
        <f>IF(OR(B183&amp;""="",NOT(ISNUMBER(D183))),"",IFERROR(IF(INDEX('المواعيد'!$D$6:$D$105,MATCH(B183&amp;"",'المواعيد'!$A$6:$A$105,0))="","",INDEX('المواعيد'!$D$6:$D$105,MATCH(B183&amp;"",'المواعيد'!$A$6:$A$105,0))),""))</f>
        <v/>
      </c>
      <c r="G183" s="18">
        <f>IF(OR(F183="",NOT(ISNUMBER(D183))),"",D183-F183)</f>
        <v/>
      </c>
      <c r="H183" s="19">
        <f>IF(OR(B183&amp;""="",NOT(ISNUMBER(D183))),"",IFERROR(IF(INDEX('المواعيد'!$E$6:$E$105,MATCH(B183&amp;"",'المواعيد'!$A$6:$A$105,0))&gt;0,D183/INDEX('المواعيد'!$E$6:$E$105,MATCH(B183&amp;"",'المواعيد'!$A$6:$A$105,0)),""),""))</f>
        <v/>
      </c>
      <c r="I183" s="6">
        <f>IF(OR(B183&amp;""="",NOT(ISNUMBER(D183))),"",IF(COUNTIF('المواعيد'!$A$6:$A$105,B183&amp;"")=0,"الامتحان غير موجود",IF(F183="","بدون هدف",IF(D183&gt;F183,"فوق الهدف",IF(D183=F183,"على الهدف","تحت الهدف")))))</f>
        <v/>
      </c>
      <c r="J183" s="17">
        <f>IF(OR(B183&amp;""="",NOT(ISNUMBER(D183)),NOT(ISNUMBER(A183))),"",COUNTIFS($B$6:$B$505,B183&amp;"",$A$6:$A$505,"&lt;"&amp;A183,$D$6:$D$505,"&gt;=0")+COUNTIFS($B$6:B183,B183&amp;"",$A$6:A183,A183&amp;"",$D$6:D183,"&gt;=0"))</f>
        <v/>
      </c>
      <c r="K183" s="6">
        <f>IF(AND(B183&amp;""="",D183&amp;""=""),"",IF(OR(B183&amp;""="",NOT(ISNUMBER(D183)),NOT(ISNUMBER(A183))),"راجع البيانات","سليم"))</f>
        <v/>
      </c>
    </row>
    <row r="184">
      <c r="A184" s="13" t="n"/>
      <c r="B184" s="5" t="n"/>
      <c r="C184" s="5" t="n"/>
      <c r="D184" s="16" t="n"/>
      <c r="E184" s="5" t="n"/>
      <c r="F184" s="18">
        <f>IF(OR(B184&amp;""="",NOT(ISNUMBER(D184))),"",IFERROR(IF(INDEX('المواعيد'!$D$6:$D$105,MATCH(B184&amp;"",'المواعيد'!$A$6:$A$105,0))="","",INDEX('المواعيد'!$D$6:$D$105,MATCH(B184&amp;"",'المواعيد'!$A$6:$A$105,0))),""))</f>
        <v/>
      </c>
      <c r="G184" s="18">
        <f>IF(OR(F184="",NOT(ISNUMBER(D184))),"",D184-F184)</f>
        <v/>
      </c>
      <c r="H184" s="19">
        <f>IF(OR(B184&amp;""="",NOT(ISNUMBER(D184))),"",IFERROR(IF(INDEX('المواعيد'!$E$6:$E$105,MATCH(B184&amp;"",'المواعيد'!$A$6:$A$105,0))&gt;0,D184/INDEX('المواعيد'!$E$6:$E$105,MATCH(B184&amp;"",'المواعيد'!$A$6:$A$105,0)),""),""))</f>
        <v/>
      </c>
      <c r="I184" s="6">
        <f>IF(OR(B184&amp;""="",NOT(ISNUMBER(D184))),"",IF(COUNTIF('المواعيد'!$A$6:$A$105,B184&amp;"")=0,"الامتحان غير موجود",IF(F184="","بدون هدف",IF(D184&gt;F184,"فوق الهدف",IF(D184=F184,"على الهدف","تحت الهدف")))))</f>
        <v/>
      </c>
      <c r="J184" s="17">
        <f>IF(OR(B184&amp;""="",NOT(ISNUMBER(D184)),NOT(ISNUMBER(A184))),"",COUNTIFS($B$6:$B$505,B184&amp;"",$A$6:$A$505,"&lt;"&amp;A184,$D$6:$D$505,"&gt;=0")+COUNTIFS($B$6:B184,B184&amp;"",$A$6:A184,A184&amp;"",$D$6:D184,"&gt;=0"))</f>
        <v/>
      </c>
      <c r="K184" s="6">
        <f>IF(AND(B184&amp;""="",D184&amp;""=""),"",IF(OR(B184&amp;""="",NOT(ISNUMBER(D184)),NOT(ISNUMBER(A184))),"راجع البيانات","سليم"))</f>
        <v/>
      </c>
    </row>
    <row r="185">
      <c r="A185" s="13" t="n"/>
      <c r="B185" s="5" t="n"/>
      <c r="C185" s="5" t="n"/>
      <c r="D185" s="16" t="n"/>
      <c r="E185" s="5" t="n"/>
      <c r="F185" s="18">
        <f>IF(OR(B185&amp;""="",NOT(ISNUMBER(D185))),"",IFERROR(IF(INDEX('المواعيد'!$D$6:$D$105,MATCH(B185&amp;"",'المواعيد'!$A$6:$A$105,0))="","",INDEX('المواعيد'!$D$6:$D$105,MATCH(B185&amp;"",'المواعيد'!$A$6:$A$105,0))),""))</f>
        <v/>
      </c>
      <c r="G185" s="18">
        <f>IF(OR(F185="",NOT(ISNUMBER(D185))),"",D185-F185)</f>
        <v/>
      </c>
      <c r="H185" s="19">
        <f>IF(OR(B185&amp;""="",NOT(ISNUMBER(D185))),"",IFERROR(IF(INDEX('المواعيد'!$E$6:$E$105,MATCH(B185&amp;"",'المواعيد'!$A$6:$A$105,0))&gt;0,D185/INDEX('المواعيد'!$E$6:$E$105,MATCH(B185&amp;"",'المواعيد'!$A$6:$A$105,0)),""),""))</f>
        <v/>
      </c>
      <c r="I185" s="6">
        <f>IF(OR(B185&amp;""="",NOT(ISNUMBER(D185))),"",IF(COUNTIF('المواعيد'!$A$6:$A$105,B185&amp;"")=0,"الامتحان غير موجود",IF(F185="","بدون هدف",IF(D185&gt;F185,"فوق الهدف",IF(D185=F185,"على الهدف","تحت الهدف")))))</f>
        <v/>
      </c>
      <c r="J185" s="17">
        <f>IF(OR(B185&amp;""="",NOT(ISNUMBER(D185)),NOT(ISNUMBER(A185))),"",COUNTIFS($B$6:$B$505,B185&amp;"",$A$6:$A$505,"&lt;"&amp;A185,$D$6:$D$505,"&gt;=0")+COUNTIFS($B$6:B185,B185&amp;"",$A$6:A185,A185&amp;"",$D$6:D185,"&gt;=0"))</f>
        <v/>
      </c>
      <c r="K185" s="6">
        <f>IF(AND(B185&amp;""="",D185&amp;""=""),"",IF(OR(B185&amp;""="",NOT(ISNUMBER(D185)),NOT(ISNUMBER(A185))),"راجع البيانات","سليم"))</f>
        <v/>
      </c>
    </row>
    <row r="186">
      <c r="A186" s="13" t="n"/>
      <c r="B186" s="5" t="n"/>
      <c r="C186" s="5" t="n"/>
      <c r="D186" s="16" t="n"/>
      <c r="E186" s="5" t="n"/>
      <c r="F186" s="18">
        <f>IF(OR(B186&amp;""="",NOT(ISNUMBER(D186))),"",IFERROR(IF(INDEX('المواعيد'!$D$6:$D$105,MATCH(B186&amp;"",'المواعيد'!$A$6:$A$105,0))="","",INDEX('المواعيد'!$D$6:$D$105,MATCH(B186&amp;"",'المواعيد'!$A$6:$A$105,0))),""))</f>
        <v/>
      </c>
      <c r="G186" s="18">
        <f>IF(OR(F186="",NOT(ISNUMBER(D186))),"",D186-F186)</f>
        <v/>
      </c>
      <c r="H186" s="19">
        <f>IF(OR(B186&amp;""="",NOT(ISNUMBER(D186))),"",IFERROR(IF(INDEX('المواعيد'!$E$6:$E$105,MATCH(B186&amp;"",'المواعيد'!$A$6:$A$105,0))&gt;0,D186/INDEX('المواعيد'!$E$6:$E$105,MATCH(B186&amp;"",'المواعيد'!$A$6:$A$105,0)),""),""))</f>
        <v/>
      </c>
      <c r="I186" s="6">
        <f>IF(OR(B186&amp;""="",NOT(ISNUMBER(D186))),"",IF(COUNTIF('المواعيد'!$A$6:$A$105,B186&amp;"")=0,"الامتحان غير موجود",IF(F186="","بدون هدف",IF(D186&gt;F186,"فوق الهدف",IF(D186=F186,"على الهدف","تحت الهدف")))))</f>
        <v/>
      </c>
      <c r="J186" s="17">
        <f>IF(OR(B186&amp;""="",NOT(ISNUMBER(D186)),NOT(ISNUMBER(A186))),"",COUNTIFS($B$6:$B$505,B186&amp;"",$A$6:$A$505,"&lt;"&amp;A186,$D$6:$D$505,"&gt;=0")+COUNTIFS($B$6:B186,B186&amp;"",$A$6:A186,A186&amp;"",$D$6:D186,"&gt;=0"))</f>
        <v/>
      </c>
      <c r="K186" s="6">
        <f>IF(AND(B186&amp;""="",D186&amp;""=""),"",IF(OR(B186&amp;""="",NOT(ISNUMBER(D186)),NOT(ISNUMBER(A186))),"راجع البيانات","سليم"))</f>
        <v/>
      </c>
    </row>
    <row r="187">
      <c r="A187" s="13" t="n"/>
      <c r="B187" s="5" t="n"/>
      <c r="C187" s="5" t="n"/>
      <c r="D187" s="16" t="n"/>
      <c r="E187" s="5" t="n"/>
      <c r="F187" s="18">
        <f>IF(OR(B187&amp;""="",NOT(ISNUMBER(D187))),"",IFERROR(IF(INDEX('المواعيد'!$D$6:$D$105,MATCH(B187&amp;"",'المواعيد'!$A$6:$A$105,0))="","",INDEX('المواعيد'!$D$6:$D$105,MATCH(B187&amp;"",'المواعيد'!$A$6:$A$105,0))),""))</f>
        <v/>
      </c>
      <c r="G187" s="18">
        <f>IF(OR(F187="",NOT(ISNUMBER(D187))),"",D187-F187)</f>
        <v/>
      </c>
      <c r="H187" s="19">
        <f>IF(OR(B187&amp;""="",NOT(ISNUMBER(D187))),"",IFERROR(IF(INDEX('المواعيد'!$E$6:$E$105,MATCH(B187&amp;"",'المواعيد'!$A$6:$A$105,0))&gt;0,D187/INDEX('المواعيد'!$E$6:$E$105,MATCH(B187&amp;"",'المواعيد'!$A$6:$A$105,0)),""),""))</f>
        <v/>
      </c>
      <c r="I187" s="6">
        <f>IF(OR(B187&amp;""="",NOT(ISNUMBER(D187))),"",IF(COUNTIF('المواعيد'!$A$6:$A$105,B187&amp;"")=0,"الامتحان غير موجود",IF(F187="","بدون هدف",IF(D187&gt;F187,"فوق الهدف",IF(D187=F187,"على الهدف","تحت الهدف")))))</f>
        <v/>
      </c>
      <c r="J187" s="17">
        <f>IF(OR(B187&amp;""="",NOT(ISNUMBER(D187)),NOT(ISNUMBER(A187))),"",COUNTIFS($B$6:$B$505,B187&amp;"",$A$6:$A$505,"&lt;"&amp;A187,$D$6:$D$505,"&gt;=0")+COUNTIFS($B$6:B187,B187&amp;"",$A$6:A187,A187&amp;"",$D$6:D187,"&gt;=0"))</f>
        <v/>
      </c>
      <c r="K187" s="6">
        <f>IF(AND(B187&amp;""="",D187&amp;""=""),"",IF(OR(B187&amp;""="",NOT(ISNUMBER(D187)),NOT(ISNUMBER(A187))),"راجع البيانات","سليم"))</f>
        <v/>
      </c>
    </row>
    <row r="188">
      <c r="A188" s="13" t="n"/>
      <c r="B188" s="5" t="n"/>
      <c r="C188" s="5" t="n"/>
      <c r="D188" s="16" t="n"/>
      <c r="E188" s="5" t="n"/>
      <c r="F188" s="18">
        <f>IF(OR(B188&amp;""="",NOT(ISNUMBER(D188))),"",IFERROR(IF(INDEX('المواعيد'!$D$6:$D$105,MATCH(B188&amp;"",'المواعيد'!$A$6:$A$105,0))="","",INDEX('المواعيد'!$D$6:$D$105,MATCH(B188&amp;"",'المواعيد'!$A$6:$A$105,0))),""))</f>
        <v/>
      </c>
      <c r="G188" s="18">
        <f>IF(OR(F188="",NOT(ISNUMBER(D188))),"",D188-F188)</f>
        <v/>
      </c>
      <c r="H188" s="19">
        <f>IF(OR(B188&amp;""="",NOT(ISNUMBER(D188))),"",IFERROR(IF(INDEX('المواعيد'!$E$6:$E$105,MATCH(B188&amp;"",'المواعيد'!$A$6:$A$105,0))&gt;0,D188/INDEX('المواعيد'!$E$6:$E$105,MATCH(B188&amp;"",'المواعيد'!$A$6:$A$105,0)),""),""))</f>
        <v/>
      </c>
      <c r="I188" s="6">
        <f>IF(OR(B188&amp;""="",NOT(ISNUMBER(D188))),"",IF(COUNTIF('المواعيد'!$A$6:$A$105,B188&amp;"")=0,"الامتحان غير موجود",IF(F188="","بدون هدف",IF(D188&gt;F188,"فوق الهدف",IF(D188=F188,"على الهدف","تحت الهدف")))))</f>
        <v/>
      </c>
      <c r="J188" s="17">
        <f>IF(OR(B188&amp;""="",NOT(ISNUMBER(D188)),NOT(ISNUMBER(A188))),"",COUNTIFS($B$6:$B$505,B188&amp;"",$A$6:$A$505,"&lt;"&amp;A188,$D$6:$D$505,"&gt;=0")+COUNTIFS($B$6:B188,B188&amp;"",$A$6:A188,A188&amp;"",$D$6:D188,"&gt;=0"))</f>
        <v/>
      </c>
      <c r="K188" s="6">
        <f>IF(AND(B188&amp;""="",D188&amp;""=""),"",IF(OR(B188&amp;""="",NOT(ISNUMBER(D188)),NOT(ISNUMBER(A188))),"راجع البيانات","سليم"))</f>
        <v/>
      </c>
    </row>
    <row r="189">
      <c r="A189" s="13" t="n"/>
      <c r="B189" s="5" t="n"/>
      <c r="C189" s="5" t="n"/>
      <c r="D189" s="16" t="n"/>
      <c r="E189" s="5" t="n"/>
      <c r="F189" s="18">
        <f>IF(OR(B189&amp;""="",NOT(ISNUMBER(D189))),"",IFERROR(IF(INDEX('المواعيد'!$D$6:$D$105,MATCH(B189&amp;"",'المواعيد'!$A$6:$A$105,0))="","",INDEX('المواعيد'!$D$6:$D$105,MATCH(B189&amp;"",'المواعيد'!$A$6:$A$105,0))),""))</f>
        <v/>
      </c>
      <c r="G189" s="18">
        <f>IF(OR(F189="",NOT(ISNUMBER(D189))),"",D189-F189)</f>
        <v/>
      </c>
      <c r="H189" s="19">
        <f>IF(OR(B189&amp;""="",NOT(ISNUMBER(D189))),"",IFERROR(IF(INDEX('المواعيد'!$E$6:$E$105,MATCH(B189&amp;"",'المواعيد'!$A$6:$A$105,0))&gt;0,D189/INDEX('المواعيد'!$E$6:$E$105,MATCH(B189&amp;"",'المواعيد'!$A$6:$A$105,0)),""),""))</f>
        <v/>
      </c>
      <c r="I189" s="6">
        <f>IF(OR(B189&amp;""="",NOT(ISNUMBER(D189))),"",IF(COUNTIF('المواعيد'!$A$6:$A$105,B189&amp;"")=0,"الامتحان غير موجود",IF(F189="","بدون هدف",IF(D189&gt;F189,"فوق الهدف",IF(D189=F189,"على الهدف","تحت الهدف")))))</f>
        <v/>
      </c>
      <c r="J189" s="17">
        <f>IF(OR(B189&amp;""="",NOT(ISNUMBER(D189)),NOT(ISNUMBER(A189))),"",COUNTIFS($B$6:$B$505,B189&amp;"",$A$6:$A$505,"&lt;"&amp;A189,$D$6:$D$505,"&gt;=0")+COUNTIFS($B$6:B189,B189&amp;"",$A$6:A189,A189&amp;"",$D$6:D189,"&gt;=0"))</f>
        <v/>
      </c>
      <c r="K189" s="6">
        <f>IF(AND(B189&amp;""="",D189&amp;""=""),"",IF(OR(B189&amp;""="",NOT(ISNUMBER(D189)),NOT(ISNUMBER(A189))),"راجع البيانات","سليم"))</f>
        <v/>
      </c>
    </row>
    <row r="190">
      <c r="A190" s="13" t="n"/>
      <c r="B190" s="5" t="n"/>
      <c r="C190" s="5" t="n"/>
      <c r="D190" s="16" t="n"/>
      <c r="E190" s="5" t="n"/>
      <c r="F190" s="18">
        <f>IF(OR(B190&amp;""="",NOT(ISNUMBER(D190))),"",IFERROR(IF(INDEX('المواعيد'!$D$6:$D$105,MATCH(B190&amp;"",'المواعيد'!$A$6:$A$105,0))="","",INDEX('المواعيد'!$D$6:$D$105,MATCH(B190&amp;"",'المواعيد'!$A$6:$A$105,0))),""))</f>
        <v/>
      </c>
      <c r="G190" s="18">
        <f>IF(OR(F190="",NOT(ISNUMBER(D190))),"",D190-F190)</f>
        <v/>
      </c>
      <c r="H190" s="19">
        <f>IF(OR(B190&amp;""="",NOT(ISNUMBER(D190))),"",IFERROR(IF(INDEX('المواعيد'!$E$6:$E$105,MATCH(B190&amp;"",'المواعيد'!$A$6:$A$105,0))&gt;0,D190/INDEX('المواعيد'!$E$6:$E$105,MATCH(B190&amp;"",'المواعيد'!$A$6:$A$105,0)),""),""))</f>
        <v/>
      </c>
      <c r="I190" s="6">
        <f>IF(OR(B190&amp;""="",NOT(ISNUMBER(D190))),"",IF(COUNTIF('المواعيد'!$A$6:$A$105,B190&amp;"")=0,"الامتحان غير موجود",IF(F190="","بدون هدف",IF(D190&gt;F190,"فوق الهدف",IF(D190=F190,"على الهدف","تحت الهدف")))))</f>
        <v/>
      </c>
      <c r="J190" s="17">
        <f>IF(OR(B190&amp;""="",NOT(ISNUMBER(D190)),NOT(ISNUMBER(A190))),"",COUNTIFS($B$6:$B$505,B190&amp;"",$A$6:$A$505,"&lt;"&amp;A190,$D$6:$D$505,"&gt;=0")+COUNTIFS($B$6:B190,B190&amp;"",$A$6:A190,A190&amp;"",$D$6:D190,"&gt;=0"))</f>
        <v/>
      </c>
      <c r="K190" s="6">
        <f>IF(AND(B190&amp;""="",D190&amp;""=""),"",IF(OR(B190&amp;""="",NOT(ISNUMBER(D190)),NOT(ISNUMBER(A190))),"راجع البيانات","سليم"))</f>
        <v/>
      </c>
    </row>
    <row r="191">
      <c r="A191" s="13" t="n"/>
      <c r="B191" s="5" t="n"/>
      <c r="C191" s="5" t="n"/>
      <c r="D191" s="16" t="n"/>
      <c r="E191" s="5" t="n"/>
      <c r="F191" s="18">
        <f>IF(OR(B191&amp;""="",NOT(ISNUMBER(D191))),"",IFERROR(IF(INDEX('المواعيد'!$D$6:$D$105,MATCH(B191&amp;"",'المواعيد'!$A$6:$A$105,0))="","",INDEX('المواعيد'!$D$6:$D$105,MATCH(B191&amp;"",'المواعيد'!$A$6:$A$105,0))),""))</f>
        <v/>
      </c>
      <c r="G191" s="18">
        <f>IF(OR(F191="",NOT(ISNUMBER(D191))),"",D191-F191)</f>
        <v/>
      </c>
      <c r="H191" s="19">
        <f>IF(OR(B191&amp;""="",NOT(ISNUMBER(D191))),"",IFERROR(IF(INDEX('المواعيد'!$E$6:$E$105,MATCH(B191&amp;"",'المواعيد'!$A$6:$A$105,0))&gt;0,D191/INDEX('المواعيد'!$E$6:$E$105,MATCH(B191&amp;"",'المواعيد'!$A$6:$A$105,0)),""),""))</f>
        <v/>
      </c>
      <c r="I191" s="6">
        <f>IF(OR(B191&amp;""="",NOT(ISNUMBER(D191))),"",IF(COUNTIF('المواعيد'!$A$6:$A$105,B191&amp;"")=0,"الامتحان غير موجود",IF(F191="","بدون هدف",IF(D191&gt;F191,"فوق الهدف",IF(D191=F191,"على الهدف","تحت الهدف")))))</f>
        <v/>
      </c>
      <c r="J191" s="17">
        <f>IF(OR(B191&amp;""="",NOT(ISNUMBER(D191)),NOT(ISNUMBER(A191))),"",COUNTIFS($B$6:$B$505,B191&amp;"",$A$6:$A$505,"&lt;"&amp;A191,$D$6:$D$505,"&gt;=0")+COUNTIFS($B$6:B191,B191&amp;"",$A$6:A191,A191&amp;"",$D$6:D191,"&gt;=0"))</f>
        <v/>
      </c>
      <c r="K191" s="6">
        <f>IF(AND(B191&amp;""="",D191&amp;""=""),"",IF(OR(B191&amp;""="",NOT(ISNUMBER(D191)),NOT(ISNUMBER(A191))),"راجع البيانات","سليم"))</f>
        <v/>
      </c>
    </row>
    <row r="192">
      <c r="A192" s="13" t="n"/>
      <c r="B192" s="5" t="n"/>
      <c r="C192" s="5" t="n"/>
      <c r="D192" s="16" t="n"/>
      <c r="E192" s="5" t="n"/>
      <c r="F192" s="18">
        <f>IF(OR(B192&amp;""="",NOT(ISNUMBER(D192))),"",IFERROR(IF(INDEX('المواعيد'!$D$6:$D$105,MATCH(B192&amp;"",'المواعيد'!$A$6:$A$105,0))="","",INDEX('المواعيد'!$D$6:$D$105,MATCH(B192&amp;"",'المواعيد'!$A$6:$A$105,0))),""))</f>
        <v/>
      </c>
      <c r="G192" s="18">
        <f>IF(OR(F192="",NOT(ISNUMBER(D192))),"",D192-F192)</f>
        <v/>
      </c>
      <c r="H192" s="19">
        <f>IF(OR(B192&amp;""="",NOT(ISNUMBER(D192))),"",IFERROR(IF(INDEX('المواعيد'!$E$6:$E$105,MATCH(B192&amp;"",'المواعيد'!$A$6:$A$105,0))&gt;0,D192/INDEX('المواعيد'!$E$6:$E$105,MATCH(B192&amp;"",'المواعيد'!$A$6:$A$105,0)),""),""))</f>
        <v/>
      </c>
      <c r="I192" s="6">
        <f>IF(OR(B192&amp;""="",NOT(ISNUMBER(D192))),"",IF(COUNTIF('المواعيد'!$A$6:$A$105,B192&amp;"")=0,"الامتحان غير موجود",IF(F192="","بدون هدف",IF(D192&gt;F192,"فوق الهدف",IF(D192=F192,"على الهدف","تحت الهدف")))))</f>
        <v/>
      </c>
      <c r="J192" s="17">
        <f>IF(OR(B192&amp;""="",NOT(ISNUMBER(D192)),NOT(ISNUMBER(A192))),"",COUNTIFS($B$6:$B$505,B192&amp;"",$A$6:$A$505,"&lt;"&amp;A192,$D$6:$D$505,"&gt;=0")+COUNTIFS($B$6:B192,B192&amp;"",$A$6:A192,A192&amp;"",$D$6:D192,"&gt;=0"))</f>
        <v/>
      </c>
      <c r="K192" s="6">
        <f>IF(AND(B192&amp;""="",D192&amp;""=""),"",IF(OR(B192&amp;""="",NOT(ISNUMBER(D192)),NOT(ISNUMBER(A192))),"راجع البيانات","سليم"))</f>
        <v/>
      </c>
    </row>
    <row r="193">
      <c r="A193" s="13" t="n"/>
      <c r="B193" s="5" t="n"/>
      <c r="C193" s="5" t="n"/>
      <c r="D193" s="16" t="n"/>
      <c r="E193" s="5" t="n"/>
      <c r="F193" s="18">
        <f>IF(OR(B193&amp;""="",NOT(ISNUMBER(D193))),"",IFERROR(IF(INDEX('المواعيد'!$D$6:$D$105,MATCH(B193&amp;"",'المواعيد'!$A$6:$A$105,0))="","",INDEX('المواعيد'!$D$6:$D$105,MATCH(B193&amp;"",'المواعيد'!$A$6:$A$105,0))),""))</f>
        <v/>
      </c>
      <c r="G193" s="18">
        <f>IF(OR(F193="",NOT(ISNUMBER(D193))),"",D193-F193)</f>
        <v/>
      </c>
      <c r="H193" s="19">
        <f>IF(OR(B193&amp;""="",NOT(ISNUMBER(D193))),"",IFERROR(IF(INDEX('المواعيد'!$E$6:$E$105,MATCH(B193&amp;"",'المواعيد'!$A$6:$A$105,0))&gt;0,D193/INDEX('المواعيد'!$E$6:$E$105,MATCH(B193&amp;"",'المواعيد'!$A$6:$A$105,0)),""),""))</f>
        <v/>
      </c>
      <c r="I193" s="6">
        <f>IF(OR(B193&amp;""="",NOT(ISNUMBER(D193))),"",IF(COUNTIF('المواعيد'!$A$6:$A$105,B193&amp;"")=0,"الامتحان غير موجود",IF(F193="","بدون هدف",IF(D193&gt;F193,"فوق الهدف",IF(D193=F193,"على الهدف","تحت الهدف")))))</f>
        <v/>
      </c>
      <c r="J193" s="17">
        <f>IF(OR(B193&amp;""="",NOT(ISNUMBER(D193)),NOT(ISNUMBER(A193))),"",COUNTIFS($B$6:$B$505,B193&amp;"",$A$6:$A$505,"&lt;"&amp;A193,$D$6:$D$505,"&gt;=0")+COUNTIFS($B$6:B193,B193&amp;"",$A$6:A193,A193&amp;"",$D$6:D193,"&gt;=0"))</f>
        <v/>
      </c>
      <c r="K193" s="6">
        <f>IF(AND(B193&amp;""="",D193&amp;""=""),"",IF(OR(B193&amp;""="",NOT(ISNUMBER(D193)),NOT(ISNUMBER(A193))),"راجع البيانات","سليم"))</f>
        <v/>
      </c>
    </row>
    <row r="194">
      <c r="A194" s="13" t="n"/>
      <c r="B194" s="5" t="n"/>
      <c r="C194" s="5" t="n"/>
      <c r="D194" s="16" t="n"/>
      <c r="E194" s="5" t="n"/>
      <c r="F194" s="18">
        <f>IF(OR(B194&amp;""="",NOT(ISNUMBER(D194))),"",IFERROR(IF(INDEX('المواعيد'!$D$6:$D$105,MATCH(B194&amp;"",'المواعيد'!$A$6:$A$105,0))="","",INDEX('المواعيد'!$D$6:$D$105,MATCH(B194&amp;"",'المواعيد'!$A$6:$A$105,0))),""))</f>
        <v/>
      </c>
      <c r="G194" s="18">
        <f>IF(OR(F194="",NOT(ISNUMBER(D194))),"",D194-F194)</f>
        <v/>
      </c>
      <c r="H194" s="19">
        <f>IF(OR(B194&amp;""="",NOT(ISNUMBER(D194))),"",IFERROR(IF(INDEX('المواعيد'!$E$6:$E$105,MATCH(B194&amp;"",'المواعيد'!$A$6:$A$105,0))&gt;0,D194/INDEX('المواعيد'!$E$6:$E$105,MATCH(B194&amp;"",'المواعيد'!$A$6:$A$105,0)),""),""))</f>
        <v/>
      </c>
      <c r="I194" s="6">
        <f>IF(OR(B194&amp;""="",NOT(ISNUMBER(D194))),"",IF(COUNTIF('المواعيد'!$A$6:$A$105,B194&amp;"")=0,"الامتحان غير موجود",IF(F194="","بدون هدف",IF(D194&gt;F194,"فوق الهدف",IF(D194=F194,"على الهدف","تحت الهدف")))))</f>
        <v/>
      </c>
      <c r="J194" s="17">
        <f>IF(OR(B194&amp;""="",NOT(ISNUMBER(D194)),NOT(ISNUMBER(A194))),"",COUNTIFS($B$6:$B$505,B194&amp;"",$A$6:$A$505,"&lt;"&amp;A194,$D$6:$D$505,"&gt;=0")+COUNTIFS($B$6:B194,B194&amp;"",$A$6:A194,A194&amp;"",$D$6:D194,"&gt;=0"))</f>
        <v/>
      </c>
      <c r="K194" s="6">
        <f>IF(AND(B194&amp;""="",D194&amp;""=""),"",IF(OR(B194&amp;""="",NOT(ISNUMBER(D194)),NOT(ISNUMBER(A194))),"راجع البيانات","سليم"))</f>
        <v/>
      </c>
    </row>
    <row r="195">
      <c r="A195" s="13" t="n"/>
      <c r="B195" s="5" t="n"/>
      <c r="C195" s="5" t="n"/>
      <c r="D195" s="16" t="n"/>
      <c r="E195" s="5" t="n"/>
      <c r="F195" s="18">
        <f>IF(OR(B195&amp;""="",NOT(ISNUMBER(D195))),"",IFERROR(IF(INDEX('المواعيد'!$D$6:$D$105,MATCH(B195&amp;"",'المواعيد'!$A$6:$A$105,0))="","",INDEX('المواعيد'!$D$6:$D$105,MATCH(B195&amp;"",'المواعيد'!$A$6:$A$105,0))),""))</f>
        <v/>
      </c>
      <c r="G195" s="18">
        <f>IF(OR(F195="",NOT(ISNUMBER(D195))),"",D195-F195)</f>
        <v/>
      </c>
      <c r="H195" s="19">
        <f>IF(OR(B195&amp;""="",NOT(ISNUMBER(D195))),"",IFERROR(IF(INDEX('المواعيد'!$E$6:$E$105,MATCH(B195&amp;"",'المواعيد'!$A$6:$A$105,0))&gt;0,D195/INDEX('المواعيد'!$E$6:$E$105,MATCH(B195&amp;"",'المواعيد'!$A$6:$A$105,0)),""),""))</f>
        <v/>
      </c>
      <c r="I195" s="6">
        <f>IF(OR(B195&amp;""="",NOT(ISNUMBER(D195))),"",IF(COUNTIF('المواعيد'!$A$6:$A$105,B195&amp;"")=0,"الامتحان غير موجود",IF(F195="","بدون هدف",IF(D195&gt;F195,"فوق الهدف",IF(D195=F195,"على الهدف","تحت الهدف")))))</f>
        <v/>
      </c>
      <c r="J195" s="17">
        <f>IF(OR(B195&amp;""="",NOT(ISNUMBER(D195)),NOT(ISNUMBER(A195))),"",COUNTIFS($B$6:$B$505,B195&amp;"",$A$6:$A$505,"&lt;"&amp;A195,$D$6:$D$505,"&gt;=0")+COUNTIFS($B$6:B195,B195&amp;"",$A$6:A195,A195&amp;"",$D$6:D195,"&gt;=0"))</f>
        <v/>
      </c>
      <c r="K195" s="6">
        <f>IF(AND(B195&amp;""="",D195&amp;""=""),"",IF(OR(B195&amp;""="",NOT(ISNUMBER(D195)),NOT(ISNUMBER(A195))),"راجع البيانات","سليم"))</f>
        <v/>
      </c>
    </row>
    <row r="196">
      <c r="A196" s="13" t="n"/>
      <c r="B196" s="5" t="n"/>
      <c r="C196" s="5" t="n"/>
      <c r="D196" s="16" t="n"/>
      <c r="E196" s="5" t="n"/>
      <c r="F196" s="18">
        <f>IF(OR(B196&amp;""="",NOT(ISNUMBER(D196))),"",IFERROR(IF(INDEX('المواعيد'!$D$6:$D$105,MATCH(B196&amp;"",'المواعيد'!$A$6:$A$105,0))="","",INDEX('المواعيد'!$D$6:$D$105,MATCH(B196&amp;"",'المواعيد'!$A$6:$A$105,0))),""))</f>
        <v/>
      </c>
      <c r="G196" s="18">
        <f>IF(OR(F196="",NOT(ISNUMBER(D196))),"",D196-F196)</f>
        <v/>
      </c>
      <c r="H196" s="19">
        <f>IF(OR(B196&amp;""="",NOT(ISNUMBER(D196))),"",IFERROR(IF(INDEX('المواعيد'!$E$6:$E$105,MATCH(B196&amp;"",'المواعيد'!$A$6:$A$105,0))&gt;0,D196/INDEX('المواعيد'!$E$6:$E$105,MATCH(B196&amp;"",'المواعيد'!$A$6:$A$105,0)),""),""))</f>
        <v/>
      </c>
      <c r="I196" s="6">
        <f>IF(OR(B196&amp;""="",NOT(ISNUMBER(D196))),"",IF(COUNTIF('المواعيد'!$A$6:$A$105,B196&amp;"")=0,"الامتحان غير موجود",IF(F196="","بدون هدف",IF(D196&gt;F196,"فوق الهدف",IF(D196=F196,"على الهدف","تحت الهدف")))))</f>
        <v/>
      </c>
      <c r="J196" s="17">
        <f>IF(OR(B196&amp;""="",NOT(ISNUMBER(D196)),NOT(ISNUMBER(A196))),"",COUNTIFS($B$6:$B$505,B196&amp;"",$A$6:$A$505,"&lt;"&amp;A196,$D$6:$D$505,"&gt;=0")+COUNTIFS($B$6:B196,B196&amp;"",$A$6:A196,A196&amp;"",$D$6:D196,"&gt;=0"))</f>
        <v/>
      </c>
      <c r="K196" s="6">
        <f>IF(AND(B196&amp;""="",D196&amp;""=""),"",IF(OR(B196&amp;""="",NOT(ISNUMBER(D196)),NOT(ISNUMBER(A196))),"راجع البيانات","سليم"))</f>
        <v/>
      </c>
    </row>
    <row r="197">
      <c r="A197" s="13" t="n"/>
      <c r="B197" s="5" t="n"/>
      <c r="C197" s="5" t="n"/>
      <c r="D197" s="16" t="n"/>
      <c r="E197" s="5" t="n"/>
      <c r="F197" s="18">
        <f>IF(OR(B197&amp;""="",NOT(ISNUMBER(D197))),"",IFERROR(IF(INDEX('المواعيد'!$D$6:$D$105,MATCH(B197&amp;"",'المواعيد'!$A$6:$A$105,0))="","",INDEX('المواعيد'!$D$6:$D$105,MATCH(B197&amp;"",'المواعيد'!$A$6:$A$105,0))),""))</f>
        <v/>
      </c>
      <c r="G197" s="18">
        <f>IF(OR(F197="",NOT(ISNUMBER(D197))),"",D197-F197)</f>
        <v/>
      </c>
      <c r="H197" s="19">
        <f>IF(OR(B197&amp;""="",NOT(ISNUMBER(D197))),"",IFERROR(IF(INDEX('المواعيد'!$E$6:$E$105,MATCH(B197&amp;"",'المواعيد'!$A$6:$A$105,0))&gt;0,D197/INDEX('المواعيد'!$E$6:$E$105,MATCH(B197&amp;"",'المواعيد'!$A$6:$A$105,0)),""),""))</f>
        <v/>
      </c>
      <c r="I197" s="6">
        <f>IF(OR(B197&amp;""="",NOT(ISNUMBER(D197))),"",IF(COUNTIF('المواعيد'!$A$6:$A$105,B197&amp;"")=0,"الامتحان غير موجود",IF(F197="","بدون هدف",IF(D197&gt;F197,"فوق الهدف",IF(D197=F197,"على الهدف","تحت الهدف")))))</f>
        <v/>
      </c>
      <c r="J197" s="17">
        <f>IF(OR(B197&amp;""="",NOT(ISNUMBER(D197)),NOT(ISNUMBER(A197))),"",COUNTIFS($B$6:$B$505,B197&amp;"",$A$6:$A$505,"&lt;"&amp;A197,$D$6:$D$505,"&gt;=0")+COUNTIFS($B$6:B197,B197&amp;"",$A$6:A197,A197&amp;"",$D$6:D197,"&gt;=0"))</f>
        <v/>
      </c>
      <c r="K197" s="6">
        <f>IF(AND(B197&amp;""="",D197&amp;""=""),"",IF(OR(B197&amp;""="",NOT(ISNUMBER(D197)),NOT(ISNUMBER(A197))),"راجع البيانات","سليم"))</f>
        <v/>
      </c>
    </row>
    <row r="198">
      <c r="A198" s="13" t="n"/>
      <c r="B198" s="5" t="n"/>
      <c r="C198" s="5" t="n"/>
      <c r="D198" s="16" t="n"/>
      <c r="E198" s="5" t="n"/>
      <c r="F198" s="18">
        <f>IF(OR(B198&amp;""="",NOT(ISNUMBER(D198))),"",IFERROR(IF(INDEX('المواعيد'!$D$6:$D$105,MATCH(B198&amp;"",'المواعيد'!$A$6:$A$105,0))="","",INDEX('المواعيد'!$D$6:$D$105,MATCH(B198&amp;"",'المواعيد'!$A$6:$A$105,0))),""))</f>
        <v/>
      </c>
      <c r="G198" s="18">
        <f>IF(OR(F198="",NOT(ISNUMBER(D198))),"",D198-F198)</f>
        <v/>
      </c>
      <c r="H198" s="19">
        <f>IF(OR(B198&amp;""="",NOT(ISNUMBER(D198))),"",IFERROR(IF(INDEX('المواعيد'!$E$6:$E$105,MATCH(B198&amp;"",'المواعيد'!$A$6:$A$105,0))&gt;0,D198/INDEX('المواعيد'!$E$6:$E$105,MATCH(B198&amp;"",'المواعيد'!$A$6:$A$105,0)),""),""))</f>
        <v/>
      </c>
      <c r="I198" s="6">
        <f>IF(OR(B198&amp;""="",NOT(ISNUMBER(D198))),"",IF(COUNTIF('المواعيد'!$A$6:$A$105,B198&amp;"")=0,"الامتحان غير موجود",IF(F198="","بدون هدف",IF(D198&gt;F198,"فوق الهدف",IF(D198=F198,"على الهدف","تحت الهدف")))))</f>
        <v/>
      </c>
      <c r="J198" s="17">
        <f>IF(OR(B198&amp;""="",NOT(ISNUMBER(D198)),NOT(ISNUMBER(A198))),"",COUNTIFS($B$6:$B$505,B198&amp;"",$A$6:$A$505,"&lt;"&amp;A198,$D$6:$D$505,"&gt;=0")+COUNTIFS($B$6:B198,B198&amp;"",$A$6:A198,A198&amp;"",$D$6:D198,"&gt;=0"))</f>
        <v/>
      </c>
      <c r="K198" s="6">
        <f>IF(AND(B198&amp;""="",D198&amp;""=""),"",IF(OR(B198&amp;""="",NOT(ISNUMBER(D198)),NOT(ISNUMBER(A198))),"راجع البيانات","سليم"))</f>
        <v/>
      </c>
    </row>
    <row r="199">
      <c r="A199" s="13" t="n"/>
      <c r="B199" s="5" t="n"/>
      <c r="C199" s="5" t="n"/>
      <c r="D199" s="16" t="n"/>
      <c r="E199" s="5" t="n"/>
      <c r="F199" s="18">
        <f>IF(OR(B199&amp;""="",NOT(ISNUMBER(D199))),"",IFERROR(IF(INDEX('المواعيد'!$D$6:$D$105,MATCH(B199&amp;"",'المواعيد'!$A$6:$A$105,0))="","",INDEX('المواعيد'!$D$6:$D$105,MATCH(B199&amp;"",'المواعيد'!$A$6:$A$105,0))),""))</f>
        <v/>
      </c>
      <c r="G199" s="18">
        <f>IF(OR(F199="",NOT(ISNUMBER(D199))),"",D199-F199)</f>
        <v/>
      </c>
      <c r="H199" s="19">
        <f>IF(OR(B199&amp;""="",NOT(ISNUMBER(D199))),"",IFERROR(IF(INDEX('المواعيد'!$E$6:$E$105,MATCH(B199&amp;"",'المواعيد'!$A$6:$A$105,0))&gt;0,D199/INDEX('المواعيد'!$E$6:$E$105,MATCH(B199&amp;"",'المواعيد'!$A$6:$A$105,0)),""),""))</f>
        <v/>
      </c>
      <c r="I199" s="6">
        <f>IF(OR(B199&amp;""="",NOT(ISNUMBER(D199))),"",IF(COUNTIF('المواعيد'!$A$6:$A$105,B199&amp;"")=0,"الامتحان غير موجود",IF(F199="","بدون هدف",IF(D199&gt;F199,"فوق الهدف",IF(D199=F199,"على الهدف","تحت الهدف")))))</f>
        <v/>
      </c>
      <c r="J199" s="17">
        <f>IF(OR(B199&amp;""="",NOT(ISNUMBER(D199)),NOT(ISNUMBER(A199))),"",COUNTIFS($B$6:$B$505,B199&amp;"",$A$6:$A$505,"&lt;"&amp;A199,$D$6:$D$505,"&gt;=0")+COUNTIFS($B$6:B199,B199&amp;"",$A$6:A199,A199&amp;"",$D$6:D199,"&gt;=0"))</f>
        <v/>
      </c>
      <c r="K199" s="6">
        <f>IF(AND(B199&amp;""="",D199&amp;""=""),"",IF(OR(B199&amp;""="",NOT(ISNUMBER(D199)),NOT(ISNUMBER(A199))),"راجع البيانات","سليم"))</f>
        <v/>
      </c>
    </row>
    <row r="200">
      <c r="A200" s="13" t="n"/>
      <c r="B200" s="5" t="n"/>
      <c r="C200" s="5" t="n"/>
      <c r="D200" s="16" t="n"/>
      <c r="E200" s="5" t="n"/>
      <c r="F200" s="18">
        <f>IF(OR(B200&amp;""="",NOT(ISNUMBER(D200))),"",IFERROR(IF(INDEX('المواعيد'!$D$6:$D$105,MATCH(B200&amp;"",'المواعيد'!$A$6:$A$105,0))="","",INDEX('المواعيد'!$D$6:$D$105,MATCH(B200&amp;"",'المواعيد'!$A$6:$A$105,0))),""))</f>
        <v/>
      </c>
      <c r="G200" s="18">
        <f>IF(OR(F200="",NOT(ISNUMBER(D200))),"",D200-F200)</f>
        <v/>
      </c>
      <c r="H200" s="19">
        <f>IF(OR(B200&amp;""="",NOT(ISNUMBER(D200))),"",IFERROR(IF(INDEX('المواعيد'!$E$6:$E$105,MATCH(B200&amp;"",'المواعيد'!$A$6:$A$105,0))&gt;0,D200/INDEX('المواعيد'!$E$6:$E$105,MATCH(B200&amp;"",'المواعيد'!$A$6:$A$105,0)),""),""))</f>
        <v/>
      </c>
      <c r="I200" s="6">
        <f>IF(OR(B200&amp;""="",NOT(ISNUMBER(D200))),"",IF(COUNTIF('المواعيد'!$A$6:$A$105,B200&amp;"")=0,"الامتحان غير موجود",IF(F200="","بدون هدف",IF(D200&gt;F200,"فوق الهدف",IF(D200=F200,"على الهدف","تحت الهدف")))))</f>
        <v/>
      </c>
      <c r="J200" s="17">
        <f>IF(OR(B200&amp;""="",NOT(ISNUMBER(D200)),NOT(ISNUMBER(A200))),"",COUNTIFS($B$6:$B$505,B200&amp;"",$A$6:$A$505,"&lt;"&amp;A200,$D$6:$D$505,"&gt;=0")+COUNTIFS($B$6:B200,B200&amp;"",$A$6:A200,A200&amp;"",$D$6:D200,"&gt;=0"))</f>
        <v/>
      </c>
      <c r="K200" s="6">
        <f>IF(AND(B200&amp;""="",D200&amp;""=""),"",IF(OR(B200&amp;""="",NOT(ISNUMBER(D200)),NOT(ISNUMBER(A200))),"راجع البيانات","سليم"))</f>
        <v/>
      </c>
    </row>
    <row r="201">
      <c r="A201" s="13" t="n"/>
      <c r="B201" s="5" t="n"/>
      <c r="C201" s="5" t="n"/>
      <c r="D201" s="16" t="n"/>
      <c r="E201" s="5" t="n"/>
      <c r="F201" s="18">
        <f>IF(OR(B201&amp;""="",NOT(ISNUMBER(D201))),"",IFERROR(IF(INDEX('المواعيد'!$D$6:$D$105,MATCH(B201&amp;"",'المواعيد'!$A$6:$A$105,0))="","",INDEX('المواعيد'!$D$6:$D$105,MATCH(B201&amp;"",'المواعيد'!$A$6:$A$105,0))),""))</f>
        <v/>
      </c>
      <c r="G201" s="18">
        <f>IF(OR(F201="",NOT(ISNUMBER(D201))),"",D201-F201)</f>
        <v/>
      </c>
      <c r="H201" s="19">
        <f>IF(OR(B201&amp;""="",NOT(ISNUMBER(D201))),"",IFERROR(IF(INDEX('المواعيد'!$E$6:$E$105,MATCH(B201&amp;"",'المواعيد'!$A$6:$A$105,0))&gt;0,D201/INDEX('المواعيد'!$E$6:$E$105,MATCH(B201&amp;"",'المواعيد'!$A$6:$A$105,0)),""),""))</f>
        <v/>
      </c>
      <c r="I201" s="6">
        <f>IF(OR(B201&amp;""="",NOT(ISNUMBER(D201))),"",IF(COUNTIF('المواعيد'!$A$6:$A$105,B201&amp;"")=0,"الامتحان غير موجود",IF(F201="","بدون هدف",IF(D201&gt;F201,"فوق الهدف",IF(D201=F201,"على الهدف","تحت الهدف")))))</f>
        <v/>
      </c>
      <c r="J201" s="17">
        <f>IF(OR(B201&amp;""="",NOT(ISNUMBER(D201)),NOT(ISNUMBER(A201))),"",COUNTIFS($B$6:$B$505,B201&amp;"",$A$6:$A$505,"&lt;"&amp;A201,$D$6:$D$505,"&gt;=0")+COUNTIFS($B$6:B201,B201&amp;"",$A$6:A201,A201&amp;"",$D$6:D201,"&gt;=0"))</f>
        <v/>
      </c>
      <c r="K201" s="6">
        <f>IF(AND(B201&amp;""="",D201&amp;""=""),"",IF(OR(B201&amp;""="",NOT(ISNUMBER(D201)),NOT(ISNUMBER(A201))),"راجع البيانات","سليم"))</f>
        <v/>
      </c>
    </row>
    <row r="202">
      <c r="A202" s="13" t="n"/>
      <c r="B202" s="5" t="n"/>
      <c r="C202" s="5" t="n"/>
      <c r="D202" s="16" t="n"/>
      <c r="E202" s="5" t="n"/>
      <c r="F202" s="18">
        <f>IF(OR(B202&amp;""="",NOT(ISNUMBER(D202))),"",IFERROR(IF(INDEX('المواعيد'!$D$6:$D$105,MATCH(B202&amp;"",'المواعيد'!$A$6:$A$105,0))="","",INDEX('المواعيد'!$D$6:$D$105,MATCH(B202&amp;"",'المواعيد'!$A$6:$A$105,0))),""))</f>
        <v/>
      </c>
      <c r="G202" s="18">
        <f>IF(OR(F202="",NOT(ISNUMBER(D202))),"",D202-F202)</f>
        <v/>
      </c>
      <c r="H202" s="19">
        <f>IF(OR(B202&amp;""="",NOT(ISNUMBER(D202))),"",IFERROR(IF(INDEX('المواعيد'!$E$6:$E$105,MATCH(B202&amp;"",'المواعيد'!$A$6:$A$105,0))&gt;0,D202/INDEX('المواعيد'!$E$6:$E$105,MATCH(B202&amp;"",'المواعيد'!$A$6:$A$105,0)),""),""))</f>
        <v/>
      </c>
      <c r="I202" s="6">
        <f>IF(OR(B202&amp;""="",NOT(ISNUMBER(D202))),"",IF(COUNTIF('المواعيد'!$A$6:$A$105,B202&amp;"")=0,"الامتحان غير موجود",IF(F202="","بدون هدف",IF(D202&gt;F202,"فوق الهدف",IF(D202=F202,"على الهدف","تحت الهدف")))))</f>
        <v/>
      </c>
      <c r="J202" s="17">
        <f>IF(OR(B202&amp;""="",NOT(ISNUMBER(D202)),NOT(ISNUMBER(A202))),"",COUNTIFS($B$6:$B$505,B202&amp;"",$A$6:$A$505,"&lt;"&amp;A202,$D$6:$D$505,"&gt;=0")+COUNTIFS($B$6:B202,B202&amp;"",$A$6:A202,A202&amp;"",$D$6:D202,"&gt;=0"))</f>
        <v/>
      </c>
      <c r="K202" s="6">
        <f>IF(AND(B202&amp;""="",D202&amp;""=""),"",IF(OR(B202&amp;""="",NOT(ISNUMBER(D202)),NOT(ISNUMBER(A202))),"راجع البيانات","سليم"))</f>
        <v/>
      </c>
    </row>
    <row r="203">
      <c r="A203" s="13" t="n"/>
      <c r="B203" s="5" t="n"/>
      <c r="C203" s="5" t="n"/>
      <c r="D203" s="16" t="n"/>
      <c r="E203" s="5" t="n"/>
      <c r="F203" s="18">
        <f>IF(OR(B203&amp;""="",NOT(ISNUMBER(D203))),"",IFERROR(IF(INDEX('المواعيد'!$D$6:$D$105,MATCH(B203&amp;"",'المواعيد'!$A$6:$A$105,0))="","",INDEX('المواعيد'!$D$6:$D$105,MATCH(B203&amp;"",'المواعيد'!$A$6:$A$105,0))),""))</f>
        <v/>
      </c>
      <c r="G203" s="18">
        <f>IF(OR(F203="",NOT(ISNUMBER(D203))),"",D203-F203)</f>
        <v/>
      </c>
      <c r="H203" s="19">
        <f>IF(OR(B203&amp;""="",NOT(ISNUMBER(D203))),"",IFERROR(IF(INDEX('المواعيد'!$E$6:$E$105,MATCH(B203&amp;"",'المواعيد'!$A$6:$A$105,0))&gt;0,D203/INDEX('المواعيد'!$E$6:$E$105,MATCH(B203&amp;"",'المواعيد'!$A$6:$A$105,0)),""),""))</f>
        <v/>
      </c>
      <c r="I203" s="6">
        <f>IF(OR(B203&amp;""="",NOT(ISNUMBER(D203))),"",IF(COUNTIF('المواعيد'!$A$6:$A$105,B203&amp;"")=0,"الامتحان غير موجود",IF(F203="","بدون هدف",IF(D203&gt;F203,"فوق الهدف",IF(D203=F203,"على الهدف","تحت الهدف")))))</f>
        <v/>
      </c>
      <c r="J203" s="17">
        <f>IF(OR(B203&amp;""="",NOT(ISNUMBER(D203)),NOT(ISNUMBER(A203))),"",COUNTIFS($B$6:$B$505,B203&amp;"",$A$6:$A$505,"&lt;"&amp;A203,$D$6:$D$505,"&gt;=0")+COUNTIFS($B$6:B203,B203&amp;"",$A$6:A203,A203&amp;"",$D$6:D203,"&gt;=0"))</f>
        <v/>
      </c>
      <c r="K203" s="6">
        <f>IF(AND(B203&amp;""="",D203&amp;""=""),"",IF(OR(B203&amp;""="",NOT(ISNUMBER(D203)),NOT(ISNUMBER(A203))),"راجع البيانات","سليم"))</f>
        <v/>
      </c>
    </row>
    <row r="204">
      <c r="A204" s="13" t="n"/>
      <c r="B204" s="5" t="n"/>
      <c r="C204" s="5" t="n"/>
      <c r="D204" s="16" t="n"/>
      <c r="E204" s="5" t="n"/>
      <c r="F204" s="18">
        <f>IF(OR(B204&amp;""="",NOT(ISNUMBER(D204))),"",IFERROR(IF(INDEX('المواعيد'!$D$6:$D$105,MATCH(B204&amp;"",'المواعيد'!$A$6:$A$105,0))="","",INDEX('المواعيد'!$D$6:$D$105,MATCH(B204&amp;"",'المواعيد'!$A$6:$A$105,0))),""))</f>
        <v/>
      </c>
      <c r="G204" s="18">
        <f>IF(OR(F204="",NOT(ISNUMBER(D204))),"",D204-F204)</f>
        <v/>
      </c>
      <c r="H204" s="19">
        <f>IF(OR(B204&amp;""="",NOT(ISNUMBER(D204))),"",IFERROR(IF(INDEX('المواعيد'!$E$6:$E$105,MATCH(B204&amp;"",'المواعيد'!$A$6:$A$105,0))&gt;0,D204/INDEX('المواعيد'!$E$6:$E$105,MATCH(B204&amp;"",'المواعيد'!$A$6:$A$105,0)),""),""))</f>
        <v/>
      </c>
      <c r="I204" s="6">
        <f>IF(OR(B204&amp;""="",NOT(ISNUMBER(D204))),"",IF(COUNTIF('المواعيد'!$A$6:$A$105,B204&amp;"")=0,"الامتحان غير موجود",IF(F204="","بدون هدف",IF(D204&gt;F204,"فوق الهدف",IF(D204=F204,"على الهدف","تحت الهدف")))))</f>
        <v/>
      </c>
      <c r="J204" s="17">
        <f>IF(OR(B204&amp;""="",NOT(ISNUMBER(D204)),NOT(ISNUMBER(A204))),"",COUNTIFS($B$6:$B$505,B204&amp;"",$A$6:$A$505,"&lt;"&amp;A204,$D$6:$D$505,"&gt;=0")+COUNTIFS($B$6:B204,B204&amp;"",$A$6:A204,A204&amp;"",$D$6:D204,"&gt;=0"))</f>
        <v/>
      </c>
      <c r="K204" s="6">
        <f>IF(AND(B204&amp;""="",D204&amp;""=""),"",IF(OR(B204&amp;""="",NOT(ISNUMBER(D204)),NOT(ISNUMBER(A204))),"راجع البيانات","سليم"))</f>
        <v/>
      </c>
    </row>
    <row r="205">
      <c r="A205" s="13" t="n"/>
      <c r="B205" s="5" t="n"/>
      <c r="C205" s="5" t="n"/>
      <c r="D205" s="16" t="n"/>
      <c r="E205" s="5" t="n"/>
      <c r="F205" s="18">
        <f>IF(OR(B205&amp;""="",NOT(ISNUMBER(D205))),"",IFERROR(IF(INDEX('المواعيد'!$D$6:$D$105,MATCH(B205&amp;"",'المواعيد'!$A$6:$A$105,0))="","",INDEX('المواعيد'!$D$6:$D$105,MATCH(B205&amp;"",'المواعيد'!$A$6:$A$105,0))),""))</f>
        <v/>
      </c>
      <c r="G205" s="18">
        <f>IF(OR(F205="",NOT(ISNUMBER(D205))),"",D205-F205)</f>
        <v/>
      </c>
      <c r="H205" s="19">
        <f>IF(OR(B205&amp;""="",NOT(ISNUMBER(D205))),"",IFERROR(IF(INDEX('المواعيد'!$E$6:$E$105,MATCH(B205&amp;"",'المواعيد'!$A$6:$A$105,0))&gt;0,D205/INDEX('المواعيد'!$E$6:$E$105,MATCH(B205&amp;"",'المواعيد'!$A$6:$A$105,0)),""),""))</f>
        <v/>
      </c>
      <c r="I205" s="6">
        <f>IF(OR(B205&amp;""="",NOT(ISNUMBER(D205))),"",IF(COUNTIF('المواعيد'!$A$6:$A$105,B205&amp;"")=0,"الامتحان غير موجود",IF(F205="","بدون هدف",IF(D205&gt;F205,"فوق الهدف",IF(D205=F205,"على الهدف","تحت الهدف")))))</f>
        <v/>
      </c>
      <c r="J205" s="17">
        <f>IF(OR(B205&amp;""="",NOT(ISNUMBER(D205)),NOT(ISNUMBER(A205))),"",COUNTIFS($B$6:$B$505,B205&amp;"",$A$6:$A$505,"&lt;"&amp;A205,$D$6:$D$505,"&gt;=0")+COUNTIFS($B$6:B205,B205&amp;"",$A$6:A205,A205&amp;"",$D$6:D205,"&gt;=0"))</f>
        <v/>
      </c>
      <c r="K205" s="6">
        <f>IF(AND(B205&amp;""="",D205&amp;""=""),"",IF(OR(B205&amp;""="",NOT(ISNUMBER(D205)),NOT(ISNUMBER(A205))),"راجع البيانات","سليم"))</f>
        <v/>
      </c>
    </row>
    <row r="206">
      <c r="A206" s="13" t="n"/>
      <c r="B206" s="5" t="n"/>
      <c r="C206" s="5" t="n"/>
      <c r="D206" s="16" t="n"/>
      <c r="E206" s="5" t="n"/>
      <c r="F206" s="18">
        <f>IF(OR(B206&amp;""="",NOT(ISNUMBER(D206))),"",IFERROR(IF(INDEX('المواعيد'!$D$6:$D$105,MATCH(B206&amp;"",'المواعيد'!$A$6:$A$105,0))="","",INDEX('المواعيد'!$D$6:$D$105,MATCH(B206&amp;"",'المواعيد'!$A$6:$A$105,0))),""))</f>
        <v/>
      </c>
      <c r="G206" s="18">
        <f>IF(OR(F206="",NOT(ISNUMBER(D206))),"",D206-F206)</f>
        <v/>
      </c>
      <c r="H206" s="19">
        <f>IF(OR(B206&amp;""="",NOT(ISNUMBER(D206))),"",IFERROR(IF(INDEX('المواعيد'!$E$6:$E$105,MATCH(B206&amp;"",'المواعيد'!$A$6:$A$105,0))&gt;0,D206/INDEX('المواعيد'!$E$6:$E$105,MATCH(B206&amp;"",'المواعيد'!$A$6:$A$105,0)),""),""))</f>
        <v/>
      </c>
      <c r="I206" s="6">
        <f>IF(OR(B206&amp;""="",NOT(ISNUMBER(D206))),"",IF(COUNTIF('المواعيد'!$A$6:$A$105,B206&amp;"")=0,"الامتحان غير موجود",IF(F206="","بدون هدف",IF(D206&gt;F206,"فوق الهدف",IF(D206=F206,"على الهدف","تحت الهدف")))))</f>
        <v/>
      </c>
      <c r="J206" s="17">
        <f>IF(OR(B206&amp;""="",NOT(ISNUMBER(D206)),NOT(ISNUMBER(A206))),"",COUNTIFS($B$6:$B$505,B206&amp;"",$A$6:$A$505,"&lt;"&amp;A206,$D$6:$D$505,"&gt;=0")+COUNTIFS($B$6:B206,B206&amp;"",$A$6:A206,A206&amp;"",$D$6:D206,"&gt;=0"))</f>
        <v/>
      </c>
      <c r="K206" s="6">
        <f>IF(AND(B206&amp;""="",D206&amp;""=""),"",IF(OR(B206&amp;""="",NOT(ISNUMBER(D206)),NOT(ISNUMBER(A206))),"راجع البيانات","سليم"))</f>
        <v/>
      </c>
    </row>
    <row r="207">
      <c r="A207" s="13" t="n"/>
      <c r="B207" s="5" t="n"/>
      <c r="C207" s="5" t="n"/>
      <c r="D207" s="16" t="n"/>
      <c r="E207" s="5" t="n"/>
      <c r="F207" s="18">
        <f>IF(OR(B207&amp;""="",NOT(ISNUMBER(D207))),"",IFERROR(IF(INDEX('المواعيد'!$D$6:$D$105,MATCH(B207&amp;"",'المواعيد'!$A$6:$A$105,0))="","",INDEX('المواعيد'!$D$6:$D$105,MATCH(B207&amp;"",'المواعيد'!$A$6:$A$105,0))),""))</f>
        <v/>
      </c>
      <c r="G207" s="18">
        <f>IF(OR(F207="",NOT(ISNUMBER(D207))),"",D207-F207)</f>
        <v/>
      </c>
      <c r="H207" s="19">
        <f>IF(OR(B207&amp;""="",NOT(ISNUMBER(D207))),"",IFERROR(IF(INDEX('المواعيد'!$E$6:$E$105,MATCH(B207&amp;"",'المواعيد'!$A$6:$A$105,0))&gt;0,D207/INDEX('المواعيد'!$E$6:$E$105,MATCH(B207&amp;"",'المواعيد'!$A$6:$A$105,0)),""),""))</f>
        <v/>
      </c>
      <c r="I207" s="6">
        <f>IF(OR(B207&amp;""="",NOT(ISNUMBER(D207))),"",IF(COUNTIF('المواعيد'!$A$6:$A$105,B207&amp;"")=0,"الامتحان غير موجود",IF(F207="","بدون هدف",IF(D207&gt;F207,"فوق الهدف",IF(D207=F207,"على الهدف","تحت الهدف")))))</f>
        <v/>
      </c>
      <c r="J207" s="17">
        <f>IF(OR(B207&amp;""="",NOT(ISNUMBER(D207)),NOT(ISNUMBER(A207))),"",COUNTIFS($B$6:$B$505,B207&amp;"",$A$6:$A$505,"&lt;"&amp;A207,$D$6:$D$505,"&gt;=0")+COUNTIFS($B$6:B207,B207&amp;"",$A$6:A207,A207&amp;"",$D$6:D207,"&gt;=0"))</f>
        <v/>
      </c>
      <c r="K207" s="6">
        <f>IF(AND(B207&amp;""="",D207&amp;""=""),"",IF(OR(B207&amp;""="",NOT(ISNUMBER(D207)),NOT(ISNUMBER(A207))),"راجع البيانات","سليم"))</f>
        <v/>
      </c>
    </row>
    <row r="208">
      <c r="A208" s="13" t="n"/>
      <c r="B208" s="5" t="n"/>
      <c r="C208" s="5" t="n"/>
      <c r="D208" s="16" t="n"/>
      <c r="E208" s="5" t="n"/>
      <c r="F208" s="18">
        <f>IF(OR(B208&amp;""="",NOT(ISNUMBER(D208))),"",IFERROR(IF(INDEX('المواعيد'!$D$6:$D$105,MATCH(B208&amp;"",'المواعيد'!$A$6:$A$105,0))="","",INDEX('المواعيد'!$D$6:$D$105,MATCH(B208&amp;"",'المواعيد'!$A$6:$A$105,0))),""))</f>
        <v/>
      </c>
      <c r="G208" s="18">
        <f>IF(OR(F208="",NOT(ISNUMBER(D208))),"",D208-F208)</f>
        <v/>
      </c>
      <c r="H208" s="19">
        <f>IF(OR(B208&amp;""="",NOT(ISNUMBER(D208))),"",IFERROR(IF(INDEX('المواعيد'!$E$6:$E$105,MATCH(B208&amp;"",'المواعيد'!$A$6:$A$105,0))&gt;0,D208/INDEX('المواعيد'!$E$6:$E$105,MATCH(B208&amp;"",'المواعيد'!$A$6:$A$105,0)),""),""))</f>
        <v/>
      </c>
      <c r="I208" s="6">
        <f>IF(OR(B208&amp;""="",NOT(ISNUMBER(D208))),"",IF(COUNTIF('المواعيد'!$A$6:$A$105,B208&amp;"")=0,"الامتحان غير موجود",IF(F208="","بدون هدف",IF(D208&gt;F208,"فوق الهدف",IF(D208=F208,"على الهدف","تحت الهدف")))))</f>
        <v/>
      </c>
      <c r="J208" s="17">
        <f>IF(OR(B208&amp;""="",NOT(ISNUMBER(D208)),NOT(ISNUMBER(A208))),"",COUNTIFS($B$6:$B$505,B208&amp;"",$A$6:$A$505,"&lt;"&amp;A208,$D$6:$D$505,"&gt;=0")+COUNTIFS($B$6:B208,B208&amp;"",$A$6:A208,A208&amp;"",$D$6:D208,"&gt;=0"))</f>
        <v/>
      </c>
      <c r="K208" s="6">
        <f>IF(AND(B208&amp;""="",D208&amp;""=""),"",IF(OR(B208&amp;""="",NOT(ISNUMBER(D208)),NOT(ISNUMBER(A208))),"راجع البيانات","سليم"))</f>
        <v/>
      </c>
    </row>
    <row r="209">
      <c r="A209" s="13" t="n"/>
      <c r="B209" s="5" t="n"/>
      <c r="C209" s="5" t="n"/>
      <c r="D209" s="16" t="n"/>
      <c r="E209" s="5" t="n"/>
      <c r="F209" s="18">
        <f>IF(OR(B209&amp;""="",NOT(ISNUMBER(D209))),"",IFERROR(IF(INDEX('المواعيد'!$D$6:$D$105,MATCH(B209&amp;"",'المواعيد'!$A$6:$A$105,0))="","",INDEX('المواعيد'!$D$6:$D$105,MATCH(B209&amp;"",'المواعيد'!$A$6:$A$105,0))),""))</f>
        <v/>
      </c>
      <c r="G209" s="18">
        <f>IF(OR(F209="",NOT(ISNUMBER(D209))),"",D209-F209)</f>
        <v/>
      </c>
      <c r="H209" s="19">
        <f>IF(OR(B209&amp;""="",NOT(ISNUMBER(D209))),"",IFERROR(IF(INDEX('المواعيد'!$E$6:$E$105,MATCH(B209&amp;"",'المواعيد'!$A$6:$A$105,0))&gt;0,D209/INDEX('المواعيد'!$E$6:$E$105,MATCH(B209&amp;"",'المواعيد'!$A$6:$A$105,0)),""),""))</f>
        <v/>
      </c>
      <c r="I209" s="6">
        <f>IF(OR(B209&amp;""="",NOT(ISNUMBER(D209))),"",IF(COUNTIF('المواعيد'!$A$6:$A$105,B209&amp;"")=0,"الامتحان غير موجود",IF(F209="","بدون هدف",IF(D209&gt;F209,"فوق الهدف",IF(D209=F209,"على الهدف","تحت الهدف")))))</f>
        <v/>
      </c>
      <c r="J209" s="17">
        <f>IF(OR(B209&amp;""="",NOT(ISNUMBER(D209)),NOT(ISNUMBER(A209))),"",COUNTIFS($B$6:$B$505,B209&amp;"",$A$6:$A$505,"&lt;"&amp;A209,$D$6:$D$505,"&gt;=0")+COUNTIFS($B$6:B209,B209&amp;"",$A$6:A209,A209&amp;"",$D$6:D209,"&gt;=0"))</f>
        <v/>
      </c>
      <c r="K209" s="6">
        <f>IF(AND(B209&amp;""="",D209&amp;""=""),"",IF(OR(B209&amp;""="",NOT(ISNUMBER(D209)),NOT(ISNUMBER(A209))),"راجع البيانات","سليم"))</f>
        <v/>
      </c>
    </row>
    <row r="210">
      <c r="A210" s="13" t="n"/>
      <c r="B210" s="5" t="n"/>
      <c r="C210" s="5" t="n"/>
      <c r="D210" s="16" t="n"/>
      <c r="E210" s="5" t="n"/>
      <c r="F210" s="18">
        <f>IF(OR(B210&amp;""="",NOT(ISNUMBER(D210))),"",IFERROR(IF(INDEX('المواعيد'!$D$6:$D$105,MATCH(B210&amp;"",'المواعيد'!$A$6:$A$105,0))="","",INDEX('المواعيد'!$D$6:$D$105,MATCH(B210&amp;"",'المواعيد'!$A$6:$A$105,0))),""))</f>
        <v/>
      </c>
      <c r="G210" s="18">
        <f>IF(OR(F210="",NOT(ISNUMBER(D210))),"",D210-F210)</f>
        <v/>
      </c>
      <c r="H210" s="19">
        <f>IF(OR(B210&amp;""="",NOT(ISNUMBER(D210))),"",IFERROR(IF(INDEX('المواعيد'!$E$6:$E$105,MATCH(B210&amp;"",'المواعيد'!$A$6:$A$105,0))&gt;0,D210/INDEX('المواعيد'!$E$6:$E$105,MATCH(B210&amp;"",'المواعيد'!$A$6:$A$105,0)),""),""))</f>
        <v/>
      </c>
      <c r="I210" s="6">
        <f>IF(OR(B210&amp;""="",NOT(ISNUMBER(D210))),"",IF(COUNTIF('المواعيد'!$A$6:$A$105,B210&amp;"")=0,"الامتحان غير موجود",IF(F210="","بدون هدف",IF(D210&gt;F210,"فوق الهدف",IF(D210=F210,"على الهدف","تحت الهدف")))))</f>
        <v/>
      </c>
      <c r="J210" s="17">
        <f>IF(OR(B210&amp;""="",NOT(ISNUMBER(D210)),NOT(ISNUMBER(A210))),"",COUNTIFS($B$6:$B$505,B210&amp;"",$A$6:$A$505,"&lt;"&amp;A210,$D$6:$D$505,"&gt;=0")+COUNTIFS($B$6:B210,B210&amp;"",$A$6:A210,A210&amp;"",$D$6:D210,"&gt;=0"))</f>
        <v/>
      </c>
      <c r="K210" s="6">
        <f>IF(AND(B210&amp;""="",D210&amp;""=""),"",IF(OR(B210&amp;""="",NOT(ISNUMBER(D210)),NOT(ISNUMBER(A210))),"راجع البيانات","سليم"))</f>
        <v/>
      </c>
    </row>
    <row r="211">
      <c r="A211" s="13" t="n"/>
      <c r="B211" s="5" t="n"/>
      <c r="C211" s="5" t="n"/>
      <c r="D211" s="16" t="n"/>
      <c r="E211" s="5" t="n"/>
      <c r="F211" s="18">
        <f>IF(OR(B211&amp;""="",NOT(ISNUMBER(D211))),"",IFERROR(IF(INDEX('المواعيد'!$D$6:$D$105,MATCH(B211&amp;"",'المواعيد'!$A$6:$A$105,0))="","",INDEX('المواعيد'!$D$6:$D$105,MATCH(B211&amp;"",'المواعيد'!$A$6:$A$105,0))),""))</f>
        <v/>
      </c>
      <c r="G211" s="18">
        <f>IF(OR(F211="",NOT(ISNUMBER(D211))),"",D211-F211)</f>
        <v/>
      </c>
      <c r="H211" s="19">
        <f>IF(OR(B211&amp;""="",NOT(ISNUMBER(D211))),"",IFERROR(IF(INDEX('المواعيد'!$E$6:$E$105,MATCH(B211&amp;"",'المواعيد'!$A$6:$A$105,0))&gt;0,D211/INDEX('المواعيد'!$E$6:$E$105,MATCH(B211&amp;"",'المواعيد'!$A$6:$A$105,0)),""),""))</f>
        <v/>
      </c>
      <c r="I211" s="6">
        <f>IF(OR(B211&amp;""="",NOT(ISNUMBER(D211))),"",IF(COUNTIF('المواعيد'!$A$6:$A$105,B211&amp;"")=0,"الامتحان غير موجود",IF(F211="","بدون هدف",IF(D211&gt;F211,"فوق الهدف",IF(D211=F211,"على الهدف","تحت الهدف")))))</f>
        <v/>
      </c>
      <c r="J211" s="17">
        <f>IF(OR(B211&amp;""="",NOT(ISNUMBER(D211)),NOT(ISNUMBER(A211))),"",COUNTIFS($B$6:$B$505,B211&amp;"",$A$6:$A$505,"&lt;"&amp;A211,$D$6:$D$505,"&gt;=0")+COUNTIFS($B$6:B211,B211&amp;"",$A$6:A211,A211&amp;"",$D$6:D211,"&gt;=0"))</f>
        <v/>
      </c>
      <c r="K211" s="6">
        <f>IF(AND(B211&amp;""="",D211&amp;""=""),"",IF(OR(B211&amp;""="",NOT(ISNUMBER(D211)),NOT(ISNUMBER(A211))),"راجع البيانات","سليم"))</f>
        <v/>
      </c>
    </row>
    <row r="212">
      <c r="A212" s="13" t="n"/>
      <c r="B212" s="5" t="n"/>
      <c r="C212" s="5" t="n"/>
      <c r="D212" s="16" t="n"/>
      <c r="E212" s="5" t="n"/>
      <c r="F212" s="18">
        <f>IF(OR(B212&amp;""="",NOT(ISNUMBER(D212))),"",IFERROR(IF(INDEX('المواعيد'!$D$6:$D$105,MATCH(B212&amp;"",'المواعيد'!$A$6:$A$105,0))="","",INDEX('المواعيد'!$D$6:$D$105,MATCH(B212&amp;"",'المواعيد'!$A$6:$A$105,0))),""))</f>
        <v/>
      </c>
      <c r="G212" s="18">
        <f>IF(OR(F212="",NOT(ISNUMBER(D212))),"",D212-F212)</f>
        <v/>
      </c>
      <c r="H212" s="19">
        <f>IF(OR(B212&amp;""="",NOT(ISNUMBER(D212))),"",IFERROR(IF(INDEX('المواعيد'!$E$6:$E$105,MATCH(B212&amp;"",'المواعيد'!$A$6:$A$105,0))&gt;0,D212/INDEX('المواعيد'!$E$6:$E$105,MATCH(B212&amp;"",'المواعيد'!$A$6:$A$105,0)),""),""))</f>
        <v/>
      </c>
      <c r="I212" s="6">
        <f>IF(OR(B212&amp;""="",NOT(ISNUMBER(D212))),"",IF(COUNTIF('المواعيد'!$A$6:$A$105,B212&amp;"")=0,"الامتحان غير موجود",IF(F212="","بدون هدف",IF(D212&gt;F212,"فوق الهدف",IF(D212=F212,"على الهدف","تحت الهدف")))))</f>
        <v/>
      </c>
      <c r="J212" s="17">
        <f>IF(OR(B212&amp;""="",NOT(ISNUMBER(D212)),NOT(ISNUMBER(A212))),"",COUNTIFS($B$6:$B$505,B212&amp;"",$A$6:$A$505,"&lt;"&amp;A212,$D$6:$D$505,"&gt;=0")+COUNTIFS($B$6:B212,B212&amp;"",$A$6:A212,A212&amp;"",$D$6:D212,"&gt;=0"))</f>
        <v/>
      </c>
      <c r="K212" s="6">
        <f>IF(AND(B212&amp;""="",D212&amp;""=""),"",IF(OR(B212&amp;""="",NOT(ISNUMBER(D212)),NOT(ISNUMBER(A212))),"راجع البيانات","سليم"))</f>
        <v/>
      </c>
    </row>
    <row r="213">
      <c r="A213" s="13" t="n"/>
      <c r="B213" s="5" t="n"/>
      <c r="C213" s="5" t="n"/>
      <c r="D213" s="16" t="n"/>
      <c r="E213" s="5" t="n"/>
      <c r="F213" s="18">
        <f>IF(OR(B213&amp;""="",NOT(ISNUMBER(D213))),"",IFERROR(IF(INDEX('المواعيد'!$D$6:$D$105,MATCH(B213&amp;"",'المواعيد'!$A$6:$A$105,0))="","",INDEX('المواعيد'!$D$6:$D$105,MATCH(B213&amp;"",'المواعيد'!$A$6:$A$105,0))),""))</f>
        <v/>
      </c>
      <c r="G213" s="18">
        <f>IF(OR(F213="",NOT(ISNUMBER(D213))),"",D213-F213)</f>
        <v/>
      </c>
      <c r="H213" s="19">
        <f>IF(OR(B213&amp;""="",NOT(ISNUMBER(D213))),"",IFERROR(IF(INDEX('المواعيد'!$E$6:$E$105,MATCH(B213&amp;"",'المواعيد'!$A$6:$A$105,0))&gt;0,D213/INDEX('المواعيد'!$E$6:$E$105,MATCH(B213&amp;"",'المواعيد'!$A$6:$A$105,0)),""),""))</f>
        <v/>
      </c>
      <c r="I213" s="6">
        <f>IF(OR(B213&amp;""="",NOT(ISNUMBER(D213))),"",IF(COUNTIF('المواعيد'!$A$6:$A$105,B213&amp;"")=0,"الامتحان غير موجود",IF(F213="","بدون هدف",IF(D213&gt;F213,"فوق الهدف",IF(D213=F213,"على الهدف","تحت الهدف")))))</f>
        <v/>
      </c>
      <c r="J213" s="17">
        <f>IF(OR(B213&amp;""="",NOT(ISNUMBER(D213)),NOT(ISNUMBER(A213))),"",COUNTIFS($B$6:$B$505,B213&amp;"",$A$6:$A$505,"&lt;"&amp;A213,$D$6:$D$505,"&gt;=0")+COUNTIFS($B$6:B213,B213&amp;"",$A$6:A213,A213&amp;"",$D$6:D213,"&gt;=0"))</f>
        <v/>
      </c>
      <c r="K213" s="6">
        <f>IF(AND(B213&amp;""="",D213&amp;""=""),"",IF(OR(B213&amp;""="",NOT(ISNUMBER(D213)),NOT(ISNUMBER(A213))),"راجع البيانات","سليم"))</f>
        <v/>
      </c>
    </row>
    <row r="214">
      <c r="A214" s="13" t="n"/>
      <c r="B214" s="5" t="n"/>
      <c r="C214" s="5" t="n"/>
      <c r="D214" s="16" t="n"/>
      <c r="E214" s="5" t="n"/>
      <c r="F214" s="18">
        <f>IF(OR(B214&amp;""="",NOT(ISNUMBER(D214))),"",IFERROR(IF(INDEX('المواعيد'!$D$6:$D$105,MATCH(B214&amp;"",'المواعيد'!$A$6:$A$105,0))="","",INDEX('المواعيد'!$D$6:$D$105,MATCH(B214&amp;"",'المواعيد'!$A$6:$A$105,0))),""))</f>
        <v/>
      </c>
      <c r="G214" s="18">
        <f>IF(OR(F214="",NOT(ISNUMBER(D214))),"",D214-F214)</f>
        <v/>
      </c>
      <c r="H214" s="19">
        <f>IF(OR(B214&amp;""="",NOT(ISNUMBER(D214))),"",IFERROR(IF(INDEX('المواعيد'!$E$6:$E$105,MATCH(B214&amp;"",'المواعيد'!$A$6:$A$105,0))&gt;0,D214/INDEX('المواعيد'!$E$6:$E$105,MATCH(B214&amp;"",'المواعيد'!$A$6:$A$105,0)),""),""))</f>
        <v/>
      </c>
      <c r="I214" s="6">
        <f>IF(OR(B214&amp;""="",NOT(ISNUMBER(D214))),"",IF(COUNTIF('المواعيد'!$A$6:$A$105,B214&amp;"")=0,"الامتحان غير موجود",IF(F214="","بدون هدف",IF(D214&gt;F214,"فوق الهدف",IF(D214=F214,"على الهدف","تحت الهدف")))))</f>
        <v/>
      </c>
      <c r="J214" s="17">
        <f>IF(OR(B214&amp;""="",NOT(ISNUMBER(D214)),NOT(ISNUMBER(A214))),"",COUNTIFS($B$6:$B$505,B214&amp;"",$A$6:$A$505,"&lt;"&amp;A214,$D$6:$D$505,"&gt;=0")+COUNTIFS($B$6:B214,B214&amp;"",$A$6:A214,A214&amp;"",$D$6:D214,"&gt;=0"))</f>
        <v/>
      </c>
      <c r="K214" s="6">
        <f>IF(AND(B214&amp;""="",D214&amp;""=""),"",IF(OR(B214&amp;""="",NOT(ISNUMBER(D214)),NOT(ISNUMBER(A214))),"راجع البيانات","سليم"))</f>
        <v/>
      </c>
    </row>
    <row r="215">
      <c r="A215" s="13" t="n"/>
      <c r="B215" s="5" t="n"/>
      <c r="C215" s="5" t="n"/>
      <c r="D215" s="16" t="n"/>
      <c r="E215" s="5" t="n"/>
      <c r="F215" s="18">
        <f>IF(OR(B215&amp;""="",NOT(ISNUMBER(D215))),"",IFERROR(IF(INDEX('المواعيد'!$D$6:$D$105,MATCH(B215&amp;"",'المواعيد'!$A$6:$A$105,0))="","",INDEX('المواعيد'!$D$6:$D$105,MATCH(B215&amp;"",'المواعيد'!$A$6:$A$105,0))),""))</f>
        <v/>
      </c>
      <c r="G215" s="18">
        <f>IF(OR(F215="",NOT(ISNUMBER(D215))),"",D215-F215)</f>
        <v/>
      </c>
      <c r="H215" s="19">
        <f>IF(OR(B215&amp;""="",NOT(ISNUMBER(D215))),"",IFERROR(IF(INDEX('المواعيد'!$E$6:$E$105,MATCH(B215&amp;"",'المواعيد'!$A$6:$A$105,0))&gt;0,D215/INDEX('المواعيد'!$E$6:$E$105,MATCH(B215&amp;"",'المواعيد'!$A$6:$A$105,0)),""),""))</f>
        <v/>
      </c>
      <c r="I215" s="6">
        <f>IF(OR(B215&amp;""="",NOT(ISNUMBER(D215))),"",IF(COUNTIF('المواعيد'!$A$6:$A$105,B215&amp;"")=0,"الامتحان غير موجود",IF(F215="","بدون هدف",IF(D215&gt;F215,"فوق الهدف",IF(D215=F215,"على الهدف","تحت الهدف")))))</f>
        <v/>
      </c>
      <c r="J215" s="17">
        <f>IF(OR(B215&amp;""="",NOT(ISNUMBER(D215)),NOT(ISNUMBER(A215))),"",COUNTIFS($B$6:$B$505,B215&amp;"",$A$6:$A$505,"&lt;"&amp;A215,$D$6:$D$505,"&gt;=0")+COUNTIFS($B$6:B215,B215&amp;"",$A$6:A215,A215&amp;"",$D$6:D215,"&gt;=0"))</f>
        <v/>
      </c>
      <c r="K215" s="6">
        <f>IF(AND(B215&amp;""="",D215&amp;""=""),"",IF(OR(B215&amp;""="",NOT(ISNUMBER(D215)),NOT(ISNUMBER(A215))),"راجع البيانات","سليم"))</f>
        <v/>
      </c>
    </row>
    <row r="216">
      <c r="A216" s="13" t="n"/>
      <c r="B216" s="5" t="n"/>
      <c r="C216" s="5" t="n"/>
      <c r="D216" s="16" t="n"/>
      <c r="E216" s="5" t="n"/>
      <c r="F216" s="18">
        <f>IF(OR(B216&amp;""="",NOT(ISNUMBER(D216))),"",IFERROR(IF(INDEX('المواعيد'!$D$6:$D$105,MATCH(B216&amp;"",'المواعيد'!$A$6:$A$105,0))="","",INDEX('المواعيد'!$D$6:$D$105,MATCH(B216&amp;"",'المواعيد'!$A$6:$A$105,0))),""))</f>
        <v/>
      </c>
      <c r="G216" s="18">
        <f>IF(OR(F216="",NOT(ISNUMBER(D216))),"",D216-F216)</f>
        <v/>
      </c>
      <c r="H216" s="19">
        <f>IF(OR(B216&amp;""="",NOT(ISNUMBER(D216))),"",IFERROR(IF(INDEX('المواعيد'!$E$6:$E$105,MATCH(B216&amp;"",'المواعيد'!$A$6:$A$105,0))&gt;0,D216/INDEX('المواعيد'!$E$6:$E$105,MATCH(B216&amp;"",'المواعيد'!$A$6:$A$105,0)),""),""))</f>
        <v/>
      </c>
      <c r="I216" s="6">
        <f>IF(OR(B216&amp;""="",NOT(ISNUMBER(D216))),"",IF(COUNTIF('المواعيد'!$A$6:$A$105,B216&amp;"")=0,"الامتحان غير موجود",IF(F216="","بدون هدف",IF(D216&gt;F216,"فوق الهدف",IF(D216=F216,"على الهدف","تحت الهدف")))))</f>
        <v/>
      </c>
      <c r="J216" s="17">
        <f>IF(OR(B216&amp;""="",NOT(ISNUMBER(D216)),NOT(ISNUMBER(A216))),"",COUNTIFS($B$6:$B$505,B216&amp;"",$A$6:$A$505,"&lt;"&amp;A216,$D$6:$D$505,"&gt;=0")+COUNTIFS($B$6:B216,B216&amp;"",$A$6:A216,A216&amp;"",$D$6:D216,"&gt;=0"))</f>
        <v/>
      </c>
      <c r="K216" s="6">
        <f>IF(AND(B216&amp;""="",D216&amp;""=""),"",IF(OR(B216&amp;""="",NOT(ISNUMBER(D216)),NOT(ISNUMBER(A216))),"راجع البيانات","سليم"))</f>
        <v/>
      </c>
    </row>
    <row r="217">
      <c r="A217" s="13" t="n"/>
      <c r="B217" s="5" t="n"/>
      <c r="C217" s="5" t="n"/>
      <c r="D217" s="16" t="n"/>
      <c r="E217" s="5" t="n"/>
      <c r="F217" s="18">
        <f>IF(OR(B217&amp;""="",NOT(ISNUMBER(D217))),"",IFERROR(IF(INDEX('المواعيد'!$D$6:$D$105,MATCH(B217&amp;"",'المواعيد'!$A$6:$A$105,0))="","",INDEX('المواعيد'!$D$6:$D$105,MATCH(B217&amp;"",'المواعيد'!$A$6:$A$105,0))),""))</f>
        <v/>
      </c>
      <c r="G217" s="18">
        <f>IF(OR(F217="",NOT(ISNUMBER(D217))),"",D217-F217)</f>
        <v/>
      </c>
      <c r="H217" s="19">
        <f>IF(OR(B217&amp;""="",NOT(ISNUMBER(D217))),"",IFERROR(IF(INDEX('المواعيد'!$E$6:$E$105,MATCH(B217&amp;"",'المواعيد'!$A$6:$A$105,0))&gt;0,D217/INDEX('المواعيد'!$E$6:$E$105,MATCH(B217&amp;"",'المواعيد'!$A$6:$A$105,0)),""),""))</f>
        <v/>
      </c>
      <c r="I217" s="6">
        <f>IF(OR(B217&amp;""="",NOT(ISNUMBER(D217))),"",IF(COUNTIF('المواعيد'!$A$6:$A$105,B217&amp;"")=0,"الامتحان غير موجود",IF(F217="","بدون هدف",IF(D217&gt;F217,"فوق الهدف",IF(D217=F217,"على الهدف","تحت الهدف")))))</f>
        <v/>
      </c>
      <c r="J217" s="17">
        <f>IF(OR(B217&amp;""="",NOT(ISNUMBER(D217)),NOT(ISNUMBER(A217))),"",COUNTIFS($B$6:$B$505,B217&amp;"",$A$6:$A$505,"&lt;"&amp;A217,$D$6:$D$505,"&gt;=0")+COUNTIFS($B$6:B217,B217&amp;"",$A$6:A217,A217&amp;"",$D$6:D217,"&gt;=0"))</f>
        <v/>
      </c>
      <c r="K217" s="6">
        <f>IF(AND(B217&amp;""="",D217&amp;""=""),"",IF(OR(B217&amp;""="",NOT(ISNUMBER(D217)),NOT(ISNUMBER(A217))),"راجع البيانات","سليم"))</f>
        <v/>
      </c>
    </row>
    <row r="218">
      <c r="A218" s="13" t="n"/>
      <c r="B218" s="5" t="n"/>
      <c r="C218" s="5" t="n"/>
      <c r="D218" s="16" t="n"/>
      <c r="E218" s="5" t="n"/>
      <c r="F218" s="18">
        <f>IF(OR(B218&amp;""="",NOT(ISNUMBER(D218))),"",IFERROR(IF(INDEX('المواعيد'!$D$6:$D$105,MATCH(B218&amp;"",'المواعيد'!$A$6:$A$105,0))="","",INDEX('المواعيد'!$D$6:$D$105,MATCH(B218&amp;"",'المواعيد'!$A$6:$A$105,0))),""))</f>
        <v/>
      </c>
      <c r="G218" s="18">
        <f>IF(OR(F218="",NOT(ISNUMBER(D218))),"",D218-F218)</f>
        <v/>
      </c>
      <c r="H218" s="19">
        <f>IF(OR(B218&amp;""="",NOT(ISNUMBER(D218))),"",IFERROR(IF(INDEX('المواعيد'!$E$6:$E$105,MATCH(B218&amp;"",'المواعيد'!$A$6:$A$105,0))&gt;0,D218/INDEX('المواعيد'!$E$6:$E$105,MATCH(B218&amp;"",'المواعيد'!$A$6:$A$105,0)),""),""))</f>
        <v/>
      </c>
      <c r="I218" s="6">
        <f>IF(OR(B218&amp;""="",NOT(ISNUMBER(D218))),"",IF(COUNTIF('المواعيد'!$A$6:$A$105,B218&amp;"")=0,"الامتحان غير موجود",IF(F218="","بدون هدف",IF(D218&gt;F218,"فوق الهدف",IF(D218=F218,"على الهدف","تحت الهدف")))))</f>
        <v/>
      </c>
      <c r="J218" s="17">
        <f>IF(OR(B218&amp;""="",NOT(ISNUMBER(D218)),NOT(ISNUMBER(A218))),"",COUNTIFS($B$6:$B$505,B218&amp;"",$A$6:$A$505,"&lt;"&amp;A218,$D$6:$D$505,"&gt;=0")+COUNTIFS($B$6:B218,B218&amp;"",$A$6:A218,A218&amp;"",$D$6:D218,"&gt;=0"))</f>
        <v/>
      </c>
      <c r="K218" s="6">
        <f>IF(AND(B218&amp;""="",D218&amp;""=""),"",IF(OR(B218&amp;""="",NOT(ISNUMBER(D218)),NOT(ISNUMBER(A218))),"راجع البيانات","سليم"))</f>
        <v/>
      </c>
    </row>
    <row r="219">
      <c r="A219" s="13" t="n"/>
      <c r="B219" s="5" t="n"/>
      <c r="C219" s="5" t="n"/>
      <c r="D219" s="16" t="n"/>
      <c r="E219" s="5" t="n"/>
      <c r="F219" s="18">
        <f>IF(OR(B219&amp;""="",NOT(ISNUMBER(D219))),"",IFERROR(IF(INDEX('المواعيد'!$D$6:$D$105,MATCH(B219&amp;"",'المواعيد'!$A$6:$A$105,0))="","",INDEX('المواعيد'!$D$6:$D$105,MATCH(B219&amp;"",'المواعيد'!$A$6:$A$105,0))),""))</f>
        <v/>
      </c>
      <c r="G219" s="18">
        <f>IF(OR(F219="",NOT(ISNUMBER(D219))),"",D219-F219)</f>
        <v/>
      </c>
      <c r="H219" s="19">
        <f>IF(OR(B219&amp;""="",NOT(ISNUMBER(D219))),"",IFERROR(IF(INDEX('المواعيد'!$E$6:$E$105,MATCH(B219&amp;"",'المواعيد'!$A$6:$A$105,0))&gt;0,D219/INDEX('المواعيد'!$E$6:$E$105,MATCH(B219&amp;"",'المواعيد'!$A$6:$A$105,0)),""),""))</f>
        <v/>
      </c>
      <c r="I219" s="6">
        <f>IF(OR(B219&amp;""="",NOT(ISNUMBER(D219))),"",IF(COUNTIF('المواعيد'!$A$6:$A$105,B219&amp;"")=0,"الامتحان غير موجود",IF(F219="","بدون هدف",IF(D219&gt;F219,"فوق الهدف",IF(D219=F219,"على الهدف","تحت الهدف")))))</f>
        <v/>
      </c>
      <c r="J219" s="17">
        <f>IF(OR(B219&amp;""="",NOT(ISNUMBER(D219)),NOT(ISNUMBER(A219))),"",COUNTIFS($B$6:$B$505,B219&amp;"",$A$6:$A$505,"&lt;"&amp;A219,$D$6:$D$505,"&gt;=0")+COUNTIFS($B$6:B219,B219&amp;"",$A$6:A219,A219&amp;"",$D$6:D219,"&gt;=0"))</f>
        <v/>
      </c>
      <c r="K219" s="6">
        <f>IF(AND(B219&amp;""="",D219&amp;""=""),"",IF(OR(B219&amp;""="",NOT(ISNUMBER(D219)),NOT(ISNUMBER(A219))),"راجع البيانات","سليم"))</f>
        <v/>
      </c>
    </row>
    <row r="220">
      <c r="A220" s="13" t="n"/>
      <c r="B220" s="5" t="n"/>
      <c r="C220" s="5" t="n"/>
      <c r="D220" s="16" t="n"/>
      <c r="E220" s="5" t="n"/>
      <c r="F220" s="18">
        <f>IF(OR(B220&amp;""="",NOT(ISNUMBER(D220))),"",IFERROR(IF(INDEX('المواعيد'!$D$6:$D$105,MATCH(B220&amp;"",'المواعيد'!$A$6:$A$105,0))="","",INDEX('المواعيد'!$D$6:$D$105,MATCH(B220&amp;"",'المواعيد'!$A$6:$A$105,0))),""))</f>
        <v/>
      </c>
      <c r="G220" s="18">
        <f>IF(OR(F220="",NOT(ISNUMBER(D220))),"",D220-F220)</f>
        <v/>
      </c>
      <c r="H220" s="19">
        <f>IF(OR(B220&amp;""="",NOT(ISNUMBER(D220))),"",IFERROR(IF(INDEX('المواعيد'!$E$6:$E$105,MATCH(B220&amp;"",'المواعيد'!$A$6:$A$105,0))&gt;0,D220/INDEX('المواعيد'!$E$6:$E$105,MATCH(B220&amp;"",'المواعيد'!$A$6:$A$105,0)),""),""))</f>
        <v/>
      </c>
      <c r="I220" s="6">
        <f>IF(OR(B220&amp;""="",NOT(ISNUMBER(D220))),"",IF(COUNTIF('المواعيد'!$A$6:$A$105,B220&amp;"")=0,"الامتحان غير موجود",IF(F220="","بدون هدف",IF(D220&gt;F220,"فوق الهدف",IF(D220=F220,"على الهدف","تحت الهدف")))))</f>
        <v/>
      </c>
      <c r="J220" s="17">
        <f>IF(OR(B220&amp;""="",NOT(ISNUMBER(D220)),NOT(ISNUMBER(A220))),"",COUNTIFS($B$6:$B$505,B220&amp;"",$A$6:$A$505,"&lt;"&amp;A220,$D$6:$D$505,"&gt;=0")+COUNTIFS($B$6:B220,B220&amp;"",$A$6:A220,A220&amp;"",$D$6:D220,"&gt;=0"))</f>
        <v/>
      </c>
      <c r="K220" s="6">
        <f>IF(AND(B220&amp;""="",D220&amp;""=""),"",IF(OR(B220&amp;""="",NOT(ISNUMBER(D220)),NOT(ISNUMBER(A220))),"راجع البيانات","سليم"))</f>
        <v/>
      </c>
    </row>
    <row r="221">
      <c r="A221" s="13" t="n"/>
      <c r="B221" s="5" t="n"/>
      <c r="C221" s="5" t="n"/>
      <c r="D221" s="16" t="n"/>
      <c r="E221" s="5" t="n"/>
      <c r="F221" s="18">
        <f>IF(OR(B221&amp;""="",NOT(ISNUMBER(D221))),"",IFERROR(IF(INDEX('المواعيد'!$D$6:$D$105,MATCH(B221&amp;"",'المواعيد'!$A$6:$A$105,0))="","",INDEX('المواعيد'!$D$6:$D$105,MATCH(B221&amp;"",'المواعيد'!$A$6:$A$105,0))),""))</f>
        <v/>
      </c>
      <c r="G221" s="18">
        <f>IF(OR(F221="",NOT(ISNUMBER(D221))),"",D221-F221)</f>
        <v/>
      </c>
      <c r="H221" s="19">
        <f>IF(OR(B221&amp;""="",NOT(ISNUMBER(D221))),"",IFERROR(IF(INDEX('المواعيد'!$E$6:$E$105,MATCH(B221&amp;"",'المواعيد'!$A$6:$A$105,0))&gt;0,D221/INDEX('المواعيد'!$E$6:$E$105,MATCH(B221&amp;"",'المواعيد'!$A$6:$A$105,0)),""),""))</f>
        <v/>
      </c>
      <c r="I221" s="6">
        <f>IF(OR(B221&amp;""="",NOT(ISNUMBER(D221))),"",IF(COUNTIF('المواعيد'!$A$6:$A$105,B221&amp;"")=0,"الامتحان غير موجود",IF(F221="","بدون هدف",IF(D221&gt;F221,"فوق الهدف",IF(D221=F221,"على الهدف","تحت الهدف")))))</f>
        <v/>
      </c>
      <c r="J221" s="17">
        <f>IF(OR(B221&amp;""="",NOT(ISNUMBER(D221)),NOT(ISNUMBER(A221))),"",COUNTIFS($B$6:$B$505,B221&amp;"",$A$6:$A$505,"&lt;"&amp;A221,$D$6:$D$505,"&gt;=0")+COUNTIFS($B$6:B221,B221&amp;"",$A$6:A221,A221&amp;"",$D$6:D221,"&gt;=0"))</f>
        <v/>
      </c>
      <c r="K221" s="6">
        <f>IF(AND(B221&amp;""="",D221&amp;""=""),"",IF(OR(B221&amp;""="",NOT(ISNUMBER(D221)),NOT(ISNUMBER(A221))),"راجع البيانات","سليم"))</f>
        <v/>
      </c>
    </row>
    <row r="222">
      <c r="A222" s="13" t="n"/>
      <c r="B222" s="5" t="n"/>
      <c r="C222" s="5" t="n"/>
      <c r="D222" s="16" t="n"/>
      <c r="E222" s="5" t="n"/>
      <c r="F222" s="18">
        <f>IF(OR(B222&amp;""="",NOT(ISNUMBER(D222))),"",IFERROR(IF(INDEX('المواعيد'!$D$6:$D$105,MATCH(B222&amp;"",'المواعيد'!$A$6:$A$105,0))="","",INDEX('المواعيد'!$D$6:$D$105,MATCH(B222&amp;"",'المواعيد'!$A$6:$A$105,0))),""))</f>
        <v/>
      </c>
      <c r="G222" s="18">
        <f>IF(OR(F222="",NOT(ISNUMBER(D222))),"",D222-F222)</f>
        <v/>
      </c>
      <c r="H222" s="19">
        <f>IF(OR(B222&amp;""="",NOT(ISNUMBER(D222))),"",IFERROR(IF(INDEX('المواعيد'!$E$6:$E$105,MATCH(B222&amp;"",'المواعيد'!$A$6:$A$105,0))&gt;0,D222/INDEX('المواعيد'!$E$6:$E$105,MATCH(B222&amp;"",'المواعيد'!$A$6:$A$105,0)),""),""))</f>
        <v/>
      </c>
      <c r="I222" s="6">
        <f>IF(OR(B222&amp;""="",NOT(ISNUMBER(D222))),"",IF(COUNTIF('المواعيد'!$A$6:$A$105,B222&amp;"")=0,"الامتحان غير موجود",IF(F222="","بدون هدف",IF(D222&gt;F222,"فوق الهدف",IF(D222=F222,"على الهدف","تحت الهدف")))))</f>
        <v/>
      </c>
      <c r="J222" s="17">
        <f>IF(OR(B222&amp;""="",NOT(ISNUMBER(D222)),NOT(ISNUMBER(A222))),"",COUNTIFS($B$6:$B$505,B222&amp;"",$A$6:$A$505,"&lt;"&amp;A222,$D$6:$D$505,"&gt;=0")+COUNTIFS($B$6:B222,B222&amp;"",$A$6:A222,A222&amp;"",$D$6:D222,"&gt;=0"))</f>
        <v/>
      </c>
      <c r="K222" s="6">
        <f>IF(AND(B222&amp;""="",D222&amp;""=""),"",IF(OR(B222&amp;""="",NOT(ISNUMBER(D222)),NOT(ISNUMBER(A222))),"راجع البيانات","سليم"))</f>
        <v/>
      </c>
    </row>
    <row r="223">
      <c r="A223" s="13" t="n"/>
      <c r="B223" s="5" t="n"/>
      <c r="C223" s="5" t="n"/>
      <c r="D223" s="16" t="n"/>
      <c r="E223" s="5" t="n"/>
      <c r="F223" s="18">
        <f>IF(OR(B223&amp;""="",NOT(ISNUMBER(D223))),"",IFERROR(IF(INDEX('المواعيد'!$D$6:$D$105,MATCH(B223&amp;"",'المواعيد'!$A$6:$A$105,0))="","",INDEX('المواعيد'!$D$6:$D$105,MATCH(B223&amp;"",'المواعيد'!$A$6:$A$105,0))),""))</f>
        <v/>
      </c>
      <c r="G223" s="18">
        <f>IF(OR(F223="",NOT(ISNUMBER(D223))),"",D223-F223)</f>
        <v/>
      </c>
      <c r="H223" s="19">
        <f>IF(OR(B223&amp;""="",NOT(ISNUMBER(D223))),"",IFERROR(IF(INDEX('المواعيد'!$E$6:$E$105,MATCH(B223&amp;"",'المواعيد'!$A$6:$A$105,0))&gt;0,D223/INDEX('المواعيد'!$E$6:$E$105,MATCH(B223&amp;"",'المواعيد'!$A$6:$A$105,0)),""),""))</f>
        <v/>
      </c>
      <c r="I223" s="6">
        <f>IF(OR(B223&amp;""="",NOT(ISNUMBER(D223))),"",IF(COUNTIF('المواعيد'!$A$6:$A$105,B223&amp;"")=0,"الامتحان غير موجود",IF(F223="","بدون هدف",IF(D223&gt;F223,"فوق الهدف",IF(D223=F223,"على الهدف","تحت الهدف")))))</f>
        <v/>
      </c>
      <c r="J223" s="17">
        <f>IF(OR(B223&amp;""="",NOT(ISNUMBER(D223)),NOT(ISNUMBER(A223))),"",COUNTIFS($B$6:$B$505,B223&amp;"",$A$6:$A$505,"&lt;"&amp;A223,$D$6:$D$505,"&gt;=0")+COUNTIFS($B$6:B223,B223&amp;"",$A$6:A223,A223&amp;"",$D$6:D223,"&gt;=0"))</f>
        <v/>
      </c>
      <c r="K223" s="6">
        <f>IF(AND(B223&amp;""="",D223&amp;""=""),"",IF(OR(B223&amp;""="",NOT(ISNUMBER(D223)),NOT(ISNUMBER(A223))),"راجع البيانات","سليم"))</f>
        <v/>
      </c>
    </row>
    <row r="224">
      <c r="A224" s="13" t="n"/>
      <c r="B224" s="5" t="n"/>
      <c r="C224" s="5" t="n"/>
      <c r="D224" s="16" t="n"/>
      <c r="E224" s="5" t="n"/>
      <c r="F224" s="18">
        <f>IF(OR(B224&amp;""="",NOT(ISNUMBER(D224))),"",IFERROR(IF(INDEX('المواعيد'!$D$6:$D$105,MATCH(B224&amp;"",'المواعيد'!$A$6:$A$105,0))="","",INDEX('المواعيد'!$D$6:$D$105,MATCH(B224&amp;"",'المواعيد'!$A$6:$A$105,0))),""))</f>
        <v/>
      </c>
      <c r="G224" s="18">
        <f>IF(OR(F224="",NOT(ISNUMBER(D224))),"",D224-F224)</f>
        <v/>
      </c>
      <c r="H224" s="19">
        <f>IF(OR(B224&amp;""="",NOT(ISNUMBER(D224))),"",IFERROR(IF(INDEX('المواعيد'!$E$6:$E$105,MATCH(B224&amp;"",'المواعيد'!$A$6:$A$105,0))&gt;0,D224/INDEX('المواعيد'!$E$6:$E$105,MATCH(B224&amp;"",'المواعيد'!$A$6:$A$105,0)),""),""))</f>
        <v/>
      </c>
      <c r="I224" s="6">
        <f>IF(OR(B224&amp;""="",NOT(ISNUMBER(D224))),"",IF(COUNTIF('المواعيد'!$A$6:$A$105,B224&amp;"")=0,"الامتحان غير موجود",IF(F224="","بدون هدف",IF(D224&gt;F224,"فوق الهدف",IF(D224=F224,"على الهدف","تحت الهدف")))))</f>
        <v/>
      </c>
      <c r="J224" s="17">
        <f>IF(OR(B224&amp;""="",NOT(ISNUMBER(D224)),NOT(ISNUMBER(A224))),"",COUNTIFS($B$6:$B$505,B224&amp;"",$A$6:$A$505,"&lt;"&amp;A224,$D$6:$D$505,"&gt;=0")+COUNTIFS($B$6:B224,B224&amp;"",$A$6:A224,A224&amp;"",$D$6:D224,"&gt;=0"))</f>
        <v/>
      </c>
      <c r="K224" s="6">
        <f>IF(AND(B224&amp;""="",D224&amp;""=""),"",IF(OR(B224&amp;""="",NOT(ISNUMBER(D224)),NOT(ISNUMBER(A224))),"راجع البيانات","سليم"))</f>
        <v/>
      </c>
    </row>
    <row r="225">
      <c r="A225" s="13" t="n"/>
      <c r="B225" s="5" t="n"/>
      <c r="C225" s="5" t="n"/>
      <c r="D225" s="16" t="n"/>
      <c r="E225" s="5" t="n"/>
      <c r="F225" s="18">
        <f>IF(OR(B225&amp;""="",NOT(ISNUMBER(D225))),"",IFERROR(IF(INDEX('المواعيد'!$D$6:$D$105,MATCH(B225&amp;"",'المواعيد'!$A$6:$A$105,0))="","",INDEX('المواعيد'!$D$6:$D$105,MATCH(B225&amp;"",'المواعيد'!$A$6:$A$105,0))),""))</f>
        <v/>
      </c>
      <c r="G225" s="18">
        <f>IF(OR(F225="",NOT(ISNUMBER(D225))),"",D225-F225)</f>
        <v/>
      </c>
      <c r="H225" s="19">
        <f>IF(OR(B225&amp;""="",NOT(ISNUMBER(D225))),"",IFERROR(IF(INDEX('المواعيد'!$E$6:$E$105,MATCH(B225&amp;"",'المواعيد'!$A$6:$A$105,0))&gt;0,D225/INDEX('المواعيد'!$E$6:$E$105,MATCH(B225&amp;"",'المواعيد'!$A$6:$A$105,0)),""),""))</f>
        <v/>
      </c>
      <c r="I225" s="6">
        <f>IF(OR(B225&amp;""="",NOT(ISNUMBER(D225))),"",IF(COUNTIF('المواعيد'!$A$6:$A$105,B225&amp;"")=0,"الامتحان غير موجود",IF(F225="","بدون هدف",IF(D225&gt;F225,"فوق الهدف",IF(D225=F225,"على الهدف","تحت الهدف")))))</f>
        <v/>
      </c>
      <c r="J225" s="17">
        <f>IF(OR(B225&amp;""="",NOT(ISNUMBER(D225)),NOT(ISNUMBER(A225))),"",COUNTIFS($B$6:$B$505,B225&amp;"",$A$6:$A$505,"&lt;"&amp;A225,$D$6:$D$505,"&gt;=0")+COUNTIFS($B$6:B225,B225&amp;"",$A$6:A225,A225&amp;"",$D$6:D225,"&gt;=0"))</f>
        <v/>
      </c>
      <c r="K225" s="6">
        <f>IF(AND(B225&amp;""="",D225&amp;""=""),"",IF(OR(B225&amp;""="",NOT(ISNUMBER(D225)),NOT(ISNUMBER(A225))),"راجع البيانات","سليم"))</f>
        <v/>
      </c>
    </row>
    <row r="226">
      <c r="A226" s="13" t="n"/>
      <c r="B226" s="5" t="n"/>
      <c r="C226" s="5" t="n"/>
      <c r="D226" s="16" t="n"/>
      <c r="E226" s="5" t="n"/>
      <c r="F226" s="18">
        <f>IF(OR(B226&amp;""="",NOT(ISNUMBER(D226))),"",IFERROR(IF(INDEX('المواعيد'!$D$6:$D$105,MATCH(B226&amp;"",'المواعيد'!$A$6:$A$105,0))="","",INDEX('المواعيد'!$D$6:$D$105,MATCH(B226&amp;"",'المواعيد'!$A$6:$A$105,0))),""))</f>
        <v/>
      </c>
      <c r="G226" s="18">
        <f>IF(OR(F226="",NOT(ISNUMBER(D226))),"",D226-F226)</f>
        <v/>
      </c>
      <c r="H226" s="19">
        <f>IF(OR(B226&amp;""="",NOT(ISNUMBER(D226))),"",IFERROR(IF(INDEX('المواعيد'!$E$6:$E$105,MATCH(B226&amp;"",'المواعيد'!$A$6:$A$105,0))&gt;0,D226/INDEX('المواعيد'!$E$6:$E$105,MATCH(B226&amp;"",'المواعيد'!$A$6:$A$105,0)),""),""))</f>
        <v/>
      </c>
      <c r="I226" s="6">
        <f>IF(OR(B226&amp;""="",NOT(ISNUMBER(D226))),"",IF(COUNTIF('المواعيد'!$A$6:$A$105,B226&amp;"")=0,"الامتحان غير موجود",IF(F226="","بدون هدف",IF(D226&gt;F226,"فوق الهدف",IF(D226=F226,"على الهدف","تحت الهدف")))))</f>
        <v/>
      </c>
      <c r="J226" s="17">
        <f>IF(OR(B226&amp;""="",NOT(ISNUMBER(D226)),NOT(ISNUMBER(A226))),"",COUNTIFS($B$6:$B$505,B226&amp;"",$A$6:$A$505,"&lt;"&amp;A226,$D$6:$D$505,"&gt;=0")+COUNTIFS($B$6:B226,B226&amp;"",$A$6:A226,A226&amp;"",$D$6:D226,"&gt;=0"))</f>
        <v/>
      </c>
      <c r="K226" s="6">
        <f>IF(AND(B226&amp;""="",D226&amp;""=""),"",IF(OR(B226&amp;""="",NOT(ISNUMBER(D226)),NOT(ISNUMBER(A226))),"راجع البيانات","سليم"))</f>
        <v/>
      </c>
    </row>
    <row r="227">
      <c r="A227" s="13" t="n"/>
      <c r="B227" s="5" t="n"/>
      <c r="C227" s="5" t="n"/>
      <c r="D227" s="16" t="n"/>
      <c r="E227" s="5" t="n"/>
      <c r="F227" s="18">
        <f>IF(OR(B227&amp;""="",NOT(ISNUMBER(D227))),"",IFERROR(IF(INDEX('المواعيد'!$D$6:$D$105,MATCH(B227&amp;"",'المواعيد'!$A$6:$A$105,0))="","",INDEX('المواعيد'!$D$6:$D$105,MATCH(B227&amp;"",'المواعيد'!$A$6:$A$105,0))),""))</f>
        <v/>
      </c>
      <c r="G227" s="18">
        <f>IF(OR(F227="",NOT(ISNUMBER(D227))),"",D227-F227)</f>
        <v/>
      </c>
      <c r="H227" s="19">
        <f>IF(OR(B227&amp;""="",NOT(ISNUMBER(D227))),"",IFERROR(IF(INDEX('المواعيد'!$E$6:$E$105,MATCH(B227&amp;"",'المواعيد'!$A$6:$A$105,0))&gt;0,D227/INDEX('المواعيد'!$E$6:$E$105,MATCH(B227&amp;"",'المواعيد'!$A$6:$A$105,0)),""),""))</f>
        <v/>
      </c>
      <c r="I227" s="6">
        <f>IF(OR(B227&amp;""="",NOT(ISNUMBER(D227))),"",IF(COUNTIF('المواعيد'!$A$6:$A$105,B227&amp;"")=0,"الامتحان غير موجود",IF(F227="","بدون هدف",IF(D227&gt;F227,"فوق الهدف",IF(D227=F227,"على الهدف","تحت الهدف")))))</f>
        <v/>
      </c>
      <c r="J227" s="17">
        <f>IF(OR(B227&amp;""="",NOT(ISNUMBER(D227)),NOT(ISNUMBER(A227))),"",COUNTIFS($B$6:$B$505,B227&amp;"",$A$6:$A$505,"&lt;"&amp;A227,$D$6:$D$505,"&gt;=0")+COUNTIFS($B$6:B227,B227&amp;"",$A$6:A227,A227&amp;"",$D$6:D227,"&gt;=0"))</f>
        <v/>
      </c>
      <c r="K227" s="6">
        <f>IF(AND(B227&amp;""="",D227&amp;""=""),"",IF(OR(B227&amp;""="",NOT(ISNUMBER(D227)),NOT(ISNUMBER(A227))),"راجع البيانات","سليم"))</f>
        <v/>
      </c>
    </row>
    <row r="228">
      <c r="A228" s="13" t="n"/>
      <c r="B228" s="5" t="n"/>
      <c r="C228" s="5" t="n"/>
      <c r="D228" s="16" t="n"/>
      <c r="E228" s="5" t="n"/>
      <c r="F228" s="18">
        <f>IF(OR(B228&amp;""="",NOT(ISNUMBER(D228))),"",IFERROR(IF(INDEX('المواعيد'!$D$6:$D$105,MATCH(B228&amp;"",'المواعيد'!$A$6:$A$105,0))="","",INDEX('المواعيد'!$D$6:$D$105,MATCH(B228&amp;"",'المواعيد'!$A$6:$A$105,0))),""))</f>
        <v/>
      </c>
      <c r="G228" s="18">
        <f>IF(OR(F228="",NOT(ISNUMBER(D228))),"",D228-F228)</f>
        <v/>
      </c>
      <c r="H228" s="19">
        <f>IF(OR(B228&amp;""="",NOT(ISNUMBER(D228))),"",IFERROR(IF(INDEX('المواعيد'!$E$6:$E$105,MATCH(B228&amp;"",'المواعيد'!$A$6:$A$105,0))&gt;0,D228/INDEX('المواعيد'!$E$6:$E$105,MATCH(B228&amp;"",'المواعيد'!$A$6:$A$105,0)),""),""))</f>
        <v/>
      </c>
      <c r="I228" s="6">
        <f>IF(OR(B228&amp;""="",NOT(ISNUMBER(D228))),"",IF(COUNTIF('المواعيد'!$A$6:$A$105,B228&amp;"")=0,"الامتحان غير موجود",IF(F228="","بدون هدف",IF(D228&gt;F228,"فوق الهدف",IF(D228=F228,"على الهدف","تحت الهدف")))))</f>
        <v/>
      </c>
      <c r="J228" s="17">
        <f>IF(OR(B228&amp;""="",NOT(ISNUMBER(D228)),NOT(ISNUMBER(A228))),"",COUNTIFS($B$6:$B$505,B228&amp;"",$A$6:$A$505,"&lt;"&amp;A228,$D$6:$D$505,"&gt;=0")+COUNTIFS($B$6:B228,B228&amp;"",$A$6:A228,A228&amp;"",$D$6:D228,"&gt;=0"))</f>
        <v/>
      </c>
      <c r="K228" s="6">
        <f>IF(AND(B228&amp;""="",D228&amp;""=""),"",IF(OR(B228&amp;""="",NOT(ISNUMBER(D228)),NOT(ISNUMBER(A228))),"راجع البيانات","سليم"))</f>
        <v/>
      </c>
    </row>
    <row r="229">
      <c r="A229" s="13" t="n"/>
      <c r="B229" s="5" t="n"/>
      <c r="C229" s="5" t="n"/>
      <c r="D229" s="16" t="n"/>
      <c r="E229" s="5" t="n"/>
      <c r="F229" s="18">
        <f>IF(OR(B229&amp;""="",NOT(ISNUMBER(D229))),"",IFERROR(IF(INDEX('المواعيد'!$D$6:$D$105,MATCH(B229&amp;"",'المواعيد'!$A$6:$A$105,0))="","",INDEX('المواعيد'!$D$6:$D$105,MATCH(B229&amp;"",'المواعيد'!$A$6:$A$105,0))),""))</f>
        <v/>
      </c>
      <c r="G229" s="18">
        <f>IF(OR(F229="",NOT(ISNUMBER(D229))),"",D229-F229)</f>
        <v/>
      </c>
      <c r="H229" s="19">
        <f>IF(OR(B229&amp;""="",NOT(ISNUMBER(D229))),"",IFERROR(IF(INDEX('المواعيد'!$E$6:$E$105,MATCH(B229&amp;"",'المواعيد'!$A$6:$A$105,0))&gt;0,D229/INDEX('المواعيد'!$E$6:$E$105,MATCH(B229&amp;"",'المواعيد'!$A$6:$A$105,0)),""),""))</f>
        <v/>
      </c>
      <c r="I229" s="6">
        <f>IF(OR(B229&amp;""="",NOT(ISNUMBER(D229))),"",IF(COUNTIF('المواعيد'!$A$6:$A$105,B229&amp;"")=0,"الامتحان غير موجود",IF(F229="","بدون هدف",IF(D229&gt;F229,"فوق الهدف",IF(D229=F229,"على الهدف","تحت الهدف")))))</f>
        <v/>
      </c>
      <c r="J229" s="17">
        <f>IF(OR(B229&amp;""="",NOT(ISNUMBER(D229)),NOT(ISNUMBER(A229))),"",COUNTIFS($B$6:$B$505,B229&amp;"",$A$6:$A$505,"&lt;"&amp;A229,$D$6:$D$505,"&gt;=0")+COUNTIFS($B$6:B229,B229&amp;"",$A$6:A229,A229&amp;"",$D$6:D229,"&gt;=0"))</f>
        <v/>
      </c>
      <c r="K229" s="6">
        <f>IF(AND(B229&amp;""="",D229&amp;""=""),"",IF(OR(B229&amp;""="",NOT(ISNUMBER(D229)),NOT(ISNUMBER(A229))),"راجع البيانات","سليم"))</f>
        <v/>
      </c>
    </row>
    <row r="230">
      <c r="A230" s="13" t="n"/>
      <c r="B230" s="5" t="n"/>
      <c r="C230" s="5" t="n"/>
      <c r="D230" s="16" t="n"/>
      <c r="E230" s="5" t="n"/>
      <c r="F230" s="18">
        <f>IF(OR(B230&amp;""="",NOT(ISNUMBER(D230))),"",IFERROR(IF(INDEX('المواعيد'!$D$6:$D$105,MATCH(B230&amp;"",'المواعيد'!$A$6:$A$105,0))="","",INDEX('المواعيد'!$D$6:$D$105,MATCH(B230&amp;"",'المواعيد'!$A$6:$A$105,0))),""))</f>
        <v/>
      </c>
      <c r="G230" s="18">
        <f>IF(OR(F230="",NOT(ISNUMBER(D230))),"",D230-F230)</f>
        <v/>
      </c>
      <c r="H230" s="19">
        <f>IF(OR(B230&amp;""="",NOT(ISNUMBER(D230))),"",IFERROR(IF(INDEX('المواعيد'!$E$6:$E$105,MATCH(B230&amp;"",'المواعيد'!$A$6:$A$105,0))&gt;0,D230/INDEX('المواعيد'!$E$6:$E$105,MATCH(B230&amp;"",'المواعيد'!$A$6:$A$105,0)),""),""))</f>
        <v/>
      </c>
      <c r="I230" s="6">
        <f>IF(OR(B230&amp;""="",NOT(ISNUMBER(D230))),"",IF(COUNTIF('المواعيد'!$A$6:$A$105,B230&amp;"")=0,"الامتحان غير موجود",IF(F230="","بدون هدف",IF(D230&gt;F230,"فوق الهدف",IF(D230=F230,"على الهدف","تحت الهدف")))))</f>
        <v/>
      </c>
      <c r="J230" s="17">
        <f>IF(OR(B230&amp;""="",NOT(ISNUMBER(D230)),NOT(ISNUMBER(A230))),"",COUNTIFS($B$6:$B$505,B230&amp;"",$A$6:$A$505,"&lt;"&amp;A230,$D$6:$D$505,"&gt;=0")+COUNTIFS($B$6:B230,B230&amp;"",$A$6:A230,A230&amp;"",$D$6:D230,"&gt;=0"))</f>
        <v/>
      </c>
      <c r="K230" s="6">
        <f>IF(AND(B230&amp;""="",D230&amp;""=""),"",IF(OR(B230&amp;""="",NOT(ISNUMBER(D230)),NOT(ISNUMBER(A230))),"راجع البيانات","سليم"))</f>
        <v/>
      </c>
    </row>
    <row r="231">
      <c r="A231" s="13" t="n"/>
      <c r="B231" s="5" t="n"/>
      <c r="C231" s="5" t="n"/>
      <c r="D231" s="16" t="n"/>
      <c r="E231" s="5" t="n"/>
      <c r="F231" s="18">
        <f>IF(OR(B231&amp;""="",NOT(ISNUMBER(D231))),"",IFERROR(IF(INDEX('المواعيد'!$D$6:$D$105,MATCH(B231&amp;"",'المواعيد'!$A$6:$A$105,0))="","",INDEX('المواعيد'!$D$6:$D$105,MATCH(B231&amp;"",'المواعيد'!$A$6:$A$105,0))),""))</f>
        <v/>
      </c>
      <c r="G231" s="18">
        <f>IF(OR(F231="",NOT(ISNUMBER(D231))),"",D231-F231)</f>
        <v/>
      </c>
      <c r="H231" s="19">
        <f>IF(OR(B231&amp;""="",NOT(ISNUMBER(D231))),"",IFERROR(IF(INDEX('المواعيد'!$E$6:$E$105,MATCH(B231&amp;"",'المواعيد'!$A$6:$A$105,0))&gt;0,D231/INDEX('المواعيد'!$E$6:$E$105,MATCH(B231&amp;"",'المواعيد'!$A$6:$A$105,0)),""),""))</f>
        <v/>
      </c>
      <c r="I231" s="6">
        <f>IF(OR(B231&amp;""="",NOT(ISNUMBER(D231))),"",IF(COUNTIF('المواعيد'!$A$6:$A$105,B231&amp;"")=0,"الامتحان غير موجود",IF(F231="","بدون هدف",IF(D231&gt;F231,"فوق الهدف",IF(D231=F231,"على الهدف","تحت الهدف")))))</f>
        <v/>
      </c>
      <c r="J231" s="17">
        <f>IF(OR(B231&amp;""="",NOT(ISNUMBER(D231)),NOT(ISNUMBER(A231))),"",COUNTIFS($B$6:$B$505,B231&amp;"",$A$6:$A$505,"&lt;"&amp;A231,$D$6:$D$505,"&gt;=0")+COUNTIFS($B$6:B231,B231&amp;"",$A$6:A231,A231&amp;"",$D$6:D231,"&gt;=0"))</f>
        <v/>
      </c>
      <c r="K231" s="6">
        <f>IF(AND(B231&amp;""="",D231&amp;""=""),"",IF(OR(B231&amp;""="",NOT(ISNUMBER(D231)),NOT(ISNUMBER(A231))),"راجع البيانات","سليم"))</f>
        <v/>
      </c>
    </row>
    <row r="232">
      <c r="A232" s="13" t="n"/>
      <c r="B232" s="5" t="n"/>
      <c r="C232" s="5" t="n"/>
      <c r="D232" s="16" t="n"/>
      <c r="E232" s="5" t="n"/>
      <c r="F232" s="18">
        <f>IF(OR(B232&amp;""="",NOT(ISNUMBER(D232))),"",IFERROR(IF(INDEX('المواعيد'!$D$6:$D$105,MATCH(B232&amp;"",'المواعيد'!$A$6:$A$105,0))="","",INDEX('المواعيد'!$D$6:$D$105,MATCH(B232&amp;"",'المواعيد'!$A$6:$A$105,0))),""))</f>
        <v/>
      </c>
      <c r="G232" s="18">
        <f>IF(OR(F232="",NOT(ISNUMBER(D232))),"",D232-F232)</f>
        <v/>
      </c>
      <c r="H232" s="19">
        <f>IF(OR(B232&amp;""="",NOT(ISNUMBER(D232))),"",IFERROR(IF(INDEX('المواعيد'!$E$6:$E$105,MATCH(B232&amp;"",'المواعيد'!$A$6:$A$105,0))&gt;0,D232/INDEX('المواعيد'!$E$6:$E$105,MATCH(B232&amp;"",'المواعيد'!$A$6:$A$105,0)),""),""))</f>
        <v/>
      </c>
      <c r="I232" s="6">
        <f>IF(OR(B232&amp;""="",NOT(ISNUMBER(D232))),"",IF(COUNTIF('المواعيد'!$A$6:$A$105,B232&amp;"")=0,"الامتحان غير موجود",IF(F232="","بدون هدف",IF(D232&gt;F232,"فوق الهدف",IF(D232=F232,"على الهدف","تحت الهدف")))))</f>
        <v/>
      </c>
      <c r="J232" s="17">
        <f>IF(OR(B232&amp;""="",NOT(ISNUMBER(D232)),NOT(ISNUMBER(A232))),"",COUNTIFS($B$6:$B$505,B232&amp;"",$A$6:$A$505,"&lt;"&amp;A232,$D$6:$D$505,"&gt;=0")+COUNTIFS($B$6:B232,B232&amp;"",$A$6:A232,A232&amp;"",$D$6:D232,"&gt;=0"))</f>
        <v/>
      </c>
      <c r="K232" s="6">
        <f>IF(AND(B232&amp;""="",D232&amp;""=""),"",IF(OR(B232&amp;""="",NOT(ISNUMBER(D232)),NOT(ISNUMBER(A232))),"راجع البيانات","سليم"))</f>
        <v/>
      </c>
    </row>
    <row r="233">
      <c r="A233" s="13" t="n"/>
      <c r="B233" s="5" t="n"/>
      <c r="C233" s="5" t="n"/>
      <c r="D233" s="16" t="n"/>
      <c r="E233" s="5" t="n"/>
      <c r="F233" s="18">
        <f>IF(OR(B233&amp;""="",NOT(ISNUMBER(D233))),"",IFERROR(IF(INDEX('المواعيد'!$D$6:$D$105,MATCH(B233&amp;"",'المواعيد'!$A$6:$A$105,0))="","",INDEX('المواعيد'!$D$6:$D$105,MATCH(B233&amp;"",'المواعيد'!$A$6:$A$105,0))),""))</f>
        <v/>
      </c>
      <c r="G233" s="18">
        <f>IF(OR(F233="",NOT(ISNUMBER(D233))),"",D233-F233)</f>
        <v/>
      </c>
      <c r="H233" s="19">
        <f>IF(OR(B233&amp;""="",NOT(ISNUMBER(D233))),"",IFERROR(IF(INDEX('المواعيد'!$E$6:$E$105,MATCH(B233&amp;"",'المواعيد'!$A$6:$A$105,0))&gt;0,D233/INDEX('المواعيد'!$E$6:$E$105,MATCH(B233&amp;"",'المواعيد'!$A$6:$A$105,0)),""),""))</f>
        <v/>
      </c>
      <c r="I233" s="6">
        <f>IF(OR(B233&amp;""="",NOT(ISNUMBER(D233))),"",IF(COUNTIF('المواعيد'!$A$6:$A$105,B233&amp;"")=0,"الامتحان غير موجود",IF(F233="","بدون هدف",IF(D233&gt;F233,"فوق الهدف",IF(D233=F233,"على الهدف","تحت الهدف")))))</f>
        <v/>
      </c>
      <c r="J233" s="17">
        <f>IF(OR(B233&amp;""="",NOT(ISNUMBER(D233)),NOT(ISNUMBER(A233))),"",COUNTIFS($B$6:$B$505,B233&amp;"",$A$6:$A$505,"&lt;"&amp;A233,$D$6:$D$505,"&gt;=0")+COUNTIFS($B$6:B233,B233&amp;"",$A$6:A233,A233&amp;"",$D$6:D233,"&gt;=0"))</f>
        <v/>
      </c>
      <c r="K233" s="6">
        <f>IF(AND(B233&amp;""="",D233&amp;""=""),"",IF(OR(B233&amp;""="",NOT(ISNUMBER(D233)),NOT(ISNUMBER(A233))),"راجع البيانات","سليم"))</f>
        <v/>
      </c>
    </row>
    <row r="234">
      <c r="A234" s="13" t="n"/>
      <c r="B234" s="5" t="n"/>
      <c r="C234" s="5" t="n"/>
      <c r="D234" s="16" t="n"/>
      <c r="E234" s="5" t="n"/>
      <c r="F234" s="18">
        <f>IF(OR(B234&amp;""="",NOT(ISNUMBER(D234))),"",IFERROR(IF(INDEX('المواعيد'!$D$6:$D$105,MATCH(B234&amp;"",'المواعيد'!$A$6:$A$105,0))="","",INDEX('المواعيد'!$D$6:$D$105,MATCH(B234&amp;"",'المواعيد'!$A$6:$A$105,0))),""))</f>
        <v/>
      </c>
      <c r="G234" s="18">
        <f>IF(OR(F234="",NOT(ISNUMBER(D234))),"",D234-F234)</f>
        <v/>
      </c>
      <c r="H234" s="19">
        <f>IF(OR(B234&amp;""="",NOT(ISNUMBER(D234))),"",IFERROR(IF(INDEX('المواعيد'!$E$6:$E$105,MATCH(B234&amp;"",'المواعيد'!$A$6:$A$105,0))&gt;0,D234/INDEX('المواعيد'!$E$6:$E$105,MATCH(B234&amp;"",'المواعيد'!$A$6:$A$105,0)),""),""))</f>
        <v/>
      </c>
      <c r="I234" s="6">
        <f>IF(OR(B234&amp;""="",NOT(ISNUMBER(D234))),"",IF(COUNTIF('المواعيد'!$A$6:$A$105,B234&amp;"")=0,"الامتحان غير موجود",IF(F234="","بدون هدف",IF(D234&gt;F234,"فوق الهدف",IF(D234=F234,"على الهدف","تحت الهدف")))))</f>
        <v/>
      </c>
      <c r="J234" s="17">
        <f>IF(OR(B234&amp;""="",NOT(ISNUMBER(D234)),NOT(ISNUMBER(A234))),"",COUNTIFS($B$6:$B$505,B234&amp;"",$A$6:$A$505,"&lt;"&amp;A234,$D$6:$D$505,"&gt;=0")+COUNTIFS($B$6:B234,B234&amp;"",$A$6:A234,A234&amp;"",$D$6:D234,"&gt;=0"))</f>
        <v/>
      </c>
      <c r="K234" s="6">
        <f>IF(AND(B234&amp;""="",D234&amp;""=""),"",IF(OR(B234&amp;""="",NOT(ISNUMBER(D234)),NOT(ISNUMBER(A234))),"راجع البيانات","سليم"))</f>
        <v/>
      </c>
    </row>
    <row r="235">
      <c r="A235" s="13" t="n"/>
      <c r="B235" s="5" t="n"/>
      <c r="C235" s="5" t="n"/>
      <c r="D235" s="16" t="n"/>
      <c r="E235" s="5" t="n"/>
      <c r="F235" s="18">
        <f>IF(OR(B235&amp;""="",NOT(ISNUMBER(D235))),"",IFERROR(IF(INDEX('المواعيد'!$D$6:$D$105,MATCH(B235&amp;"",'المواعيد'!$A$6:$A$105,0))="","",INDEX('المواعيد'!$D$6:$D$105,MATCH(B235&amp;"",'المواعيد'!$A$6:$A$105,0))),""))</f>
        <v/>
      </c>
      <c r="G235" s="18">
        <f>IF(OR(F235="",NOT(ISNUMBER(D235))),"",D235-F235)</f>
        <v/>
      </c>
      <c r="H235" s="19">
        <f>IF(OR(B235&amp;""="",NOT(ISNUMBER(D235))),"",IFERROR(IF(INDEX('المواعيد'!$E$6:$E$105,MATCH(B235&amp;"",'المواعيد'!$A$6:$A$105,0))&gt;0,D235/INDEX('المواعيد'!$E$6:$E$105,MATCH(B235&amp;"",'المواعيد'!$A$6:$A$105,0)),""),""))</f>
        <v/>
      </c>
      <c r="I235" s="6">
        <f>IF(OR(B235&amp;""="",NOT(ISNUMBER(D235))),"",IF(COUNTIF('المواعيد'!$A$6:$A$105,B235&amp;"")=0,"الامتحان غير موجود",IF(F235="","بدون هدف",IF(D235&gt;F235,"فوق الهدف",IF(D235=F235,"على الهدف","تحت الهدف")))))</f>
        <v/>
      </c>
      <c r="J235" s="17">
        <f>IF(OR(B235&amp;""="",NOT(ISNUMBER(D235)),NOT(ISNUMBER(A235))),"",COUNTIFS($B$6:$B$505,B235&amp;"",$A$6:$A$505,"&lt;"&amp;A235,$D$6:$D$505,"&gt;=0")+COUNTIFS($B$6:B235,B235&amp;"",$A$6:A235,A235&amp;"",$D$6:D235,"&gt;=0"))</f>
        <v/>
      </c>
      <c r="K235" s="6">
        <f>IF(AND(B235&amp;""="",D235&amp;""=""),"",IF(OR(B235&amp;""="",NOT(ISNUMBER(D235)),NOT(ISNUMBER(A235))),"راجع البيانات","سليم"))</f>
        <v/>
      </c>
    </row>
    <row r="236">
      <c r="A236" s="13" t="n"/>
      <c r="B236" s="5" t="n"/>
      <c r="C236" s="5" t="n"/>
      <c r="D236" s="16" t="n"/>
      <c r="E236" s="5" t="n"/>
      <c r="F236" s="18">
        <f>IF(OR(B236&amp;""="",NOT(ISNUMBER(D236))),"",IFERROR(IF(INDEX('المواعيد'!$D$6:$D$105,MATCH(B236&amp;"",'المواعيد'!$A$6:$A$105,0))="","",INDEX('المواعيد'!$D$6:$D$105,MATCH(B236&amp;"",'المواعيد'!$A$6:$A$105,0))),""))</f>
        <v/>
      </c>
      <c r="G236" s="18">
        <f>IF(OR(F236="",NOT(ISNUMBER(D236))),"",D236-F236)</f>
        <v/>
      </c>
      <c r="H236" s="19">
        <f>IF(OR(B236&amp;""="",NOT(ISNUMBER(D236))),"",IFERROR(IF(INDEX('المواعيد'!$E$6:$E$105,MATCH(B236&amp;"",'المواعيد'!$A$6:$A$105,0))&gt;0,D236/INDEX('المواعيد'!$E$6:$E$105,MATCH(B236&amp;"",'المواعيد'!$A$6:$A$105,0)),""),""))</f>
        <v/>
      </c>
      <c r="I236" s="6">
        <f>IF(OR(B236&amp;""="",NOT(ISNUMBER(D236))),"",IF(COUNTIF('المواعيد'!$A$6:$A$105,B236&amp;"")=0,"الامتحان غير موجود",IF(F236="","بدون هدف",IF(D236&gt;F236,"فوق الهدف",IF(D236=F236,"على الهدف","تحت الهدف")))))</f>
        <v/>
      </c>
      <c r="J236" s="17">
        <f>IF(OR(B236&amp;""="",NOT(ISNUMBER(D236)),NOT(ISNUMBER(A236))),"",COUNTIFS($B$6:$B$505,B236&amp;"",$A$6:$A$505,"&lt;"&amp;A236,$D$6:$D$505,"&gt;=0")+COUNTIFS($B$6:B236,B236&amp;"",$A$6:A236,A236&amp;"",$D$6:D236,"&gt;=0"))</f>
        <v/>
      </c>
      <c r="K236" s="6">
        <f>IF(AND(B236&amp;""="",D236&amp;""=""),"",IF(OR(B236&amp;""="",NOT(ISNUMBER(D236)),NOT(ISNUMBER(A236))),"راجع البيانات","سليم"))</f>
        <v/>
      </c>
    </row>
    <row r="237">
      <c r="A237" s="13" t="n"/>
      <c r="B237" s="5" t="n"/>
      <c r="C237" s="5" t="n"/>
      <c r="D237" s="16" t="n"/>
      <c r="E237" s="5" t="n"/>
      <c r="F237" s="18">
        <f>IF(OR(B237&amp;""="",NOT(ISNUMBER(D237))),"",IFERROR(IF(INDEX('المواعيد'!$D$6:$D$105,MATCH(B237&amp;"",'المواعيد'!$A$6:$A$105,0))="","",INDEX('المواعيد'!$D$6:$D$105,MATCH(B237&amp;"",'المواعيد'!$A$6:$A$105,0))),""))</f>
        <v/>
      </c>
      <c r="G237" s="18">
        <f>IF(OR(F237="",NOT(ISNUMBER(D237))),"",D237-F237)</f>
        <v/>
      </c>
      <c r="H237" s="19">
        <f>IF(OR(B237&amp;""="",NOT(ISNUMBER(D237))),"",IFERROR(IF(INDEX('المواعيد'!$E$6:$E$105,MATCH(B237&amp;"",'المواعيد'!$A$6:$A$105,0))&gt;0,D237/INDEX('المواعيد'!$E$6:$E$105,MATCH(B237&amp;"",'المواعيد'!$A$6:$A$105,0)),""),""))</f>
        <v/>
      </c>
      <c r="I237" s="6">
        <f>IF(OR(B237&amp;""="",NOT(ISNUMBER(D237))),"",IF(COUNTIF('المواعيد'!$A$6:$A$105,B237&amp;"")=0,"الامتحان غير موجود",IF(F237="","بدون هدف",IF(D237&gt;F237,"فوق الهدف",IF(D237=F237,"على الهدف","تحت الهدف")))))</f>
        <v/>
      </c>
      <c r="J237" s="17">
        <f>IF(OR(B237&amp;""="",NOT(ISNUMBER(D237)),NOT(ISNUMBER(A237))),"",COUNTIFS($B$6:$B$505,B237&amp;"",$A$6:$A$505,"&lt;"&amp;A237,$D$6:$D$505,"&gt;=0")+COUNTIFS($B$6:B237,B237&amp;"",$A$6:A237,A237&amp;"",$D$6:D237,"&gt;=0"))</f>
        <v/>
      </c>
      <c r="K237" s="6">
        <f>IF(AND(B237&amp;""="",D237&amp;""=""),"",IF(OR(B237&amp;""="",NOT(ISNUMBER(D237)),NOT(ISNUMBER(A237))),"راجع البيانات","سليم"))</f>
        <v/>
      </c>
    </row>
    <row r="238">
      <c r="A238" s="13" t="n"/>
      <c r="B238" s="5" t="n"/>
      <c r="C238" s="5" t="n"/>
      <c r="D238" s="16" t="n"/>
      <c r="E238" s="5" t="n"/>
      <c r="F238" s="18">
        <f>IF(OR(B238&amp;""="",NOT(ISNUMBER(D238))),"",IFERROR(IF(INDEX('المواعيد'!$D$6:$D$105,MATCH(B238&amp;"",'المواعيد'!$A$6:$A$105,0))="","",INDEX('المواعيد'!$D$6:$D$105,MATCH(B238&amp;"",'المواعيد'!$A$6:$A$105,0))),""))</f>
        <v/>
      </c>
      <c r="G238" s="18">
        <f>IF(OR(F238="",NOT(ISNUMBER(D238))),"",D238-F238)</f>
        <v/>
      </c>
      <c r="H238" s="19">
        <f>IF(OR(B238&amp;""="",NOT(ISNUMBER(D238))),"",IFERROR(IF(INDEX('المواعيد'!$E$6:$E$105,MATCH(B238&amp;"",'المواعيد'!$A$6:$A$105,0))&gt;0,D238/INDEX('المواعيد'!$E$6:$E$105,MATCH(B238&amp;"",'المواعيد'!$A$6:$A$105,0)),""),""))</f>
        <v/>
      </c>
      <c r="I238" s="6">
        <f>IF(OR(B238&amp;""="",NOT(ISNUMBER(D238))),"",IF(COUNTIF('المواعيد'!$A$6:$A$105,B238&amp;"")=0,"الامتحان غير موجود",IF(F238="","بدون هدف",IF(D238&gt;F238,"فوق الهدف",IF(D238=F238,"على الهدف","تحت الهدف")))))</f>
        <v/>
      </c>
      <c r="J238" s="17">
        <f>IF(OR(B238&amp;""="",NOT(ISNUMBER(D238)),NOT(ISNUMBER(A238))),"",COUNTIFS($B$6:$B$505,B238&amp;"",$A$6:$A$505,"&lt;"&amp;A238,$D$6:$D$505,"&gt;=0")+COUNTIFS($B$6:B238,B238&amp;"",$A$6:A238,A238&amp;"",$D$6:D238,"&gt;=0"))</f>
        <v/>
      </c>
      <c r="K238" s="6">
        <f>IF(AND(B238&amp;""="",D238&amp;""=""),"",IF(OR(B238&amp;""="",NOT(ISNUMBER(D238)),NOT(ISNUMBER(A238))),"راجع البيانات","سليم"))</f>
        <v/>
      </c>
    </row>
    <row r="239">
      <c r="A239" s="13" t="n"/>
      <c r="B239" s="5" t="n"/>
      <c r="C239" s="5" t="n"/>
      <c r="D239" s="16" t="n"/>
      <c r="E239" s="5" t="n"/>
      <c r="F239" s="18">
        <f>IF(OR(B239&amp;""="",NOT(ISNUMBER(D239))),"",IFERROR(IF(INDEX('المواعيد'!$D$6:$D$105,MATCH(B239&amp;"",'المواعيد'!$A$6:$A$105,0))="","",INDEX('المواعيد'!$D$6:$D$105,MATCH(B239&amp;"",'المواعيد'!$A$6:$A$105,0))),""))</f>
        <v/>
      </c>
      <c r="G239" s="18">
        <f>IF(OR(F239="",NOT(ISNUMBER(D239))),"",D239-F239)</f>
        <v/>
      </c>
      <c r="H239" s="19">
        <f>IF(OR(B239&amp;""="",NOT(ISNUMBER(D239))),"",IFERROR(IF(INDEX('المواعيد'!$E$6:$E$105,MATCH(B239&amp;"",'المواعيد'!$A$6:$A$105,0))&gt;0,D239/INDEX('المواعيد'!$E$6:$E$105,MATCH(B239&amp;"",'المواعيد'!$A$6:$A$105,0)),""),""))</f>
        <v/>
      </c>
      <c r="I239" s="6">
        <f>IF(OR(B239&amp;""="",NOT(ISNUMBER(D239))),"",IF(COUNTIF('المواعيد'!$A$6:$A$105,B239&amp;"")=0,"الامتحان غير موجود",IF(F239="","بدون هدف",IF(D239&gt;F239,"فوق الهدف",IF(D239=F239,"على الهدف","تحت الهدف")))))</f>
        <v/>
      </c>
      <c r="J239" s="17">
        <f>IF(OR(B239&amp;""="",NOT(ISNUMBER(D239)),NOT(ISNUMBER(A239))),"",COUNTIFS($B$6:$B$505,B239&amp;"",$A$6:$A$505,"&lt;"&amp;A239,$D$6:$D$505,"&gt;=0")+COUNTIFS($B$6:B239,B239&amp;"",$A$6:A239,A239&amp;"",$D$6:D239,"&gt;=0"))</f>
        <v/>
      </c>
      <c r="K239" s="6">
        <f>IF(AND(B239&amp;""="",D239&amp;""=""),"",IF(OR(B239&amp;""="",NOT(ISNUMBER(D239)),NOT(ISNUMBER(A239))),"راجع البيانات","سليم"))</f>
        <v/>
      </c>
    </row>
    <row r="240">
      <c r="A240" s="13" t="n"/>
      <c r="B240" s="5" t="n"/>
      <c r="C240" s="5" t="n"/>
      <c r="D240" s="16" t="n"/>
      <c r="E240" s="5" t="n"/>
      <c r="F240" s="18">
        <f>IF(OR(B240&amp;""="",NOT(ISNUMBER(D240))),"",IFERROR(IF(INDEX('المواعيد'!$D$6:$D$105,MATCH(B240&amp;"",'المواعيد'!$A$6:$A$105,0))="","",INDEX('المواعيد'!$D$6:$D$105,MATCH(B240&amp;"",'المواعيد'!$A$6:$A$105,0))),""))</f>
        <v/>
      </c>
      <c r="G240" s="18">
        <f>IF(OR(F240="",NOT(ISNUMBER(D240))),"",D240-F240)</f>
        <v/>
      </c>
      <c r="H240" s="19">
        <f>IF(OR(B240&amp;""="",NOT(ISNUMBER(D240))),"",IFERROR(IF(INDEX('المواعيد'!$E$6:$E$105,MATCH(B240&amp;"",'المواعيد'!$A$6:$A$105,0))&gt;0,D240/INDEX('المواعيد'!$E$6:$E$105,MATCH(B240&amp;"",'المواعيد'!$A$6:$A$105,0)),""),""))</f>
        <v/>
      </c>
      <c r="I240" s="6">
        <f>IF(OR(B240&amp;""="",NOT(ISNUMBER(D240))),"",IF(COUNTIF('المواعيد'!$A$6:$A$105,B240&amp;"")=0,"الامتحان غير موجود",IF(F240="","بدون هدف",IF(D240&gt;F240,"فوق الهدف",IF(D240=F240,"على الهدف","تحت الهدف")))))</f>
        <v/>
      </c>
      <c r="J240" s="17">
        <f>IF(OR(B240&amp;""="",NOT(ISNUMBER(D240)),NOT(ISNUMBER(A240))),"",COUNTIFS($B$6:$B$505,B240&amp;"",$A$6:$A$505,"&lt;"&amp;A240,$D$6:$D$505,"&gt;=0")+COUNTIFS($B$6:B240,B240&amp;"",$A$6:A240,A240&amp;"",$D$6:D240,"&gt;=0"))</f>
        <v/>
      </c>
      <c r="K240" s="6">
        <f>IF(AND(B240&amp;""="",D240&amp;""=""),"",IF(OR(B240&amp;""="",NOT(ISNUMBER(D240)),NOT(ISNUMBER(A240))),"راجع البيانات","سليم"))</f>
        <v/>
      </c>
    </row>
    <row r="241">
      <c r="A241" s="13" t="n"/>
      <c r="B241" s="5" t="n"/>
      <c r="C241" s="5" t="n"/>
      <c r="D241" s="16" t="n"/>
      <c r="E241" s="5" t="n"/>
      <c r="F241" s="18">
        <f>IF(OR(B241&amp;""="",NOT(ISNUMBER(D241))),"",IFERROR(IF(INDEX('المواعيد'!$D$6:$D$105,MATCH(B241&amp;"",'المواعيد'!$A$6:$A$105,0))="","",INDEX('المواعيد'!$D$6:$D$105,MATCH(B241&amp;"",'المواعيد'!$A$6:$A$105,0))),""))</f>
        <v/>
      </c>
      <c r="G241" s="18">
        <f>IF(OR(F241="",NOT(ISNUMBER(D241))),"",D241-F241)</f>
        <v/>
      </c>
      <c r="H241" s="19">
        <f>IF(OR(B241&amp;""="",NOT(ISNUMBER(D241))),"",IFERROR(IF(INDEX('المواعيد'!$E$6:$E$105,MATCH(B241&amp;"",'المواعيد'!$A$6:$A$105,0))&gt;0,D241/INDEX('المواعيد'!$E$6:$E$105,MATCH(B241&amp;"",'المواعيد'!$A$6:$A$105,0)),""),""))</f>
        <v/>
      </c>
      <c r="I241" s="6">
        <f>IF(OR(B241&amp;""="",NOT(ISNUMBER(D241))),"",IF(COUNTIF('المواعيد'!$A$6:$A$105,B241&amp;"")=0,"الامتحان غير موجود",IF(F241="","بدون هدف",IF(D241&gt;F241,"فوق الهدف",IF(D241=F241,"على الهدف","تحت الهدف")))))</f>
        <v/>
      </c>
      <c r="J241" s="17">
        <f>IF(OR(B241&amp;""="",NOT(ISNUMBER(D241)),NOT(ISNUMBER(A241))),"",COUNTIFS($B$6:$B$505,B241&amp;"",$A$6:$A$505,"&lt;"&amp;A241,$D$6:$D$505,"&gt;=0")+COUNTIFS($B$6:B241,B241&amp;"",$A$6:A241,A241&amp;"",$D$6:D241,"&gt;=0"))</f>
        <v/>
      </c>
      <c r="K241" s="6">
        <f>IF(AND(B241&amp;""="",D241&amp;""=""),"",IF(OR(B241&amp;""="",NOT(ISNUMBER(D241)),NOT(ISNUMBER(A241))),"راجع البيانات","سليم"))</f>
        <v/>
      </c>
    </row>
    <row r="242">
      <c r="A242" s="13" t="n"/>
      <c r="B242" s="5" t="n"/>
      <c r="C242" s="5" t="n"/>
      <c r="D242" s="16" t="n"/>
      <c r="E242" s="5" t="n"/>
      <c r="F242" s="18">
        <f>IF(OR(B242&amp;""="",NOT(ISNUMBER(D242))),"",IFERROR(IF(INDEX('المواعيد'!$D$6:$D$105,MATCH(B242&amp;"",'المواعيد'!$A$6:$A$105,0))="","",INDEX('المواعيد'!$D$6:$D$105,MATCH(B242&amp;"",'المواعيد'!$A$6:$A$105,0))),""))</f>
        <v/>
      </c>
      <c r="G242" s="18">
        <f>IF(OR(F242="",NOT(ISNUMBER(D242))),"",D242-F242)</f>
        <v/>
      </c>
      <c r="H242" s="19">
        <f>IF(OR(B242&amp;""="",NOT(ISNUMBER(D242))),"",IFERROR(IF(INDEX('المواعيد'!$E$6:$E$105,MATCH(B242&amp;"",'المواعيد'!$A$6:$A$105,0))&gt;0,D242/INDEX('المواعيد'!$E$6:$E$105,MATCH(B242&amp;"",'المواعيد'!$A$6:$A$105,0)),""),""))</f>
        <v/>
      </c>
      <c r="I242" s="6">
        <f>IF(OR(B242&amp;""="",NOT(ISNUMBER(D242))),"",IF(COUNTIF('المواعيد'!$A$6:$A$105,B242&amp;"")=0,"الامتحان غير موجود",IF(F242="","بدون هدف",IF(D242&gt;F242,"فوق الهدف",IF(D242=F242,"على الهدف","تحت الهدف")))))</f>
        <v/>
      </c>
      <c r="J242" s="17">
        <f>IF(OR(B242&amp;""="",NOT(ISNUMBER(D242)),NOT(ISNUMBER(A242))),"",COUNTIFS($B$6:$B$505,B242&amp;"",$A$6:$A$505,"&lt;"&amp;A242,$D$6:$D$505,"&gt;=0")+COUNTIFS($B$6:B242,B242&amp;"",$A$6:A242,A242&amp;"",$D$6:D242,"&gt;=0"))</f>
        <v/>
      </c>
      <c r="K242" s="6">
        <f>IF(AND(B242&amp;""="",D242&amp;""=""),"",IF(OR(B242&amp;""="",NOT(ISNUMBER(D242)),NOT(ISNUMBER(A242))),"راجع البيانات","سليم"))</f>
        <v/>
      </c>
    </row>
    <row r="243">
      <c r="A243" s="13" t="n"/>
      <c r="B243" s="5" t="n"/>
      <c r="C243" s="5" t="n"/>
      <c r="D243" s="16" t="n"/>
      <c r="E243" s="5" t="n"/>
      <c r="F243" s="18">
        <f>IF(OR(B243&amp;""="",NOT(ISNUMBER(D243))),"",IFERROR(IF(INDEX('المواعيد'!$D$6:$D$105,MATCH(B243&amp;"",'المواعيد'!$A$6:$A$105,0))="","",INDEX('المواعيد'!$D$6:$D$105,MATCH(B243&amp;"",'المواعيد'!$A$6:$A$105,0))),""))</f>
        <v/>
      </c>
      <c r="G243" s="18">
        <f>IF(OR(F243="",NOT(ISNUMBER(D243))),"",D243-F243)</f>
        <v/>
      </c>
      <c r="H243" s="19">
        <f>IF(OR(B243&amp;""="",NOT(ISNUMBER(D243))),"",IFERROR(IF(INDEX('المواعيد'!$E$6:$E$105,MATCH(B243&amp;"",'المواعيد'!$A$6:$A$105,0))&gt;0,D243/INDEX('المواعيد'!$E$6:$E$105,MATCH(B243&amp;"",'المواعيد'!$A$6:$A$105,0)),""),""))</f>
        <v/>
      </c>
      <c r="I243" s="6">
        <f>IF(OR(B243&amp;""="",NOT(ISNUMBER(D243))),"",IF(COUNTIF('المواعيد'!$A$6:$A$105,B243&amp;"")=0,"الامتحان غير موجود",IF(F243="","بدون هدف",IF(D243&gt;F243,"فوق الهدف",IF(D243=F243,"على الهدف","تحت الهدف")))))</f>
        <v/>
      </c>
      <c r="J243" s="17">
        <f>IF(OR(B243&amp;""="",NOT(ISNUMBER(D243)),NOT(ISNUMBER(A243))),"",COUNTIFS($B$6:$B$505,B243&amp;"",$A$6:$A$505,"&lt;"&amp;A243,$D$6:$D$505,"&gt;=0")+COUNTIFS($B$6:B243,B243&amp;"",$A$6:A243,A243&amp;"",$D$6:D243,"&gt;=0"))</f>
        <v/>
      </c>
      <c r="K243" s="6">
        <f>IF(AND(B243&amp;""="",D243&amp;""=""),"",IF(OR(B243&amp;""="",NOT(ISNUMBER(D243)),NOT(ISNUMBER(A243))),"راجع البيانات","سليم"))</f>
        <v/>
      </c>
    </row>
    <row r="244">
      <c r="A244" s="13" t="n"/>
      <c r="B244" s="5" t="n"/>
      <c r="C244" s="5" t="n"/>
      <c r="D244" s="16" t="n"/>
      <c r="E244" s="5" t="n"/>
      <c r="F244" s="18">
        <f>IF(OR(B244&amp;""="",NOT(ISNUMBER(D244))),"",IFERROR(IF(INDEX('المواعيد'!$D$6:$D$105,MATCH(B244&amp;"",'المواعيد'!$A$6:$A$105,0))="","",INDEX('المواعيد'!$D$6:$D$105,MATCH(B244&amp;"",'المواعيد'!$A$6:$A$105,0))),""))</f>
        <v/>
      </c>
      <c r="G244" s="18">
        <f>IF(OR(F244="",NOT(ISNUMBER(D244))),"",D244-F244)</f>
        <v/>
      </c>
      <c r="H244" s="19">
        <f>IF(OR(B244&amp;""="",NOT(ISNUMBER(D244))),"",IFERROR(IF(INDEX('المواعيد'!$E$6:$E$105,MATCH(B244&amp;"",'المواعيد'!$A$6:$A$105,0))&gt;0,D244/INDEX('المواعيد'!$E$6:$E$105,MATCH(B244&amp;"",'المواعيد'!$A$6:$A$105,0)),""),""))</f>
        <v/>
      </c>
      <c r="I244" s="6">
        <f>IF(OR(B244&amp;""="",NOT(ISNUMBER(D244))),"",IF(COUNTIF('المواعيد'!$A$6:$A$105,B244&amp;"")=0,"الامتحان غير موجود",IF(F244="","بدون هدف",IF(D244&gt;F244,"فوق الهدف",IF(D244=F244,"على الهدف","تحت الهدف")))))</f>
        <v/>
      </c>
      <c r="J244" s="17">
        <f>IF(OR(B244&amp;""="",NOT(ISNUMBER(D244)),NOT(ISNUMBER(A244))),"",COUNTIFS($B$6:$B$505,B244&amp;"",$A$6:$A$505,"&lt;"&amp;A244,$D$6:$D$505,"&gt;=0")+COUNTIFS($B$6:B244,B244&amp;"",$A$6:A244,A244&amp;"",$D$6:D244,"&gt;=0"))</f>
        <v/>
      </c>
      <c r="K244" s="6">
        <f>IF(AND(B244&amp;""="",D244&amp;""=""),"",IF(OR(B244&amp;""="",NOT(ISNUMBER(D244)),NOT(ISNUMBER(A244))),"راجع البيانات","سليم"))</f>
        <v/>
      </c>
    </row>
    <row r="245">
      <c r="A245" s="13" t="n"/>
      <c r="B245" s="5" t="n"/>
      <c r="C245" s="5" t="n"/>
      <c r="D245" s="16" t="n"/>
      <c r="E245" s="5" t="n"/>
      <c r="F245" s="18">
        <f>IF(OR(B245&amp;""="",NOT(ISNUMBER(D245))),"",IFERROR(IF(INDEX('المواعيد'!$D$6:$D$105,MATCH(B245&amp;"",'المواعيد'!$A$6:$A$105,0))="","",INDEX('المواعيد'!$D$6:$D$105,MATCH(B245&amp;"",'المواعيد'!$A$6:$A$105,0))),""))</f>
        <v/>
      </c>
      <c r="G245" s="18">
        <f>IF(OR(F245="",NOT(ISNUMBER(D245))),"",D245-F245)</f>
        <v/>
      </c>
      <c r="H245" s="19">
        <f>IF(OR(B245&amp;""="",NOT(ISNUMBER(D245))),"",IFERROR(IF(INDEX('المواعيد'!$E$6:$E$105,MATCH(B245&amp;"",'المواعيد'!$A$6:$A$105,0))&gt;0,D245/INDEX('المواعيد'!$E$6:$E$105,MATCH(B245&amp;"",'المواعيد'!$A$6:$A$105,0)),""),""))</f>
        <v/>
      </c>
      <c r="I245" s="6">
        <f>IF(OR(B245&amp;""="",NOT(ISNUMBER(D245))),"",IF(COUNTIF('المواعيد'!$A$6:$A$105,B245&amp;"")=0,"الامتحان غير موجود",IF(F245="","بدون هدف",IF(D245&gt;F245,"فوق الهدف",IF(D245=F245,"على الهدف","تحت الهدف")))))</f>
        <v/>
      </c>
      <c r="J245" s="17">
        <f>IF(OR(B245&amp;""="",NOT(ISNUMBER(D245)),NOT(ISNUMBER(A245))),"",COUNTIFS($B$6:$B$505,B245&amp;"",$A$6:$A$505,"&lt;"&amp;A245,$D$6:$D$505,"&gt;=0")+COUNTIFS($B$6:B245,B245&amp;"",$A$6:A245,A245&amp;"",$D$6:D245,"&gt;=0"))</f>
        <v/>
      </c>
      <c r="K245" s="6">
        <f>IF(AND(B245&amp;""="",D245&amp;""=""),"",IF(OR(B245&amp;""="",NOT(ISNUMBER(D245)),NOT(ISNUMBER(A245))),"راجع البيانات","سليم"))</f>
        <v/>
      </c>
    </row>
    <row r="246">
      <c r="A246" s="13" t="n"/>
      <c r="B246" s="5" t="n"/>
      <c r="C246" s="5" t="n"/>
      <c r="D246" s="16" t="n"/>
      <c r="E246" s="5" t="n"/>
      <c r="F246" s="18">
        <f>IF(OR(B246&amp;""="",NOT(ISNUMBER(D246))),"",IFERROR(IF(INDEX('المواعيد'!$D$6:$D$105,MATCH(B246&amp;"",'المواعيد'!$A$6:$A$105,0))="","",INDEX('المواعيد'!$D$6:$D$105,MATCH(B246&amp;"",'المواعيد'!$A$6:$A$105,0))),""))</f>
        <v/>
      </c>
      <c r="G246" s="18">
        <f>IF(OR(F246="",NOT(ISNUMBER(D246))),"",D246-F246)</f>
        <v/>
      </c>
      <c r="H246" s="19">
        <f>IF(OR(B246&amp;""="",NOT(ISNUMBER(D246))),"",IFERROR(IF(INDEX('المواعيد'!$E$6:$E$105,MATCH(B246&amp;"",'المواعيد'!$A$6:$A$105,0))&gt;0,D246/INDEX('المواعيد'!$E$6:$E$105,MATCH(B246&amp;"",'المواعيد'!$A$6:$A$105,0)),""),""))</f>
        <v/>
      </c>
      <c r="I246" s="6">
        <f>IF(OR(B246&amp;""="",NOT(ISNUMBER(D246))),"",IF(COUNTIF('المواعيد'!$A$6:$A$105,B246&amp;"")=0,"الامتحان غير موجود",IF(F246="","بدون هدف",IF(D246&gt;F246,"فوق الهدف",IF(D246=F246,"على الهدف","تحت الهدف")))))</f>
        <v/>
      </c>
      <c r="J246" s="17">
        <f>IF(OR(B246&amp;""="",NOT(ISNUMBER(D246)),NOT(ISNUMBER(A246))),"",COUNTIFS($B$6:$B$505,B246&amp;"",$A$6:$A$505,"&lt;"&amp;A246,$D$6:$D$505,"&gt;=0")+COUNTIFS($B$6:B246,B246&amp;"",$A$6:A246,A246&amp;"",$D$6:D246,"&gt;=0"))</f>
        <v/>
      </c>
      <c r="K246" s="6">
        <f>IF(AND(B246&amp;""="",D246&amp;""=""),"",IF(OR(B246&amp;""="",NOT(ISNUMBER(D246)),NOT(ISNUMBER(A246))),"راجع البيانات","سليم"))</f>
        <v/>
      </c>
    </row>
    <row r="247">
      <c r="A247" s="13" t="n"/>
      <c r="B247" s="5" t="n"/>
      <c r="C247" s="5" t="n"/>
      <c r="D247" s="16" t="n"/>
      <c r="E247" s="5" t="n"/>
      <c r="F247" s="18">
        <f>IF(OR(B247&amp;""="",NOT(ISNUMBER(D247))),"",IFERROR(IF(INDEX('المواعيد'!$D$6:$D$105,MATCH(B247&amp;"",'المواعيد'!$A$6:$A$105,0))="","",INDEX('المواعيد'!$D$6:$D$105,MATCH(B247&amp;"",'المواعيد'!$A$6:$A$105,0))),""))</f>
        <v/>
      </c>
      <c r="G247" s="18">
        <f>IF(OR(F247="",NOT(ISNUMBER(D247))),"",D247-F247)</f>
        <v/>
      </c>
      <c r="H247" s="19">
        <f>IF(OR(B247&amp;""="",NOT(ISNUMBER(D247))),"",IFERROR(IF(INDEX('المواعيد'!$E$6:$E$105,MATCH(B247&amp;"",'المواعيد'!$A$6:$A$105,0))&gt;0,D247/INDEX('المواعيد'!$E$6:$E$105,MATCH(B247&amp;"",'المواعيد'!$A$6:$A$105,0)),""),""))</f>
        <v/>
      </c>
      <c r="I247" s="6">
        <f>IF(OR(B247&amp;""="",NOT(ISNUMBER(D247))),"",IF(COUNTIF('المواعيد'!$A$6:$A$105,B247&amp;"")=0,"الامتحان غير موجود",IF(F247="","بدون هدف",IF(D247&gt;F247,"فوق الهدف",IF(D247=F247,"على الهدف","تحت الهدف")))))</f>
        <v/>
      </c>
      <c r="J247" s="17">
        <f>IF(OR(B247&amp;""="",NOT(ISNUMBER(D247)),NOT(ISNUMBER(A247))),"",COUNTIFS($B$6:$B$505,B247&amp;"",$A$6:$A$505,"&lt;"&amp;A247,$D$6:$D$505,"&gt;=0")+COUNTIFS($B$6:B247,B247&amp;"",$A$6:A247,A247&amp;"",$D$6:D247,"&gt;=0"))</f>
        <v/>
      </c>
      <c r="K247" s="6">
        <f>IF(AND(B247&amp;""="",D247&amp;""=""),"",IF(OR(B247&amp;""="",NOT(ISNUMBER(D247)),NOT(ISNUMBER(A247))),"راجع البيانات","سليم"))</f>
        <v/>
      </c>
    </row>
    <row r="248">
      <c r="A248" s="13" t="n"/>
      <c r="B248" s="5" t="n"/>
      <c r="C248" s="5" t="n"/>
      <c r="D248" s="16" t="n"/>
      <c r="E248" s="5" t="n"/>
      <c r="F248" s="18">
        <f>IF(OR(B248&amp;""="",NOT(ISNUMBER(D248))),"",IFERROR(IF(INDEX('المواعيد'!$D$6:$D$105,MATCH(B248&amp;"",'المواعيد'!$A$6:$A$105,0))="","",INDEX('المواعيد'!$D$6:$D$105,MATCH(B248&amp;"",'المواعيد'!$A$6:$A$105,0))),""))</f>
        <v/>
      </c>
      <c r="G248" s="18">
        <f>IF(OR(F248="",NOT(ISNUMBER(D248))),"",D248-F248)</f>
        <v/>
      </c>
      <c r="H248" s="19">
        <f>IF(OR(B248&amp;""="",NOT(ISNUMBER(D248))),"",IFERROR(IF(INDEX('المواعيد'!$E$6:$E$105,MATCH(B248&amp;"",'المواعيد'!$A$6:$A$105,0))&gt;0,D248/INDEX('المواعيد'!$E$6:$E$105,MATCH(B248&amp;"",'المواعيد'!$A$6:$A$105,0)),""),""))</f>
        <v/>
      </c>
      <c r="I248" s="6">
        <f>IF(OR(B248&amp;""="",NOT(ISNUMBER(D248))),"",IF(COUNTIF('المواعيد'!$A$6:$A$105,B248&amp;"")=0,"الامتحان غير موجود",IF(F248="","بدون هدف",IF(D248&gt;F248,"فوق الهدف",IF(D248=F248,"على الهدف","تحت الهدف")))))</f>
        <v/>
      </c>
      <c r="J248" s="17">
        <f>IF(OR(B248&amp;""="",NOT(ISNUMBER(D248)),NOT(ISNUMBER(A248))),"",COUNTIFS($B$6:$B$505,B248&amp;"",$A$6:$A$505,"&lt;"&amp;A248,$D$6:$D$505,"&gt;=0")+COUNTIFS($B$6:B248,B248&amp;"",$A$6:A248,A248&amp;"",$D$6:D248,"&gt;=0"))</f>
        <v/>
      </c>
      <c r="K248" s="6">
        <f>IF(AND(B248&amp;""="",D248&amp;""=""),"",IF(OR(B248&amp;""="",NOT(ISNUMBER(D248)),NOT(ISNUMBER(A248))),"راجع البيانات","سليم"))</f>
        <v/>
      </c>
    </row>
    <row r="249">
      <c r="A249" s="13" t="n"/>
      <c r="B249" s="5" t="n"/>
      <c r="C249" s="5" t="n"/>
      <c r="D249" s="16" t="n"/>
      <c r="E249" s="5" t="n"/>
      <c r="F249" s="18">
        <f>IF(OR(B249&amp;""="",NOT(ISNUMBER(D249))),"",IFERROR(IF(INDEX('المواعيد'!$D$6:$D$105,MATCH(B249&amp;"",'المواعيد'!$A$6:$A$105,0))="","",INDEX('المواعيد'!$D$6:$D$105,MATCH(B249&amp;"",'المواعيد'!$A$6:$A$105,0))),""))</f>
        <v/>
      </c>
      <c r="G249" s="18">
        <f>IF(OR(F249="",NOT(ISNUMBER(D249))),"",D249-F249)</f>
        <v/>
      </c>
      <c r="H249" s="19">
        <f>IF(OR(B249&amp;""="",NOT(ISNUMBER(D249))),"",IFERROR(IF(INDEX('المواعيد'!$E$6:$E$105,MATCH(B249&amp;"",'المواعيد'!$A$6:$A$105,0))&gt;0,D249/INDEX('المواعيد'!$E$6:$E$105,MATCH(B249&amp;"",'المواعيد'!$A$6:$A$105,0)),""),""))</f>
        <v/>
      </c>
      <c r="I249" s="6">
        <f>IF(OR(B249&amp;""="",NOT(ISNUMBER(D249))),"",IF(COUNTIF('المواعيد'!$A$6:$A$105,B249&amp;"")=0,"الامتحان غير موجود",IF(F249="","بدون هدف",IF(D249&gt;F249,"فوق الهدف",IF(D249=F249,"على الهدف","تحت الهدف")))))</f>
        <v/>
      </c>
      <c r="J249" s="17">
        <f>IF(OR(B249&amp;""="",NOT(ISNUMBER(D249)),NOT(ISNUMBER(A249))),"",COUNTIFS($B$6:$B$505,B249&amp;"",$A$6:$A$505,"&lt;"&amp;A249,$D$6:$D$505,"&gt;=0")+COUNTIFS($B$6:B249,B249&amp;"",$A$6:A249,A249&amp;"",$D$6:D249,"&gt;=0"))</f>
        <v/>
      </c>
      <c r="K249" s="6">
        <f>IF(AND(B249&amp;""="",D249&amp;""=""),"",IF(OR(B249&amp;""="",NOT(ISNUMBER(D249)),NOT(ISNUMBER(A249))),"راجع البيانات","سليم"))</f>
        <v/>
      </c>
    </row>
    <row r="250">
      <c r="A250" s="13" t="n"/>
      <c r="B250" s="5" t="n"/>
      <c r="C250" s="5" t="n"/>
      <c r="D250" s="16" t="n"/>
      <c r="E250" s="5" t="n"/>
      <c r="F250" s="18">
        <f>IF(OR(B250&amp;""="",NOT(ISNUMBER(D250))),"",IFERROR(IF(INDEX('المواعيد'!$D$6:$D$105,MATCH(B250&amp;"",'المواعيد'!$A$6:$A$105,0))="","",INDEX('المواعيد'!$D$6:$D$105,MATCH(B250&amp;"",'المواعيد'!$A$6:$A$105,0))),""))</f>
        <v/>
      </c>
      <c r="G250" s="18">
        <f>IF(OR(F250="",NOT(ISNUMBER(D250))),"",D250-F250)</f>
        <v/>
      </c>
      <c r="H250" s="19">
        <f>IF(OR(B250&amp;""="",NOT(ISNUMBER(D250))),"",IFERROR(IF(INDEX('المواعيد'!$E$6:$E$105,MATCH(B250&amp;"",'المواعيد'!$A$6:$A$105,0))&gt;0,D250/INDEX('المواعيد'!$E$6:$E$105,MATCH(B250&amp;"",'المواعيد'!$A$6:$A$105,0)),""),""))</f>
        <v/>
      </c>
      <c r="I250" s="6">
        <f>IF(OR(B250&amp;""="",NOT(ISNUMBER(D250))),"",IF(COUNTIF('المواعيد'!$A$6:$A$105,B250&amp;"")=0,"الامتحان غير موجود",IF(F250="","بدون هدف",IF(D250&gt;F250,"فوق الهدف",IF(D250=F250,"على الهدف","تحت الهدف")))))</f>
        <v/>
      </c>
      <c r="J250" s="17">
        <f>IF(OR(B250&amp;""="",NOT(ISNUMBER(D250)),NOT(ISNUMBER(A250))),"",COUNTIFS($B$6:$B$505,B250&amp;"",$A$6:$A$505,"&lt;"&amp;A250,$D$6:$D$505,"&gt;=0")+COUNTIFS($B$6:B250,B250&amp;"",$A$6:A250,A250&amp;"",$D$6:D250,"&gt;=0"))</f>
        <v/>
      </c>
      <c r="K250" s="6">
        <f>IF(AND(B250&amp;""="",D250&amp;""=""),"",IF(OR(B250&amp;""="",NOT(ISNUMBER(D250)),NOT(ISNUMBER(A250))),"راجع البيانات","سليم"))</f>
        <v/>
      </c>
    </row>
    <row r="251">
      <c r="A251" s="13" t="n"/>
      <c r="B251" s="5" t="n"/>
      <c r="C251" s="5" t="n"/>
      <c r="D251" s="16" t="n"/>
      <c r="E251" s="5" t="n"/>
      <c r="F251" s="18">
        <f>IF(OR(B251&amp;""="",NOT(ISNUMBER(D251))),"",IFERROR(IF(INDEX('المواعيد'!$D$6:$D$105,MATCH(B251&amp;"",'المواعيد'!$A$6:$A$105,0))="","",INDEX('المواعيد'!$D$6:$D$105,MATCH(B251&amp;"",'المواعيد'!$A$6:$A$105,0))),""))</f>
        <v/>
      </c>
      <c r="G251" s="18">
        <f>IF(OR(F251="",NOT(ISNUMBER(D251))),"",D251-F251)</f>
        <v/>
      </c>
      <c r="H251" s="19">
        <f>IF(OR(B251&amp;""="",NOT(ISNUMBER(D251))),"",IFERROR(IF(INDEX('المواعيد'!$E$6:$E$105,MATCH(B251&amp;"",'المواعيد'!$A$6:$A$105,0))&gt;0,D251/INDEX('المواعيد'!$E$6:$E$105,MATCH(B251&amp;"",'المواعيد'!$A$6:$A$105,0)),""),""))</f>
        <v/>
      </c>
      <c r="I251" s="6">
        <f>IF(OR(B251&amp;""="",NOT(ISNUMBER(D251))),"",IF(COUNTIF('المواعيد'!$A$6:$A$105,B251&amp;"")=0,"الامتحان غير موجود",IF(F251="","بدون هدف",IF(D251&gt;F251,"فوق الهدف",IF(D251=F251,"على الهدف","تحت الهدف")))))</f>
        <v/>
      </c>
      <c r="J251" s="17">
        <f>IF(OR(B251&amp;""="",NOT(ISNUMBER(D251)),NOT(ISNUMBER(A251))),"",COUNTIFS($B$6:$B$505,B251&amp;"",$A$6:$A$505,"&lt;"&amp;A251,$D$6:$D$505,"&gt;=0")+COUNTIFS($B$6:B251,B251&amp;"",$A$6:A251,A251&amp;"",$D$6:D251,"&gt;=0"))</f>
        <v/>
      </c>
      <c r="K251" s="6">
        <f>IF(AND(B251&amp;""="",D251&amp;""=""),"",IF(OR(B251&amp;""="",NOT(ISNUMBER(D251)),NOT(ISNUMBER(A251))),"راجع البيانات","سليم"))</f>
        <v/>
      </c>
    </row>
    <row r="252">
      <c r="A252" s="13" t="n"/>
      <c r="B252" s="5" t="n"/>
      <c r="C252" s="5" t="n"/>
      <c r="D252" s="16" t="n"/>
      <c r="E252" s="5" t="n"/>
      <c r="F252" s="18">
        <f>IF(OR(B252&amp;""="",NOT(ISNUMBER(D252))),"",IFERROR(IF(INDEX('المواعيد'!$D$6:$D$105,MATCH(B252&amp;"",'المواعيد'!$A$6:$A$105,0))="","",INDEX('المواعيد'!$D$6:$D$105,MATCH(B252&amp;"",'المواعيد'!$A$6:$A$105,0))),""))</f>
        <v/>
      </c>
      <c r="G252" s="18">
        <f>IF(OR(F252="",NOT(ISNUMBER(D252))),"",D252-F252)</f>
        <v/>
      </c>
      <c r="H252" s="19">
        <f>IF(OR(B252&amp;""="",NOT(ISNUMBER(D252))),"",IFERROR(IF(INDEX('المواعيد'!$E$6:$E$105,MATCH(B252&amp;"",'المواعيد'!$A$6:$A$105,0))&gt;0,D252/INDEX('المواعيد'!$E$6:$E$105,MATCH(B252&amp;"",'المواعيد'!$A$6:$A$105,0)),""),""))</f>
        <v/>
      </c>
      <c r="I252" s="6">
        <f>IF(OR(B252&amp;""="",NOT(ISNUMBER(D252))),"",IF(COUNTIF('المواعيد'!$A$6:$A$105,B252&amp;"")=0,"الامتحان غير موجود",IF(F252="","بدون هدف",IF(D252&gt;F252,"فوق الهدف",IF(D252=F252,"على الهدف","تحت الهدف")))))</f>
        <v/>
      </c>
      <c r="J252" s="17">
        <f>IF(OR(B252&amp;""="",NOT(ISNUMBER(D252)),NOT(ISNUMBER(A252))),"",COUNTIFS($B$6:$B$505,B252&amp;"",$A$6:$A$505,"&lt;"&amp;A252,$D$6:$D$505,"&gt;=0")+COUNTIFS($B$6:B252,B252&amp;"",$A$6:A252,A252&amp;"",$D$6:D252,"&gt;=0"))</f>
        <v/>
      </c>
      <c r="K252" s="6">
        <f>IF(AND(B252&amp;""="",D252&amp;""=""),"",IF(OR(B252&amp;""="",NOT(ISNUMBER(D252)),NOT(ISNUMBER(A252))),"راجع البيانات","سليم"))</f>
        <v/>
      </c>
    </row>
    <row r="253">
      <c r="A253" s="13" t="n"/>
      <c r="B253" s="5" t="n"/>
      <c r="C253" s="5" t="n"/>
      <c r="D253" s="16" t="n"/>
      <c r="E253" s="5" t="n"/>
      <c r="F253" s="18">
        <f>IF(OR(B253&amp;""="",NOT(ISNUMBER(D253))),"",IFERROR(IF(INDEX('المواعيد'!$D$6:$D$105,MATCH(B253&amp;"",'المواعيد'!$A$6:$A$105,0))="","",INDEX('المواعيد'!$D$6:$D$105,MATCH(B253&amp;"",'المواعيد'!$A$6:$A$105,0))),""))</f>
        <v/>
      </c>
      <c r="G253" s="18">
        <f>IF(OR(F253="",NOT(ISNUMBER(D253))),"",D253-F253)</f>
        <v/>
      </c>
      <c r="H253" s="19">
        <f>IF(OR(B253&amp;""="",NOT(ISNUMBER(D253))),"",IFERROR(IF(INDEX('المواعيد'!$E$6:$E$105,MATCH(B253&amp;"",'المواعيد'!$A$6:$A$105,0))&gt;0,D253/INDEX('المواعيد'!$E$6:$E$105,MATCH(B253&amp;"",'المواعيد'!$A$6:$A$105,0)),""),""))</f>
        <v/>
      </c>
      <c r="I253" s="6">
        <f>IF(OR(B253&amp;""="",NOT(ISNUMBER(D253))),"",IF(COUNTIF('المواعيد'!$A$6:$A$105,B253&amp;"")=0,"الامتحان غير موجود",IF(F253="","بدون هدف",IF(D253&gt;F253,"فوق الهدف",IF(D253=F253,"على الهدف","تحت الهدف")))))</f>
        <v/>
      </c>
      <c r="J253" s="17">
        <f>IF(OR(B253&amp;""="",NOT(ISNUMBER(D253)),NOT(ISNUMBER(A253))),"",COUNTIFS($B$6:$B$505,B253&amp;"",$A$6:$A$505,"&lt;"&amp;A253,$D$6:$D$505,"&gt;=0")+COUNTIFS($B$6:B253,B253&amp;"",$A$6:A253,A253&amp;"",$D$6:D253,"&gt;=0"))</f>
        <v/>
      </c>
      <c r="K253" s="6">
        <f>IF(AND(B253&amp;""="",D253&amp;""=""),"",IF(OR(B253&amp;""="",NOT(ISNUMBER(D253)),NOT(ISNUMBER(A253))),"راجع البيانات","سليم"))</f>
        <v/>
      </c>
    </row>
    <row r="254">
      <c r="A254" s="13" t="n"/>
      <c r="B254" s="5" t="n"/>
      <c r="C254" s="5" t="n"/>
      <c r="D254" s="16" t="n"/>
      <c r="E254" s="5" t="n"/>
      <c r="F254" s="18">
        <f>IF(OR(B254&amp;""="",NOT(ISNUMBER(D254))),"",IFERROR(IF(INDEX('المواعيد'!$D$6:$D$105,MATCH(B254&amp;"",'المواعيد'!$A$6:$A$105,0))="","",INDEX('المواعيد'!$D$6:$D$105,MATCH(B254&amp;"",'المواعيد'!$A$6:$A$105,0))),""))</f>
        <v/>
      </c>
      <c r="G254" s="18">
        <f>IF(OR(F254="",NOT(ISNUMBER(D254))),"",D254-F254)</f>
        <v/>
      </c>
      <c r="H254" s="19">
        <f>IF(OR(B254&amp;""="",NOT(ISNUMBER(D254))),"",IFERROR(IF(INDEX('المواعيد'!$E$6:$E$105,MATCH(B254&amp;"",'المواعيد'!$A$6:$A$105,0))&gt;0,D254/INDEX('المواعيد'!$E$6:$E$105,MATCH(B254&amp;"",'المواعيد'!$A$6:$A$105,0)),""),""))</f>
        <v/>
      </c>
      <c r="I254" s="6">
        <f>IF(OR(B254&amp;""="",NOT(ISNUMBER(D254))),"",IF(COUNTIF('المواعيد'!$A$6:$A$105,B254&amp;"")=0,"الامتحان غير موجود",IF(F254="","بدون هدف",IF(D254&gt;F254,"فوق الهدف",IF(D254=F254,"على الهدف","تحت الهدف")))))</f>
        <v/>
      </c>
      <c r="J254" s="17">
        <f>IF(OR(B254&amp;""="",NOT(ISNUMBER(D254)),NOT(ISNUMBER(A254))),"",COUNTIFS($B$6:$B$505,B254&amp;"",$A$6:$A$505,"&lt;"&amp;A254,$D$6:$D$505,"&gt;=0")+COUNTIFS($B$6:B254,B254&amp;"",$A$6:A254,A254&amp;"",$D$6:D254,"&gt;=0"))</f>
        <v/>
      </c>
      <c r="K254" s="6">
        <f>IF(AND(B254&amp;""="",D254&amp;""=""),"",IF(OR(B254&amp;""="",NOT(ISNUMBER(D254)),NOT(ISNUMBER(A254))),"راجع البيانات","سليم"))</f>
        <v/>
      </c>
    </row>
    <row r="255">
      <c r="A255" s="13" t="n"/>
      <c r="B255" s="5" t="n"/>
      <c r="C255" s="5" t="n"/>
      <c r="D255" s="16" t="n"/>
      <c r="E255" s="5" t="n"/>
      <c r="F255" s="18">
        <f>IF(OR(B255&amp;""="",NOT(ISNUMBER(D255))),"",IFERROR(IF(INDEX('المواعيد'!$D$6:$D$105,MATCH(B255&amp;"",'المواعيد'!$A$6:$A$105,0))="","",INDEX('المواعيد'!$D$6:$D$105,MATCH(B255&amp;"",'المواعيد'!$A$6:$A$105,0))),""))</f>
        <v/>
      </c>
      <c r="G255" s="18">
        <f>IF(OR(F255="",NOT(ISNUMBER(D255))),"",D255-F255)</f>
        <v/>
      </c>
      <c r="H255" s="19">
        <f>IF(OR(B255&amp;""="",NOT(ISNUMBER(D255))),"",IFERROR(IF(INDEX('المواعيد'!$E$6:$E$105,MATCH(B255&amp;"",'المواعيد'!$A$6:$A$105,0))&gt;0,D255/INDEX('المواعيد'!$E$6:$E$105,MATCH(B255&amp;"",'المواعيد'!$A$6:$A$105,0)),""),""))</f>
        <v/>
      </c>
      <c r="I255" s="6">
        <f>IF(OR(B255&amp;""="",NOT(ISNUMBER(D255))),"",IF(COUNTIF('المواعيد'!$A$6:$A$105,B255&amp;"")=0,"الامتحان غير موجود",IF(F255="","بدون هدف",IF(D255&gt;F255,"فوق الهدف",IF(D255=F255,"على الهدف","تحت الهدف")))))</f>
        <v/>
      </c>
      <c r="J255" s="17">
        <f>IF(OR(B255&amp;""="",NOT(ISNUMBER(D255)),NOT(ISNUMBER(A255))),"",COUNTIFS($B$6:$B$505,B255&amp;"",$A$6:$A$505,"&lt;"&amp;A255,$D$6:$D$505,"&gt;=0")+COUNTIFS($B$6:B255,B255&amp;"",$A$6:A255,A255&amp;"",$D$6:D255,"&gt;=0"))</f>
        <v/>
      </c>
      <c r="K255" s="6">
        <f>IF(AND(B255&amp;""="",D255&amp;""=""),"",IF(OR(B255&amp;""="",NOT(ISNUMBER(D255)),NOT(ISNUMBER(A255))),"راجع البيانات","سليم"))</f>
        <v/>
      </c>
    </row>
    <row r="256">
      <c r="A256" s="13" t="n"/>
      <c r="B256" s="5" t="n"/>
      <c r="C256" s="5" t="n"/>
      <c r="D256" s="16" t="n"/>
      <c r="E256" s="5" t="n"/>
      <c r="F256" s="18">
        <f>IF(OR(B256&amp;""="",NOT(ISNUMBER(D256))),"",IFERROR(IF(INDEX('المواعيد'!$D$6:$D$105,MATCH(B256&amp;"",'المواعيد'!$A$6:$A$105,0))="","",INDEX('المواعيد'!$D$6:$D$105,MATCH(B256&amp;"",'المواعيد'!$A$6:$A$105,0))),""))</f>
        <v/>
      </c>
      <c r="G256" s="18">
        <f>IF(OR(F256="",NOT(ISNUMBER(D256))),"",D256-F256)</f>
        <v/>
      </c>
      <c r="H256" s="19">
        <f>IF(OR(B256&amp;""="",NOT(ISNUMBER(D256))),"",IFERROR(IF(INDEX('المواعيد'!$E$6:$E$105,MATCH(B256&amp;"",'المواعيد'!$A$6:$A$105,0))&gt;0,D256/INDEX('المواعيد'!$E$6:$E$105,MATCH(B256&amp;"",'المواعيد'!$A$6:$A$105,0)),""),""))</f>
        <v/>
      </c>
      <c r="I256" s="6">
        <f>IF(OR(B256&amp;""="",NOT(ISNUMBER(D256))),"",IF(COUNTIF('المواعيد'!$A$6:$A$105,B256&amp;"")=0,"الامتحان غير موجود",IF(F256="","بدون هدف",IF(D256&gt;F256,"فوق الهدف",IF(D256=F256,"على الهدف","تحت الهدف")))))</f>
        <v/>
      </c>
      <c r="J256" s="17">
        <f>IF(OR(B256&amp;""="",NOT(ISNUMBER(D256)),NOT(ISNUMBER(A256))),"",COUNTIFS($B$6:$B$505,B256&amp;"",$A$6:$A$505,"&lt;"&amp;A256,$D$6:$D$505,"&gt;=0")+COUNTIFS($B$6:B256,B256&amp;"",$A$6:A256,A256&amp;"",$D$6:D256,"&gt;=0"))</f>
        <v/>
      </c>
      <c r="K256" s="6">
        <f>IF(AND(B256&amp;""="",D256&amp;""=""),"",IF(OR(B256&amp;""="",NOT(ISNUMBER(D256)),NOT(ISNUMBER(A256))),"راجع البيانات","سليم"))</f>
        <v/>
      </c>
    </row>
    <row r="257">
      <c r="A257" s="13" t="n"/>
      <c r="B257" s="5" t="n"/>
      <c r="C257" s="5" t="n"/>
      <c r="D257" s="16" t="n"/>
      <c r="E257" s="5" t="n"/>
      <c r="F257" s="18">
        <f>IF(OR(B257&amp;""="",NOT(ISNUMBER(D257))),"",IFERROR(IF(INDEX('المواعيد'!$D$6:$D$105,MATCH(B257&amp;"",'المواعيد'!$A$6:$A$105,0))="","",INDEX('المواعيد'!$D$6:$D$105,MATCH(B257&amp;"",'المواعيد'!$A$6:$A$105,0))),""))</f>
        <v/>
      </c>
      <c r="G257" s="18">
        <f>IF(OR(F257="",NOT(ISNUMBER(D257))),"",D257-F257)</f>
        <v/>
      </c>
      <c r="H257" s="19">
        <f>IF(OR(B257&amp;""="",NOT(ISNUMBER(D257))),"",IFERROR(IF(INDEX('المواعيد'!$E$6:$E$105,MATCH(B257&amp;"",'المواعيد'!$A$6:$A$105,0))&gt;0,D257/INDEX('المواعيد'!$E$6:$E$105,MATCH(B257&amp;"",'المواعيد'!$A$6:$A$105,0)),""),""))</f>
        <v/>
      </c>
      <c r="I257" s="6">
        <f>IF(OR(B257&amp;""="",NOT(ISNUMBER(D257))),"",IF(COUNTIF('المواعيد'!$A$6:$A$105,B257&amp;"")=0,"الامتحان غير موجود",IF(F257="","بدون هدف",IF(D257&gt;F257,"فوق الهدف",IF(D257=F257,"على الهدف","تحت الهدف")))))</f>
        <v/>
      </c>
      <c r="J257" s="17">
        <f>IF(OR(B257&amp;""="",NOT(ISNUMBER(D257)),NOT(ISNUMBER(A257))),"",COUNTIFS($B$6:$B$505,B257&amp;"",$A$6:$A$505,"&lt;"&amp;A257,$D$6:$D$505,"&gt;=0")+COUNTIFS($B$6:B257,B257&amp;"",$A$6:A257,A257&amp;"",$D$6:D257,"&gt;=0"))</f>
        <v/>
      </c>
      <c r="K257" s="6">
        <f>IF(AND(B257&amp;""="",D257&amp;""=""),"",IF(OR(B257&amp;""="",NOT(ISNUMBER(D257)),NOT(ISNUMBER(A257))),"راجع البيانات","سليم"))</f>
        <v/>
      </c>
    </row>
    <row r="258">
      <c r="A258" s="13" t="n"/>
      <c r="B258" s="5" t="n"/>
      <c r="C258" s="5" t="n"/>
      <c r="D258" s="16" t="n"/>
      <c r="E258" s="5" t="n"/>
      <c r="F258" s="18">
        <f>IF(OR(B258&amp;""="",NOT(ISNUMBER(D258))),"",IFERROR(IF(INDEX('المواعيد'!$D$6:$D$105,MATCH(B258&amp;"",'المواعيد'!$A$6:$A$105,0))="","",INDEX('المواعيد'!$D$6:$D$105,MATCH(B258&amp;"",'المواعيد'!$A$6:$A$105,0))),""))</f>
        <v/>
      </c>
      <c r="G258" s="18">
        <f>IF(OR(F258="",NOT(ISNUMBER(D258))),"",D258-F258)</f>
        <v/>
      </c>
      <c r="H258" s="19">
        <f>IF(OR(B258&amp;""="",NOT(ISNUMBER(D258))),"",IFERROR(IF(INDEX('المواعيد'!$E$6:$E$105,MATCH(B258&amp;"",'المواعيد'!$A$6:$A$105,0))&gt;0,D258/INDEX('المواعيد'!$E$6:$E$105,MATCH(B258&amp;"",'المواعيد'!$A$6:$A$105,0)),""),""))</f>
        <v/>
      </c>
      <c r="I258" s="6">
        <f>IF(OR(B258&amp;""="",NOT(ISNUMBER(D258))),"",IF(COUNTIF('المواعيد'!$A$6:$A$105,B258&amp;"")=0,"الامتحان غير موجود",IF(F258="","بدون هدف",IF(D258&gt;F258,"فوق الهدف",IF(D258=F258,"على الهدف","تحت الهدف")))))</f>
        <v/>
      </c>
      <c r="J258" s="17">
        <f>IF(OR(B258&amp;""="",NOT(ISNUMBER(D258)),NOT(ISNUMBER(A258))),"",COUNTIFS($B$6:$B$505,B258&amp;"",$A$6:$A$505,"&lt;"&amp;A258,$D$6:$D$505,"&gt;=0")+COUNTIFS($B$6:B258,B258&amp;"",$A$6:A258,A258&amp;"",$D$6:D258,"&gt;=0"))</f>
        <v/>
      </c>
      <c r="K258" s="6">
        <f>IF(AND(B258&amp;""="",D258&amp;""=""),"",IF(OR(B258&amp;""="",NOT(ISNUMBER(D258)),NOT(ISNUMBER(A258))),"راجع البيانات","سليم"))</f>
        <v/>
      </c>
    </row>
    <row r="259">
      <c r="A259" s="13" t="n"/>
      <c r="B259" s="5" t="n"/>
      <c r="C259" s="5" t="n"/>
      <c r="D259" s="16" t="n"/>
      <c r="E259" s="5" t="n"/>
      <c r="F259" s="18">
        <f>IF(OR(B259&amp;""="",NOT(ISNUMBER(D259))),"",IFERROR(IF(INDEX('المواعيد'!$D$6:$D$105,MATCH(B259&amp;"",'المواعيد'!$A$6:$A$105,0))="","",INDEX('المواعيد'!$D$6:$D$105,MATCH(B259&amp;"",'المواعيد'!$A$6:$A$105,0))),""))</f>
        <v/>
      </c>
      <c r="G259" s="18">
        <f>IF(OR(F259="",NOT(ISNUMBER(D259))),"",D259-F259)</f>
        <v/>
      </c>
      <c r="H259" s="19">
        <f>IF(OR(B259&amp;""="",NOT(ISNUMBER(D259))),"",IFERROR(IF(INDEX('المواعيد'!$E$6:$E$105,MATCH(B259&amp;"",'المواعيد'!$A$6:$A$105,0))&gt;0,D259/INDEX('المواعيد'!$E$6:$E$105,MATCH(B259&amp;"",'المواعيد'!$A$6:$A$105,0)),""),""))</f>
        <v/>
      </c>
      <c r="I259" s="6">
        <f>IF(OR(B259&amp;""="",NOT(ISNUMBER(D259))),"",IF(COUNTIF('المواعيد'!$A$6:$A$105,B259&amp;"")=0,"الامتحان غير موجود",IF(F259="","بدون هدف",IF(D259&gt;F259,"فوق الهدف",IF(D259=F259,"على الهدف","تحت الهدف")))))</f>
        <v/>
      </c>
      <c r="J259" s="17">
        <f>IF(OR(B259&amp;""="",NOT(ISNUMBER(D259)),NOT(ISNUMBER(A259))),"",COUNTIFS($B$6:$B$505,B259&amp;"",$A$6:$A$505,"&lt;"&amp;A259,$D$6:$D$505,"&gt;=0")+COUNTIFS($B$6:B259,B259&amp;"",$A$6:A259,A259&amp;"",$D$6:D259,"&gt;=0"))</f>
        <v/>
      </c>
      <c r="K259" s="6">
        <f>IF(AND(B259&amp;""="",D259&amp;""=""),"",IF(OR(B259&amp;""="",NOT(ISNUMBER(D259)),NOT(ISNUMBER(A259))),"راجع البيانات","سليم"))</f>
        <v/>
      </c>
    </row>
    <row r="260">
      <c r="A260" s="13" t="n"/>
      <c r="B260" s="5" t="n"/>
      <c r="C260" s="5" t="n"/>
      <c r="D260" s="16" t="n"/>
      <c r="E260" s="5" t="n"/>
      <c r="F260" s="18">
        <f>IF(OR(B260&amp;""="",NOT(ISNUMBER(D260))),"",IFERROR(IF(INDEX('المواعيد'!$D$6:$D$105,MATCH(B260&amp;"",'المواعيد'!$A$6:$A$105,0))="","",INDEX('المواعيد'!$D$6:$D$105,MATCH(B260&amp;"",'المواعيد'!$A$6:$A$105,0))),""))</f>
        <v/>
      </c>
      <c r="G260" s="18">
        <f>IF(OR(F260="",NOT(ISNUMBER(D260))),"",D260-F260)</f>
        <v/>
      </c>
      <c r="H260" s="19">
        <f>IF(OR(B260&amp;""="",NOT(ISNUMBER(D260))),"",IFERROR(IF(INDEX('المواعيد'!$E$6:$E$105,MATCH(B260&amp;"",'المواعيد'!$A$6:$A$105,0))&gt;0,D260/INDEX('المواعيد'!$E$6:$E$105,MATCH(B260&amp;"",'المواعيد'!$A$6:$A$105,0)),""),""))</f>
        <v/>
      </c>
      <c r="I260" s="6">
        <f>IF(OR(B260&amp;""="",NOT(ISNUMBER(D260))),"",IF(COUNTIF('المواعيد'!$A$6:$A$105,B260&amp;"")=0,"الامتحان غير موجود",IF(F260="","بدون هدف",IF(D260&gt;F260,"فوق الهدف",IF(D260=F260,"على الهدف","تحت الهدف")))))</f>
        <v/>
      </c>
      <c r="J260" s="17">
        <f>IF(OR(B260&amp;""="",NOT(ISNUMBER(D260)),NOT(ISNUMBER(A260))),"",COUNTIFS($B$6:$B$505,B260&amp;"",$A$6:$A$505,"&lt;"&amp;A260,$D$6:$D$505,"&gt;=0")+COUNTIFS($B$6:B260,B260&amp;"",$A$6:A260,A260&amp;"",$D$6:D260,"&gt;=0"))</f>
        <v/>
      </c>
      <c r="K260" s="6">
        <f>IF(AND(B260&amp;""="",D260&amp;""=""),"",IF(OR(B260&amp;""="",NOT(ISNUMBER(D260)),NOT(ISNUMBER(A260))),"راجع البيانات","سليم"))</f>
        <v/>
      </c>
    </row>
    <row r="261">
      <c r="A261" s="13" t="n"/>
      <c r="B261" s="5" t="n"/>
      <c r="C261" s="5" t="n"/>
      <c r="D261" s="16" t="n"/>
      <c r="E261" s="5" t="n"/>
      <c r="F261" s="18">
        <f>IF(OR(B261&amp;""="",NOT(ISNUMBER(D261))),"",IFERROR(IF(INDEX('المواعيد'!$D$6:$D$105,MATCH(B261&amp;"",'المواعيد'!$A$6:$A$105,0))="","",INDEX('المواعيد'!$D$6:$D$105,MATCH(B261&amp;"",'المواعيد'!$A$6:$A$105,0))),""))</f>
        <v/>
      </c>
      <c r="G261" s="18">
        <f>IF(OR(F261="",NOT(ISNUMBER(D261))),"",D261-F261)</f>
        <v/>
      </c>
      <c r="H261" s="19">
        <f>IF(OR(B261&amp;""="",NOT(ISNUMBER(D261))),"",IFERROR(IF(INDEX('المواعيد'!$E$6:$E$105,MATCH(B261&amp;"",'المواعيد'!$A$6:$A$105,0))&gt;0,D261/INDEX('المواعيد'!$E$6:$E$105,MATCH(B261&amp;"",'المواعيد'!$A$6:$A$105,0)),""),""))</f>
        <v/>
      </c>
      <c r="I261" s="6">
        <f>IF(OR(B261&amp;""="",NOT(ISNUMBER(D261))),"",IF(COUNTIF('المواعيد'!$A$6:$A$105,B261&amp;"")=0,"الامتحان غير موجود",IF(F261="","بدون هدف",IF(D261&gt;F261,"فوق الهدف",IF(D261=F261,"على الهدف","تحت الهدف")))))</f>
        <v/>
      </c>
      <c r="J261" s="17">
        <f>IF(OR(B261&amp;""="",NOT(ISNUMBER(D261)),NOT(ISNUMBER(A261))),"",COUNTIFS($B$6:$B$505,B261&amp;"",$A$6:$A$505,"&lt;"&amp;A261,$D$6:$D$505,"&gt;=0")+COUNTIFS($B$6:B261,B261&amp;"",$A$6:A261,A261&amp;"",$D$6:D261,"&gt;=0"))</f>
        <v/>
      </c>
      <c r="K261" s="6">
        <f>IF(AND(B261&amp;""="",D261&amp;""=""),"",IF(OR(B261&amp;""="",NOT(ISNUMBER(D261)),NOT(ISNUMBER(A261))),"راجع البيانات","سليم"))</f>
        <v/>
      </c>
    </row>
    <row r="262">
      <c r="A262" s="13" t="n"/>
      <c r="B262" s="5" t="n"/>
      <c r="C262" s="5" t="n"/>
      <c r="D262" s="16" t="n"/>
      <c r="E262" s="5" t="n"/>
      <c r="F262" s="18">
        <f>IF(OR(B262&amp;""="",NOT(ISNUMBER(D262))),"",IFERROR(IF(INDEX('المواعيد'!$D$6:$D$105,MATCH(B262&amp;"",'المواعيد'!$A$6:$A$105,0))="","",INDEX('المواعيد'!$D$6:$D$105,MATCH(B262&amp;"",'المواعيد'!$A$6:$A$105,0))),""))</f>
        <v/>
      </c>
      <c r="G262" s="18">
        <f>IF(OR(F262="",NOT(ISNUMBER(D262))),"",D262-F262)</f>
        <v/>
      </c>
      <c r="H262" s="19">
        <f>IF(OR(B262&amp;""="",NOT(ISNUMBER(D262))),"",IFERROR(IF(INDEX('المواعيد'!$E$6:$E$105,MATCH(B262&amp;"",'المواعيد'!$A$6:$A$105,0))&gt;0,D262/INDEX('المواعيد'!$E$6:$E$105,MATCH(B262&amp;"",'المواعيد'!$A$6:$A$105,0)),""),""))</f>
        <v/>
      </c>
      <c r="I262" s="6">
        <f>IF(OR(B262&amp;""="",NOT(ISNUMBER(D262))),"",IF(COUNTIF('المواعيد'!$A$6:$A$105,B262&amp;"")=0,"الامتحان غير موجود",IF(F262="","بدون هدف",IF(D262&gt;F262,"فوق الهدف",IF(D262=F262,"على الهدف","تحت الهدف")))))</f>
        <v/>
      </c>
      <c r="J262" s="17">
        <f>IF(OR(B262&amp;""="",NOT(ISNUMBER(D262)),NOT(ISNUMBER(A262))),"",COUNTIFS($B$6:$B$505,B262&amp;"",$A$6:$A$505,"&lt;"&amp;A262,$D$6:$D$505,"&gt;=0")+COUNTIFS($B$6:B262,B262&amp;"",$A$6:A262,A262&amp;"",$D$6:D262,"&gt;=0"))</f>
        <v/>
      </c>
      <c r="K262" s="6">
        <f>IF(AND(B262&amp;""="",D262&amp;""=""),"",IF(OR(B262&amp;""="",NOT(ISNUMBER(D262)),NOT(ISNUMBER(A262))),"راجع البيانات","سليم"))</f>
        <v/>
      </c>
    </row>
    <row r="263">
      <c r="A263" s="13" t="n"/>
      <c r="B263" s="5" t="n"/>
      <c r="C263" s="5" t="n"/>
      <c r="D263" s="16" t="n"/>
      <c r="E263" s="5" t="n"/>
      <c r="F263" s="18">
        <f>IF(OR(B263&amp;""="",NOT(ISNUMBER(D263))),"",IFERROR(IF(INDEX('المواعيد'!$D$6:$D$105,MATCH(B263&amp;"",'المواعيد'!$A$6:$A$105,0))="","",INDEX('المواعيد'!$D$6:$D$105,MATCH(B263&amp;"",'المواعيد'!$A$6:$A$105,0))),""))</f>
        <v/>
      </c>
      <c r="G263" s="18">
        <f>IF(OR(F263="",NOT(ISNUMBER(D263))),"",D263-F263)</f>
        <v/>
      </c>
      <c r="H263" s="19">
        <f>IF(OR(B263&amp;""="",NOT(ISNUMBER(D263))),"",IFERROR(IF(INDEX('المواعيد'!$E$6:$E$105,MATCH(B263&amp;"",'المواعيد'!$A$6:$A$105,0))&gt;0,D263/INDEX('المواعيد'!$E$6:$E$105,MATCH(B263&amp;"",'المواعيد'!$A$6:$A$105,0)),""),""))</f>
        <v/>
      </c>
      <c r="I263" s="6">
        <f>IF(OR(B263&amp;""="",NOT(ISNUMBER(D263))),"",IF(COUNTIF('المواعيد'!$A$6:$A$105,B263&amp;"")=0,"الامتحان غير موجود",IF(F263="","بدون هدف",IF(D263&gt;F263,"فوق الهدف",IF(D263=F263,"على الهدف","تحت الهدف")))))</f>
        <v/>
      </c>
      <c r="J263" s="17">
        <f>IF(OR(B263&amp;""="",NOT(ISNUMBER(D263)),NOT(ISNUMBER(A263))),"",COUNTIFS($B$6:$B$505,B263&amp;"",$A$6:$A$505,"&lt;"&amp;A263,$D$6:$D$505,"&gt;=0")+COUNTIFS($B$6:B263,B263&amp;"",$A$6:A263,A263&amp;"",$D$6:D263,"&gt;=0"))</f>
        <v/>
      </c>
      <c r="K263" s="6">
        <f>IF(AND(B263&amp;""="",D263&amp;""=""),"",IF(OR(B263&amp;""="",NOT(ISNUMBER(D263)),NOT(ISNUMBER(A263))),"راجع البيانات","سليم"))</f>
        <v/>
      </c>
    </row>
    <row r="264">
      <c r="A264" s="13" t="n"/>
      <c r="B264" s="5" t="n"/>
      <c r="C264" s="5" t="n"/>
      <c r="D264" s="16" t="n"/>
      <c r="E264" s="5" t="n"/>
      <c r="F264" s="18">
        <f>IF(OR(B264&amp;""="",NOT(ISNUMBER(D264))),"",IFERROR(IF(INDEX('المواعيد'!$D$6:$D$105,MATCH(B264&amp;"",'المواعيد'!$A$6:$A$105,0))="","",INDEX('المواعيد'!$D$6:$D$105,MATCH(B264&amp;"",'المواعيد'!$A$6:$A$105,0))),""))</f>
        <v/>
      </c>
      <c r="G264" s="18">
        <f>IF(OR(F264="",NOT(ISNUMBER(D264))),"",D264-F264)</f>
        <v/>
      </c>
      <c r="H264" s="19">
        <f>IF(OR(B264&amp;""="",NOT(ISNUMBER(D264))),"",IFERROR(IF(INDEX('المواعيد'!$E$6:$E$105,MATCH(B264&amp;"",'المواعيد'!$A$6:$A$105,0))&gt;0,D264/INDEX('المواعيد'!$E$6:$E$105,MATCH(B264&amp;"",'المواعيد'!$A$6:$A$105,0)),""),""))</f>
        <v/>
      </c>
      <c r="I264" s="6">
        <f>IF(OR(B264&amp;""="",NOT(ISNUMBER(D264))),"",IF(COUNTIF('المواعيد'!$A$6:$A$105,B264&amp;"")=0,"الامتحان غير موجود",IF(F264="","بدون هدف",IF(D264&gt;F264,"فوق الهدف",IF(D264=F264,"على الهدف","تحت الهدف")))))</f>
        <v/>
      </c>
      <c r="J264" s="17">
        <f>IF(OR(B264&amp;""="",NOT(ISNUMBER(D264)),NOT(ISNUMBER(A264))),"",COUNTIFS($B$6:$B$505,B264&amp;"",$A$6:$A$505,"&lt;"&amp;A264,$D$6:$D$505,"&gt;=0")+COUNTIFS($B$6:B264,B264&amp;"",$A$6:A264,A264&amp;"",$D$6:D264,"&gt;=0"))</f>
        <v/>
      </c>
      <c r="K264" s="6">
        <f>IF(AND(B264&amp;""="",D264&amp;""=""),"",IF(OR(B264&amp;""="",NOT(ISNUMBER(D264)),NOT(ISNUMBER(A264))),"راجع البيانات","سليم"))</f>
        <v/>
      </c>
    </row>
    <row r="265">
      <c r="A265" s="13" t="n"/>
      <c r="B265" s="5" t="n"/>
      <c r="C265" s="5" t="n"/>
      <c r="D265" s="16" t="n"/>
      <c r="E265" s="5" t="n"/>
      <c r="F265" s="18">
        <f>IF(OR(B265&amp;""="",NOT(ISNUMBER(D265))),"",IFERROR(IF(INDEX('المواعيد'!$D$6:$D$105,MATCH(B265&amp;"",'المواعيد'!$A$6:$A$105,0))="","",INDEX('المواعيد'!$D$6:$D$105,MATCH(B265&amp;"",'المواعيد'!$A$6:$A$105,0))),""))</f>
        <v/>
      </c>
      <c r="G265" s="18">
        <f>IF(OR(F265="",NOT(ISNUMBER(D265))),"",D265-F265)</f>
        <v/>
      </c>
      <c r="H265" s="19">
        <f>IF(OR(B265&amp;""="",NOT(ISNUMBER(D265))),"",IFERROR(IF(INDEX('المواعيد'!$E$6:$E$105,MATCH(B265&amp;"",'المواعيد'!$A$6:$A$105,0))&gt;0,D265/INDEX('المواعيد'!$E$6:$E$105,MATCH(B265&amp;"",'المواعيد'!$A$6:$A$105,0)),""),""))</f>
        <v/>
      </c>
      <c r="I265" s="6">
        <f>IF(OR(B265&amp;""="",NOT(ISNUMBER(D265))),"",IF(COUNTIF('المواعيد'!$A$6:$A$105,B265&amp;"")=0,"الامتحان غير موجود",IF(F265="","بدون هدف",IF(D265&gt;F265,"فوق الهدف",IF(D265=F265,"على الهدف","تحت الهدف")))))</f>
        <v/>
      </c>
      <c r="J265" s="17">
        <f>IF(OR(B265&amp;""="",NOT(ISNUMBER(D265)),NOT(ISNUMBER(A265))),"",COUNTIFS($B$6:$B$505,B265&amp;"",$A$6:$A$505,"&lt;"&amp;A265,$D$6:$D$505,"&gt;=0")+COUNTIFS($B$6:B265,B265&amp;"",$A$6:A265,A265&amp;"",$D$6:D265,"&gt;=0"))</f>
        <v/>
      </c>
      <c r="K265" s="6">
        <f>IF(AND(B265&amp;""="",D265&amp;""=""),"",IF(OR(B265&amp;""="",NOT(ISNUMBER(D265)),NOT(ISNUMBER(A265))),"راجع البيانات","سليم"))</f>
        <v/>
      </c>
    </row>
    <row r="266">
      <c r="A266" s="13" t="n"/>
      <c r="B266" s="5" t="n"/>
      <c r="C266" s="5" t="n"/>
      <c r="D266" s="16" t="n"/>
      <c r="E266" s="5" t="n"/>
      <c r="F266" s="18">
        <f>IF(OR(B266&amp;""="",NOT(ISNUMBER(D266))),"",IFERROR(IF(INDEX('المواعيد'!$D$6:$D$105,MATCH(B266&amp;"",'المواعيد'!$A$6:$A$105,0))="","",INDEX('المواعيد'!$D$6:$D$105,MATCH(B266&amp;"",'المواعيد'!$A$6:$A$105,0))),""))</f>
        <v/>
      </c>
      <c r="G266" s="18">
        <f>IF(OR(F266="",NOT(ISNUMBER(D266))),"",D266-F266)</f>
        <v/>
      </c>
      <c r="H266" s="19">
        <f>IF(OR(B266&amp;""="",NOT(ISNUMBER(D266))),"",IFERROR(IF(INDEX('المواعيد'!$E$6:$E$105,MATCH(B266&amp;"",'المواعيد'!$A$6:$A$105,0))&gt;0,D266/INDEX('المواعيد'!$E$6:$E$105,MATCH(B266&amp;"",'المواعيد'!$A$6:$A$105,0)),""),""))</f>
        <v/>
      </c>
      <c r="I266" s="6">
        <f>IF(OR(B266&amp;""="",NOT(ISNUMBER(D266))),"",IF(COUNTIF('المواعيد'!$A$6:$A$105,B266&amp;"")=0,"الامتحان غير موجود",IF(F266="","بدون هدف",IF(D266&gt;F266,"فوق الهدف",IF(D266=F266,"على الهدف","تحت الهدف")))))</f>
        <v/>
      </c>
      <c r="J266" s="17">
        <f>IF(OR(B266&amp;""="",NOT(ISNUMBER(D266)),NOT(ISNUMBER(A266))),"",COUNTIFS($B$6:$B$505,B266&amp;"",$A$6:$A$505,"&lt;"&amp;A266,$D$6:$D$505,"&gt;=0")+COUNTIFS($B$6:B266,B266&amp;"",$A$6:A266,A266&amp;"",$D$6:D266,"&gt;=0"))</f>
        <v/>
      </c>
      <c r="K266" s="6">
        <f>IF(AND(B266&amp;""="",D266&amp;""=""),"",IF(OR(B266&amp;""="",NOT(ISNUMBER(D266)),NOT(ISNUMBER(A266))),"راجع البيانات","سليم"))</f>
        <v/>
      </c>
    </row>
    <row r="267">
      <c r="A267" s="13" t="n"/>
      <c r="B267" s="5" t="n"/>
      <c r="C267" s="5" t="n"/>
      <c r="D267" s="16" t="n"/>
      <c r="E267" s="5" t="n"/>
      <c r="F267" s="18">
        <f>IF(OR(B267&amp;""="",NOT(ISNUMBER(D267))),"",IFERROR(IF(INDEX('المواعيد'!$D$6:$D$105,MATCH(B267&amp;"",'المواعيد'!$A$6:$A$105,0))="","",INDEX('المواعيد'!$D$6:$D$105,MATCH(B267&amp;"",'المواعيد'!$A$6:$A$105,0))),""))</f>
        <v/>
      </c>
      <c r="G267" s="18">
        <f>IF(OR(F267="",NOT(ISNUMBER(D267))),"",D267-F267)</f>
        <v/>
      </c>
      <c r="H267" s="19">
        <f>IF(OR(B267&amp;""="",NOT(ISNUMBER(D267))),"",IFERROR(IF(INDEX('المواعيد'!$E$6:$E$105,MATCH(B267&amp;"",'المواعيد'!$A$6:$A$105,0))&gt;0,D267/INDEX('المواعيد'!$E$6:$E$105,MATCH(B267&amp;"",'المواعيد'!$A$6:$A$105,0)),""),""))</f>
        <v/>
      </c>
      <c r="I267" s="6">
        <f>IF(OR(B267&amp;""="",NOT(ISNUMBER(D267))),"",IF(COUNTIF('المواعيد'!$A$6:$A$105,B267&amp;"")=0,"الامتحان غير موجود",IF(F267="","بدون هدف",IF(D267&gt;F267,"فوق الهدف",IF(D267=F267,"على الهدف","تحت الهدف")))))</f>
        <v/>
      </c>
      <c r="J267" s="17">
        <f>IF(OR(B267&amp;""="",NOT(ISNUMBER(D267)),NOT(ISNUMBER(A267))),"",COUNTIFS($B$6:$B$505,B267&amp;"",$A$6:$A$505,"&lt;"&amp;A267,$D$6:$D$505,"&gt;=0")+COUNTIFS($B$6:B267,B267&amp;"",$A$6:A267,A267&amp;"",$D$6:D267,"&gt;=0"))</f>
        <v/>
      </c>
      <c r="K267" s="6">
        <f>IF(AND(B267&amp;""="",D267&amp;""=""),"",IF(OR(B267&amp;""="",NOT(ISNUMBER(D267)),NOT(ISNUMBER(A267))),"راجع البيانات","سليم"))</f>
        <v/>
      </c>
    </row>
    <row r="268">
      <c r="A268" s="13" t="n"/>
      <c r="B268" s="5" t="n"/>
      <c r="C268" s="5" t="n"/>
      <c r="D268" s="16" t="n"/>
      <c r="E268" s="5" t="n"/>
      <c r="F268" s="18">
        <f>IF(OR(B268&amp;""="",NOT(ISNUMBER(D268))),"",IFERROR(IF(INDEX('المواعيد'!$D$6:$D$105,MATCH(B268&amp;"",'المواعيد'!$A$6:$A$105,0))="","",INDEX('المواعيد'!$D$6:$D$105,MATCH(B268&amp;"",'المواعيد'!$A$6:$A$105,0))),""))</f>
        <v/>
      </c>
      <c r="G268" s="18">
        <f>IF(OR(F268="",NOT(ISNUMBER(D268))),"",D268-F268)</f>
        <v/>
      </c>
      <c r="H268" s="19">
        <f>IF(OR(B268&amp;""="",NOT(ISNUMBER(D268))),"",IFERROR(IF(INDEX('المواعيد'!$E$6:$E$105,MATCH(B268&amp;"",'المواعيد'!$A$6:$A$105,0))&gt;0,D268/INDEX('المواعيد'!$E$6:$E$105,MATCH(B268&amp;"",'المواعيد'!$A$6:$A$105,0)),""),""))</f>
        <v/>
      </c>
      <c r="I268" s="6">
        <f>IF(OR(B268&amp;""="",NOT(ISNUMBER(D268))),"",IF(COUNTIF('المواعيد'!$A$6:$A$105,B268&amp;"")=0,"الامتحان غير موجود",IF(F268="","بدون هدف",IF(D268&gt;F268,"فوق الهدف",IF(D268=F268,"على الهدف","تحت الهدف")))))</f>
        <v/>
      </c>
      <c r="J268" s="17">
        <f>IF(OR(B268&amp;""="",NOT(ISNUMBER(D268)),NOT(ISNUMBER(A268))),"",COUNTIFS($B$6:$B$505,B268&amp;"",$A$6:$A$505,"&lt;"&amp;A268,$D$6:$D$505,"&gt;=0")+COUNTIFS($B$6:B268,B268&amp;"",$A$6:A268,A268&amp;"",$D$6:D268,"&gt;=0"))</f>
        <v/>
      </c>
      <c r="K268" s="6">
        <f>IF(AND(B268&amp;""="",D268&amp;""=""),"",IF(OR(B268&amp;""="",NOT(ISNUMBER(D268)),NOT(ISNUMBER(A268))),"راجع البيانات","سليم"))</f>
        <v/>
      </c>
    </row>
    <row r="269">
      <c r="A269" s="13" t="n"/>
      <c r="B269" s="5" t="n"/>
      <c r="C269" s="5" t="n"/>
      <c r="D269" s="16" t="n"/>
      <c r="E269" s="5" t="n"/>
      <c r="F269" s="18">
        <f>IF(OR(B269&amp;""="",NOT(ISNUMBER(D269))),"",IFERROR(IF(INDEX('المواعيد'!$D$6:$D$105,MATCH(B269&amp;"",'المواعيد'!$A$6:$A$105,0))="","",INDEX('المواعيد'!$D$6:$D$105,MATCH(B269&amp;"",'المواعيد'!$A$6:$A$105,0))),""))</f>
        <v/>
      </c>
      <c r="G269" s="18">
        <f>IF(OR(F269="",NOT(ISNUMBER(D269))),"",D269-F269)</f>
        <v/>
      </c>
      <c r="H269" s="19">
        <f>IF(OR(B269&amp;""="",NOT(ISNUMBER(D269))),"",IFERROR(IF(INDEX('المواعيد'!$E$6:$E$105,MATCH(B269&amp;"",'المواعيد'!$A$6:$A$105,0))&gt;0,D269/INDEX('المواعيد'!$E$6:$E$105,MATCH(B269&amp;"",'المواعيد'!$A$6:$A$105,0)),""),""))</f>
        <v/>
      </c>
      <c r="I269" s="6">
        <f>IF(OR(B269&amp;""="",NOT(ISNUMBER(D269))),"",IF(COUNTIF('المواعيد'!$A$6:$A$105,B269&amp;"")=0,"الامتحان غير موجود",IF(F269="","بدون هدف",IF(D269&gt;F269,"فوق الهدف",IF(D269=F269,"على الهدف","تحت الهدف")))))</f>
        <v/>
      </c>
      <c r="J269" s="17">
        <f>IF(OR(B269&amp;""="",NOT(ISNUMBER(D269)),NOT(ISNUMBER(A269))),"",COUNTIFS($B$6:$B$505,B269&amp;"",$A$6:$A$505,"&lt;"&amp;A269,$D$6:$D$505,"&gt;=0")+COUNTIFS($B$6:B269,B269&amp;"",$A$6:A269,A269&amp;"",$D$6:D269,"&gt;=0"))</f>
        <v/>
      </c>
      <c r="K269" s="6">
        <f>IF(AND(B269&amp;""="",D269&amp;""=""),"",IF(OR(B269&amp;""="",NOT(ISNUMBER(D269)),NOT(ISNUMBER(A269))),"راجع البيانات","سليم"))</f>
        <v/>
      </c>
    </row>
    <row r="270">
      <c r="A270" s="13" t="n"/>
      <c r="B270" s="5" t="n"/>
      <c r="C270" s="5" t="n"/>
      <c r="D270" s="16" t="n"/>
      <c r="E270" s="5" t="n"/>
      <c r="F270" s="18">
        <f>IF(OR(B270&amp;""="",NOT(ISNUMBER(D270))),"",IFERROR(IF(INDEX('المواعيد'!$D$6:$D$105,MATCH(B270&amp;"",'المواعيد'!$A$6:$A$105,0))="","",INDEX('المواعيد'!$D$6:$D$105,MATCH(B270&amp;"",'المواعيد'!$A$6:$A$105,0))),""))</f>
        <v/>
      </c>
      <c r="G270" s="18">
        <f>IF(OR(F270="",NOT(ISNUMBER(D270))),"",D270-F270)</f>
        <v/>
      </c>
      <c r="H270" s="19">
        <f>IF(OR(B270&amp;""="",NOT(ISNUMBER(D270))),"",IFERROR(IF(INDEX('المواعيد'!$E$6:$E$105,MATCH(B270&amp;"",'المواعيد'!$A$6:$A$105,0))&gt;0,D270/INDEX('المواعيد'!$E$6:$E$105,MATCH(B270&amp;"",'المواعيد'!$A$6:$A$105,0)),""),""))</f>
        <v/>
      </c>
      <c r="I270" s="6">
        <f>IF(OR(B270&amp;""="",NOT(ISNUMBER(D270))),"",IF(COUNTIF('المواعيد'!$A$6:$A$105,B270&amp;"")=0,"الامتحان غير موجود",IF(F270="","بدون هدف",IF(D270&gt;F270,"فوق الهدف",IF(D270=F270,"على الهدف","تحت الهدف")))))</f>
        <v/>
      </c>
      <c r="J270" s="17">
        <f>IF(OR(B270&amp;""="",NOT(ISNUMBER(D270)),NOT(ISNUMBER(A270))),"",COUNTIFS($B$6:$B$505,B270&amp;"",$A$6:$A$505,"&lt;"&amp;A270,$D$6:$D$505,"&gt;=0")+COUNTIFS($B$6:B270,B270&amp;"",$A$6:A270,A270&amp;"",$D$6:D270,"&gt;=0"))</f>
        <v/>
      </c>
      <c r="K270" s="6">
        <f>IF(AND(B270&amp;""="",D270&amp;""=""),"",IF(OR(B270&amp;""="",NOT(ISNUMBER(D270)),NOT(ISNUMBER(A270))),"راجع البيانات","سليم"))</f>
        <v/>
      </c>
    </row>
    <row r="271">
      <c r="A271" s="13" t="n"/>
      <c r="B271" s="5" t="n"/>
      <c r="C271" s="5" t="n"/>
      <c r="D271" s="16" t="n"/>
      <c r="E271" s="5" t="n"/>
      <c r="F271" s="18">
        <f>IF(OR(B271&amp;""="",NOT(ISNUMBER(D271))),"",IFERROR(IF(INDEX('المواعيد'!$D$6:$D$105,MATCH(B271&amp;"",'المواعيد'!$A$6:$A$105,0))="","",INDEX('المواعيد'!$D$6:$D$105,MATCH(B271&amp;"",'المواعيد'!$A$6:$A$105,0))),""))</f>
        <v/>
      </c>
      <c r="G271" s="18">
        <f>IF(OR(F271="",NOT(ISNUMBER(D271))),"",D271-F271)</f>
        <v/>
      </c>
      <c r="H271" s="19">
        <f>IF(OR(B271&amp;""="",NOT(ISNUMBER(D271))),"",IFERROR(IF(INDEX('المواعيد'!$E$6:$E$105,MATCH(B271&amp;"",'المواعيد'!$A$6:$A$105,0))&gt;0,D271/INDEX('المواعيد'!$E$6:$E$105,MATCH(B271&amp;"",'المواعيد'!$A$6:$A$105,0)),""),""))</f>
        <v/>
      </c>
      <c r="I271" s="6">
        <f>IF(OR(B271&amp;""="",NOT(ISNUMBER(D271))),"",IF(COUNTIF('المواعيد'!$A$6:$A$105,B271&amp;"")=0,"الامتحان غير موجود",IF(F271="","بدون هدف",IF(D271&gt;F271,"فوق الهدف",IF(D271=F271,"على الهدف","تحت الهدف")))))</f>
        <v/>
      </c>
      <c r="J271" s="17">
        <f>IF(OR(B271&amp;""="",NOT(ISNUMBER(D271)),NOT(ISNUMBER(A271))),"",COUNTIFS($B$6:$B$505,B271&amp;"",$A$6:$A$505,"&lt;"&amp;A271,$D$6:$D$505,"&gt;=0")+COUNTIFS($B$6:B271,B271&amp;"",$A$6:A271,A271&amp;"",$D$6:D271,"&gt;=0"))</f>
        <v/>
      </c>
      <c r="K271" s="6">
        <f>IF(AND(B271&amp;""="",D271&amp;""=""),"",IF(OR(B271&amp;""="",NOT(ISNUMBER(D271)),NOT(ISNUMBER(A271))),"راجع البيانات","سليم"))</f>
        <v/>
      </c>
    </row>
    <row r="272">
      <c r="A272" s="13" t="n"/>
      <c r="B272" s="5" t="n"/>
      <c r="C272" s="5" t="n"/>
      <c r="D272" s="16" t="n"/>
      <c r="E272" s="5" t="n"/>
      <c r="F272" s="18">
        <f>IF(OR(B272&amp;""="",NOT(ISNUMBER(D272))),"",IFERROR(IF(INDEX('المواعيد'!$D$6:$D$105,MATCH(B272&amp;"",'المواعيد'!$A$6:$A$105,0))="","",INDEX('المواعيد'!$D$6:$D$105,MATCH(B272&amp;"",'المواعيد'!$A$6:$A$105,0))),""))</f>
        <v/>
      </c>
      <c r="G272" s="18">
        <f>IF(OR(F272="",NOT(ISNUMBER(D272))),"",D272-F272)</f>
        <v/>
      </c>
      <c r="H272" s="19">
        <f>IF(OR(B272&amp;""="",NOT(ISNUMBER(D272))),"",IFERROR(IF(INDEX('المواعيد'!$E$6:$E$105,MATCH(B272&amp;"",'المواعيد'!$A$6:$A$105,0))&gt;0,D272/INDEX('المواعيد'!$E$6:$E$105,MATCH(B272&amp;"",'المواعيد'!$A$6:$A$105,0)),""),""))</f>
        <v/>
      </c>
      <c r="I272" s="6">
        <f>IF(OR(B272&amp;""="",NOT(ISNUMBER(D272))),"",IF(COUNTIF('المواعيد'!$A$6:$A$105,B272&amp;"")=0,"الامتحان غير موجود",IF(F272="","بدون هدف",IF(D272&gt;F272,"فوق الهدف",IF(D272=F272,"على الهدف","تحت الهدف")))))</f>
        <v/>
      </c>
      <c r="J272" s="17">
        <f>IF(OR(B272&amp;""="",NOT(ISNUMBER(D272)),NOT(ISNUMBER(A272))),"",COUNTIFS($B$6:$B$505,B272&amp;"",$A$6:$A$505,"&lt;"&amp;A272,$D$6:$D$505,"&gt;=0")+COUNTIFS($B$6:B272,B272&amp;"",$A$6:A272,A272&amp;"",$D$6:D272,"&gt;=0"))</f>
        <v/>
      </c>
      <c r="K272" s="6">
        <f>IF(AND(B272&amp;""="",D272&amp;""=""),"",IF(OR(B272&amp;""="",NOT(ISNUMBER(D272)),NOT(ISNUMBER(A272))),"راجع البيانات","سليم"))</f>
        <v/>
      </c>
    </row>
    <row r="273">
      <c r="A273" s="13" t="n"/>
      <c r="B273" s="5" t="n"/>
      <c r="C273" s="5" t="n"/>
      <c r="D273" s="16" t="n"/>
      <c r="E273" s="5" t="n"/>
      <c r="F273" s="18">
        <f>IF(OR(B273&amp;""="",NOT(ISNUMBER(D273))),"",IFERROR(IF(INDEX('المواعيد'!$D$6:$D$105,MATCH(B273&amp;"",'المواعيد'!$A$6:$A$105,0))="","",INDEX('المواعيد'!$D$6:$D$105,MATCH(B273&amp;"",'المواعيد'!$A$6:$A$105,0))),""))</f>
        <v/>
      </c>
      <c r="G273" s="18">
        <f>IF(OR(F273="",NOT(ISNUMBER(D273))),"",D273-F273)</f>
        <v/>
      </c>
      <c r="H273" s="19">
        <f>IF(OR(B273&amp;""="",NOT(ISNUMBER(D273))),"",IFERROR(IF(INDEX('المواعيد'!$E$6:$E$105,MATCH(B273&amp;"",'المواعيد'!$A$6:$A$105,0))&gt;0,D273/INDEX('المواعيد'!$E$6:$E$105,MATCH(B273&amp;"",'المواعيد'!$A$6:$A$105,0)),""),""))</f>
        <v/>
      </c>
      <c r="I273" s="6">
        <f>IF(OR(B273&amp;""="",NOT(ISNUMBER(D273))),"",IF(COUNTIF('المواعيد'!$A$6:$A$105,B273&amp;"")=0,"الامتحان غير موجود",IF(F273="","بدون هدف",IF(D273&gt;F273,"فوق الهدف",IF(D273=F273,"على الهدف","تحت الهدف")))))</f>
        <v/>
      </c>
      <c r="J273" s="17">
        <f>IF(OR(B273&amp;""="",NOT(ISNUMBER(D273)),NOT(ISNUMBER(A273))),"",COUNTIFS($B$6:$B$505,B273&amp;"",$A$6:$A$505,"&lt;"&amp;A273,$D$6:$D$505,"&gt;=0")+COUNTIFS($B$6:B273,B273&amp;"",$A$6:A273,A273&amp;"",$D$6:D273,"&gt;=0"))</f>
        <v/>
      </c>
      <c r="K273" s="6">
        <f>IF(AND(B273&amp;""="",D273&amp;""=""),"",IF(OR(B273&amp;""="",NOT(ISNUMBER(D273)),NOT(ISNUMBER(A273))),"راجع البيانات","سليم"))</f>
        <v/>
      </c>
    </row>
    <row r="274">
      <c r="A274" s="13" t="n"/>
      <c r="B274" s="5" t="n"/>
      <c r="C274" s="5" t="n"/>
      <c r="D274" s="16" t="n"/>
      <c r="E274" s="5" t="n"/>
      <c r="F274" s="18">
        <f>IF(OR(B274&amp;""="",NOT(ISNUMBER(D274))),"",IFERROR(IF(INDEX('المواعيد'!$D$6:$D$105,MATCH(B274&amp;"",'المواعيد'!$A$6:$A$105,0))="","",INDEX('المواعيد'!$D$6:$D$105,MATCH(B274&amp;"",'المواعيد'!$A$6:$A$105,0))),""))</f>
        <v/>
      </c>
      <c r="G274" s="18">
        <f>IF(OR(F274="",NOT(ISNUMBER(D274))),"",D274-F274)</f>
        <v/>
      </c>
      <c r="H274" s="19">
        <f>IF(OR(B274&amp;""="",NOT(ISNUMBER(D274))),"",IFERROR(IF(INDEX('المواعيد'!$E$6:$E$105,MATCH(B274&amp;"",'المواعيد'!$A$6:$A$105,0))&gt;0,D274/INDEX('المواعيد'!$E$6:$E$105,MATCH(B274&amp;"",'المواعيد'!$A$6:$A$105,0)),""),""))</f>
        <v/>
      </c>
      <c r="I274" s="6">
        <f>IF(OR(B274&amp;""="",NOT(ISNUMBER(D274))),"",IF(COUNTIF('المواعيد'!$A$6:$A$105,B274&amp;"")=0,"الامتحان غير موجود",IF(F274="","بدون هدف",IF(D274&gt;F274,"فوق الهدف",IF(D274=F274,"على الهدف","تحت الهدف")))))</f>
        <v/>
      </c>
      <c r="J274" s="17">
        <f>IF(OR(B274&amp;""="",NOT(ISNUMBER(D274)),NOT(ISNUMBER(A274))),"",COUNTIFS($B$6:$B$505,B274&amp;"",$A$6:$A$505,"&lt;"&amp;A274,$D$6:$D$505,"&gt;=0")+COUNTIFS($B$6:B274,B274&amp;"",$A$6:A274,A274&amp;"",$D$6:D274,"&gt;=0"))</f>
        <v/>
      </c>
      <c r="K274" s="6">
        <f>IF(AND(B274&amp;""="",D274&amp;""=""),"",IF(OR(B274&amp;""="",NOT(ISNUMBER(D274)),NOT(ISNUMBER(A274))),"راجع البيانات","سليم"))</f>
        <v/>
      </c>
    </row>
    <row r="275">
      <c r="A275" s="13" t="n"/>
      <c r="B275" s="5" t="n"/>
      <c r="C275" s="5" t="n"/>
      <c r="D275" s="16" t="n"/>
      <c r="E275" s="5" t="n"/>
      <c r="F275" s="18">
        <f>IF(OR(B275&amp;""="",NOT(ISNUMBER(D275))),"",IFERROR(IF(INDEX('المواعيد'!$D$6:$D$105,MATCH(B275&amp;"",'المواعيد'!$A$6:$A$105,0))="","",INDEX('المواعيد'!$D$6:$D$105,MATCH(B275&amp;"",'المواعيد'!$A$6:$A$105,0))),""))</f>
        <v/>
      </c>
      <c r="G275" s="18">
        <f>IF(OR(F275="",NOT(ISNUMBER(D275))),"",D275-F275)</f>
        <v/>
      </c>
      <c r="H275" s="19">
        <f>IF(OR(B275&amp;""="",NOT(ISNUMBER(D275))),"",IFERROR(IF(INDEX('المواعيد'!$E$6:$E$105,MATCH(B275&amp;"",'المواعيد'!$A$6:$A$105,0))&gt;0,D275/INDEX('المواعيد'!$E$6:$E$105,MATCH(B275&amp;"",'المواعيد'!$A$6:$A$105,0)),""),""))</f>
        <v/>
      </c>
      <c r="I275" s="6">
        <f>IF(OR(B275&amp;""="",NOT(ISNUMBER(D275))),"",IF(COUNTIF('المواعيد'!$A$6:$A$105,B275&amp;"")=0,"الامتحان غير موجود",IF(F275="","بدون هدف",IF(D275&gt;F275,"فوق الهدف",IF(D275=F275,"على الهدف","تحت الهدف")))))</f>
        <v/>
      </c>
      <c r="J275" s="17">
        <f>IF(OR(B275&amp;""="",NOT(ISNUMBER(D275)),NOT(ISNUMBER(A275))),"",COUNTIFS($B$6:$B$505,B275&amp;"",$A$6:$A$505,"&lt;"&amp;A275,$D$6:$D$505,"&gt;=0")+COUNTIFS($B$6:B275,B275&amp;"",$A$6:A275,A275&amp;"",$D$6:D275,"&gt;=0"))</f>
        <v/>
      </c>
      <c r="K275" s="6">
        <f>IF(AND(B275&amp;""="",D275&amp;""=""),"",IF(OR(B275&amp;""="",NOT(ISNUMBER(D275)),NOT(ISNUMBER(A275))),"راجع البيانات","سليم"))</f>
        <v/>
      </c>
    </row>
    <row r="276">
      <c r="A276" s="13" t="n"/>
      <c r="B276" s="5" t="n"/>
      <c r="C276" s="5" t="n"/>
      <c r="D276" s="16" t="n"/>
      <c r="E276" s="5" t="n"/>
      <c r="F276" s="18">
        <f>IF(OR(B276&amp;""="",NOT(ISNUMBER(D276))),"",IFERROR(IF(INDEX('المواعيد'!$D$6:$D$105,MATCH(B276&amp;"",'المواعيد'!$A$6:$A$105,0))="","",INDEX('المواعيد'!$D$6:$D$105,MATCH(B276&amp;"",'المواعيد'!$A$6:$A$105,0))),""))</f>
        <v/>
      </c>
      <c r="G276" s="18">
        <f>IF(OR(F276="",NOT(ISNUMBER(D276))),"",D276-F276)</f>
        <v/>
      </c>
      <c r="H276" s="19">
        <f>IF(OR(B276&amp;""="",NOT(ISNUMBER(D276))),"",IFERROR(IF(INDEX('المواعيد'!$E$6:$E$105,MATCH(B276&amp;"",'المواعيد'!$A$6:$A$105,0))&gt;0,D276/INDEX('المواعيد'!$E$6:$E$105,MATCH(B276&amp;"",'المواعيد'!$A$6:$A$105,0)),""),""))</f>
        <v/>
      </c>
      <c r="I276" s="6">
        <f>IF(OR(B276&amp;""="",NOT(ISNUMBER(D276))),"",IF(COUNTIF('المواعيد'!$A$6:$A$105,B276&amp;"")=0,"الامتحان غير موجود",IF(F276="","بدون هدف",IF(D276&gt;F276,"فوق الهدف",IF(D276=F276,"على الهدف","تحت الهدف")))))</f>
        <v/>
      </c>
      <c r="J276" s="17">
        <f>IF(OR(B276&amp;""="",NOT(ISNUMBER(D276)),NOT(ISNUMBER(A276))),"",COUNTIFS($B$6:$B$505,B276&amp;"",$A$6:$A$505,"&lt;"&amp;A276,$D$6:$D$505,"&gt;=0")+COUNTIFS($B$6:B276,B276&amp;"",$A$6:A276,A276&amp;"",$D$6:D276,"&gt;=0"))</f>
        <v/>
      </c>
      <c r="K276" s="6">
        <f>IF(AND(B276&amp;""="",D276&amp;""=""),"",IF(OR(B276&amp;""="",NOT(ISNUMBER(D276)),NOT(ISNUMBER(A276))),"راجع البيانات","سليم"))</f>
        <v/>
      </c>
    </row>
    <row r="277">
      <c r="A277" s="13" t="n"/>
      <c r="B277" s="5" t="n"/>
      <c r="C277" s="5" t="n"/>
      <c r="D277" s="16" t="n"/>
      <c r="E277" s="5" t="n"/>
      <c r="F277" s="18">
        <f>IF(OR(B277&amp;""="",NOT(ISNUMBER(D277))),"",IFERROR(IF(INDEX('المواعيد'!$D$6:$D$105,MATCH(B277&amp;"",'المواعيد'!$A$6:$A$105,0))="","",INDEX('المواعيد'!$D$6:$D$105,MATCH(B277&amp;"",'المواعيد'!$A$6:$A$105,0))),""))</f>
        <v/>
      </c>
      <c r="G277" s="18">
        <f>IF(OR(F277="",NOT(ISNUMBER(D277))),"",D277-F277)</f>
        <v/>
      </c>
      <c r="H277" s="19">
        <f>IF(OR(B277&amp;""="",NOT(ISNUMBER(D277))),"",IFERROR(IF(INDEX('المواعيد'!$E$6:$E$105,MATCH(B277&amp;"",'المواعيد'!$A$6:$A$105,0))&gt;0,D277/INDEX('المواعيد'!$E$6:$E$105,MATCH(B277&amp;"",'المواعيد'!$A$6:$A$105,0)),""),""))</f>
        <v/>
      </c>
      <c r="I277" s="6">
        <f>IF(OR(B277&amp;""="",NOT(ISNUMBER(D277))),"",IF(COUNTIF('المواعيد'!$A$6:$A$105,B277&amp;"")=0,"الامتحان غير موجود",IF(F277="","بدون هدف",IF(D277&gt;F277,"فوق الهدف",IF(D277=F277,"على الهدف","تحت الهدف")))))</f>
        <v/>
      </c>
      <c r="J277" s="17">
        <f>IF(OR(B277&amp;""="",NOT(ISNUMBER(D277)),NOT(ISNUMBER(A277))),"",COUNTIFS($B$6:$B$505,B277&amp;"",$A$6:$A$505,"&lt;"&amp;A277,$D$6:$D$505,"&gt;=0")+COUNTIFS($B$6:B277,B277&amp;"",$A$6:A277,A277&amp;"",$D$6:D277,"&gt;=0"))</f>
        <v/>
      </c>
      <c r="K277" s="6">
        <f>IF(AND(B277&amp;""="",D277&amp;""=""),"",IF(OR(B277&amp;""="",NOT(ISNUMBER(D277)),NOT(ISNUMBER(A277))),"راجع البيانات","سليم"))</f>
        <v/>
      </c>
    </row>
    <row r="278">
      <c r="A278" s="13" t="n"/>
      <c r="B278" s="5" t="n"/>
      <c r="C278" s="5" t="n"/>
      <c r="D278" s="16" t="n"/>
      <c r="E278" s="5" t="n"/>
      <c r="F278" s="18">
        <f>IF(OR(B278&amp;""="",NOT(ISNUMBER(D278))),"",IFERROR(IF(INDEX('المواعيد'!$D$6:$D$105,MATCH(B278&amp;"",'المواعيد'!$A$6:$A$105,0))="","",INDEX('المواعيد'!$D$6:$D$105,MATCH(B278&amp;"",'المواعيد'!$A$6:$A$105,0))),""))</f>
        <v/>
      </c>
      <c r="G278" s="18">
        <f>IF(OR(F278="",NOT(ISNUMBER(D278))),"",D278-F278)</f>
        <v/>
      </c>
      <c r="H278" s="19">
        <f>IF(OR(B278&amp;""="",NOT(ISNUMBER(D278))),"",IFERROR(IF(INDEX('المواعيد'!$E$6:$E$105,MATCH(B278&amp;"",'المواعيد'!$A$6:$A$105,0))&gt;0,D278/INDEX('المواعيد'!$E$6:$E$105,MATCH(B278&amp;"",'المواعيد'!$A$6:$A$105,0)),""),""))</f>
        <v/>
      </c>
      <c r="I278" s="6">
        <f>IF(OR(B278&amp;""="",NOT(ISNUMBER(D278))),"",IF(COUNTIF('المواعيد'!$A$6:$A$105,B278&amp;"")=0,"الامتحان غير موجود",IF(F278="","بدون هدف",IF(D278&gt;F278,"فوق الهدف",IF(D278=F278,"على الهدف","تحت الهدف")))))</f>
        <v/>
      </c>
      <c r="J278" s="17">
        <f>IF(OR(B278&amp;""="",NOT(ISNUMBER(D278)),NOT(ISNUMBER(A278))),"",COUNTIFS($B$6:$B$505,B278&amp;"",$A$6:$A$505,"&lt;"&amp;A278,$D$6:$D$505,"&gt;=0")+COUNTIFS($B$6:B278,B278&amp;"",$A$6:A278,A278&amp;"",$D$6:D278,"&gt;=0"))</f>
        <v/>
      </c>
      <c r="K278" s="6">
        <f>IF(AND(B278&amp;""="",D278&amp;""=""),"",IF(OR(B278&amp;""="",NOT(ISNUMBER(D278)),NOT(ISNUMBER(A278))),"راجع البيانات","سليم"))</f>
        <v/>
      </c>
    </row>
    <row r="279">
      <c r="A279" s="13" t="n"/>
      <c r="B279" s="5" t="n"/>
      <c r="C279" s="5" t="n"/>
      <c r="D279" s="16" t="n"/>
      <c r="E279" s="5" t="n"/>
      <c r="F279" s="18">
        <f>IF(OR(B279&amp;""="",NOT(ISNUMBER(D279))),"",IFERROR(IF(INDEX('المواعيد'!$D$6:$D$105,MATCH(B279&amp;"",'المواعيد'!$A$6:$A$105,0))="","",INDEX('المواعيد'!$D$6:$D$105,MATCH(B279&amp;"",'المواعيد'!$A$6:$A$105,0))),""))</f>
        <v/>
      </c>
      <c r="G279" s="18">
        <f>IF(OR(F279="",NOT(ISNUMBER(D279))),"",D279-F279)</f>
        <v/>
      </c>
      <c r="H279" s="19">
        <f>IF(OR(B279&amp;""="",NOT(ISNUMBER(D279))),"",IFERROR(IF(INDEX('المواعيد'!$E$6:$E$105,MATCH(B279&amp;"",'المواعيد'!$A$6:$A$105,0))&gt;0,D279/INDEX('المواعيد'!$E$6:$E$105,MATCH(B279&amp;"",'المواعيد'!$A$6:$A$105,0)),""),""))</f>
        <v/>
      </c>
      <c r="I279" s="6">
        <f>IF(OR(B279&amp;""="",NOT(ISNUMBER(D279))),"",IF(COUNTIF('المواعيد'!$A$6:$A$105,B279&amp;"")=0,"الامتحان غير موجود",IF(F279="","بدون هدف",IF(D279&gt;F279,"فوق الهدف",IF(D279=F279,"على الهدف","تحت الهدف")))))</f>
        <v/>
      </c>
      <c r="J279" s="17">
        <f>IF(OR(B279&amp;""="",NOT(ISNUMBER(D279)),NOT(ISNUMBER(A279))),"",COUNTIFS($B$6:$B$505,B279&amp;"",$A$6:$A$505,"&lt;"&amp;A279,$D$6:$D$505,"&gt;=0")+COUNTIFS($B$6:B279,B279&amp;"",$A$6:A279,A279&amp;"",$D$6:D279,"&gt;=0"))</f>
        <v/>
      </c>
      <c r="K279" s="6">
        <f>IF(AND(B279&amp;""="",D279&amp;""=""),"",IF(OR(B279&amp;""="",NOT(ISNUMBER(D279)),NOT(ISNUMBER(A279))),"راجع البيانات","سليم"))</f>
        <v/>
      </c>
    </row>
    <row r="280">
      <c r="A280" s="13" t="n"/>
      <c r="B280" s="5" t="n"/>
      <c r="C280" s="5" t="n"/>
      <c r="D280" s="16" t="n"/>
      <c r="E280" s="5" t="n"/>
      <c r="F280" s="18">
        <f>IF(OR(B280&amp;""="",NOT(ISNUMBER(D280))),"",IFERROR(IF(INDEX('المواعيد'!$D$6:$D$105,MATCH(B280&amp;"",'المواعيد'!$A$6:$A$105,0))="","",INDEX('المواعيد'!$D$6:$D$105,MATCH(B280&amp;"",'المواعيد'!$A$6:$A$105,0))),""))</f>
        <v/>
      </c>
      <c r="G280" s="18">
        <f>IF(OR(F280="",NOT(ISNUMBER(D280))),"",D280-F280)</f>
        <v/>
      </c>
      <c r="H280" s="19">
        <f>IF(OR(B280&amp;""="",NOT(ISNUMBER(D280))),"",IFERROR(IF(INDEX('المواعيد'!$E$6:$E$105,MATCH(B280&amp;"",'المواعيد'!$A$6:$A$105,0))&gt;0,D280/INDEX('المواعيد'!$E$6:$E$105,MATCH(B280&amp;"",'المواعيد'!$A$6:$A$105,0)),""),""))</f>
        <v/>
      </c>
      <c r="I280" s="6">
        <f>IF(OR(B280&amp;""="",NOT(ISNUMBER(D280))),"",IF(COUNTIF('المواعيد'!$A$6:$A$105,B280&amp;"")=0,"الامتحان غير موجود",IF(F280="","بدون هدف",IF(D280&gt;F280,"فوق الهدف",IF(D280=F280,"على الهدف","تحت الهدف")))))</f>
        <v/>
      </c>
      <c r="J280" s="17">
        <f>IF(OR(B280&amp;""="",NOT(ISNUMBER(D280)),NOT(ISNUMBER(A280))),"",COUNTIFS($B$6:$B$505,B280&amp;"",$A$6:$A$505,"&lt;"&amp;A280,$D$6:$D$505,"&gt;=0")+COUNTIFS($B$6:B280,B280&amp;"",$A$6:A280,A280&amp;"",$D$6:D280,"&gt;=0"))</f>
        <v/>
      </c>
      <c r="K280" s="6">
        <f>IF(AND(B280&amp;""="",D280&amp;""=""),"",IF(OR(B280&amp;""="",NOT(ISNUMBER(D280)),NOT(ISNUMBER(A280))),"راجع البيانات","سليم"))</f>
        <v/>
      </c>
    </row>
    <row r="281">
      <c r="A281" s="13" t="n"/>
      <c r="B281" s="5" t="n"/>
      <c r="C281" s="5" t="n"/>
      <c r="D281" s="16" t="n"/>
      <c r="E281" s="5" t="n"/>
      <c r="F281" s="18">
        <f>IF(OR(B281&amp;""="",NOT(ISNUMBER(D281))),"",IFERROR(IF(INDEX('المواعيد'!$D$6:$D$105,MATCH(B281&amp;"",'المواعيد'!$A$6:$A$105,0))="","",INDEX('المواعيد'!$D$6:$D$105,MATCH(B281&amp;"",'المواعيد'!$A$6:$A$105,0))),""))</f>
        <v/>
      </c>
      <c r="G281" s="18">
        <f>IF(OR(F281="",NOT(ISNUMBER(D281))),"",D281-F281)</f>
        <v/>
      </c>
      <c r="H281" s="19">
        <f>IF(OR(B281&amp;""="",NOT(ISNUMBER(D281))),"",IFERROR(IF(INDEX('المواعيد'!$E$6:$E$105,MATCH(B281&amp;"",'المواعيد'!$A$6:$A$105,0))&gt;0,D281/INDEX('المواعيد'!$E$6:$E$105,MATCH(B281&amp;"",'المواعيد'!$A$6:$A$105,0)),""),""))</f>
        <v/>
      </c>
      <c r="I281" s="6">
        <f>IF(OR(B281&amp;""="",NOT(ISNUMBER(D281))),"",IF(COUNTIF('المواعيد'!$A$6:$A$105,B281&amp;"")=0,"الامتحان غير موجود",IF(F281="","بدون هدف",IF(D281&gt;F281,"فوق الهدف",IF(D281=F281,"على الهدف","تحت الهدف")))))</f>
        <v/>
      </c>
      <c r="J281" s="17">
        <f>IF(OR(B281&amp;""="",NOT(ISNUMBER(D281)),NOT(ISNUMBER(A281))),"",COUNTIFS($B$6:$B$505,B281&amp;"",$A$6:$A$505,"&lt;"&amp;A281,$D$6:$D$505,"&gt;=0")+COUNTIFS($B$6:B281,B281&amp;"",$A$6:A281,A281&amp;"",$D$6:D281,"&gt;=0"))</f>
        <v/>
      </c>
      <c r="K281" s="6">
        <f>IF(AND(B281&amp;""="",D281&amp;""=""),"",IF(OR(B281&amp;""="",NOT(ISNUMBER(D281)),NOT(ISNUMBER(A281))),"راجع البيانات","سليم"))</f>
        <v/>
      </c>
    </row>
    <row r="282">
      <c r="A282" s="13" t="n"/>
      <c r="B282" s="5" t="n"/>
      <c r="C282" s="5" t="n"/>
      <c r="D282" s="16" t="n"/>
      <c r="E282" s="5" t="n"/>
      <c r="F282" s="18">
        <f>IF(OR(B282&amp;""="",NOT(ISNUMBER(D282))),"",IFERROR(IF(INDEX('المواعيد'!$D$6:$D$105,MATCH(B282&amp;"",'المواعيد'!$A$6:$A$105,0))="","",INDEX('المواعيد'!$D$6:$D$105,MATCH(B282&amp;"",'المواعيد'!$A$6:$A$105,0))),""))</f>
        <v/>
      </c>
      <c r="G282" s="18">
        <f>IF(OR(F282="",NOT(ISNUMBER(D282))),"",D282-F282)</f>
        <v/>
      </c>
      <c r="H282" s="19">
        <f>IF(OR(B282&amp;""="",NOT(ISNUMBER(D282))),"",IFERROR(IF(INDEX('المواعيد'!$E$6:$E$105,MATCH(B282&amp;"",'المواعيد'!$A$6:$A$105,0))&gt;0,D282/INDEX('المواعيد'!$E$6:$E$105,MATCH(B282&amp;"",'المواعيد'!$A$6:$A$105,0)),""),""))</f>
        <v/>
      </c>
      <c r="I282" s="6">
        <f>IF(OR(B282&amp;""="",NOT(ISNUMBER(D282))),"",IF(COUNTIF('المواعيد'!$A$6:$A$105,B282&amp;"")=0,"الامتحان غير موجود",IF(F282="","بدون هدف",IF(D282&gt;F282,"فوق الهدف",IF(D282=F282,"على الهدف","تحت الهدف")))))</f>
        <v/>
      </c>
      <c r="J282" s="17">
        <f>IF(OR(B282&amp;""="",NOT(ISNUMBER(D282)),NOT(ISNUMBER(A282))),"",COUNTIFS($B$6:$B$505,B282&amp;"",$A$6:$A$505,"&lt;"&amp;A282,$D$6:$D$505,"&gt;=0")+COUNTIFS($B$6:B282,B282&amp;"",$A$6:A282,A282&amp;"",$D$6:D282,"&gt;=0"))</f>
        <v/>
      </c>
      <c r="K282" s="6">
        <f>IF(AND(B282&amp;""="",D282&amp;""=""),"",IF(OR(B282&amp;""="",NOT(ISNUMBER(D282)),NOT(ISNUMBER(A282))),"راجع البيانات","سليم"))</f>
        <v/>
      </c>
    </row>
    <row r="283">
      <c r="A283" s="13" t="n"/>
      <c r="B283" s="5" t="n"/>
      <c r="C283" s="5" t="n"/>
      <c r="D283" s="16" t="n"/>
      <c r="E283" s="5" t="n"/>
      <c r="F283" s="18">
        <f>IF(OR(B283&amp;""="",NOT(ISNUMBER(D283))),"",IFERROR(IF(INDEX('المواعيد'!$D$6:$D$105,MATCH(B283&amp;"",'المواعيد'!$A$6:$A$105,0))="","",INDEX('المواعيد'!$D$6:$D$105,MATCH(B283&amp;"",'المواعيد'!$A$6:$A$105,0))),""))</f>
        <v/>
      </c>
      <c r="G283" s="18">
        <f>IF(OR(F283="",NOT(ISNUMBER(D283))),"",D283-F283)</f>
        <v/>
      </c>
      <c r="H283" s="19">
        <f>IF(OR(B283&amp;""="",NOT(ISNUMBER(D283))),"",IFERROR(IF(INDEX('المواعيد'!$E$6:$E$105,MATCH(B283&amp;"",'المواعيد'!$A$6:$A$105,0))&gt;0,D283/INDEX('المواعيد'!$E$6:$E$105,MATCH(B283&amp;"",'المواعيد'!$A$6:$A$105,0)),""),""))</f>
        <v/>
      </c>
      <c r="I283" s="6">
        <f>IF(OR(B283&amp;""="",NOT(ISNUMBER(D283))),"",IF(COUNTIF('المواعيد'!$A$6:$A$105,B283&amp;"")=0,"الامتحان غير موجود",IF(F283="","بدون هدف",IF(D283&gt;F283,"فوق الهدف",IF(D283=F283,"على الهدف","تحت الهدف")))))</f>
        <v/>
      </c>
      <c r="J283" s="17">
        <f>IF(OR(B283&amp;""="",NOT(ISNUMBER(D283)),NOT(ISNUMBER(A283))),"",COUNTIFS($B$6:$B$505,B283&amp;"",$A$6:$A$505,"&lt;"&amp;A283,$D$6:$D$505,"&gt;=0")+COUNTIFS($B$6:B283,B283&amp;"",$A$6:A283,A283&amp;"",$D$6:D283,"&gt;=0"))</f>
        <v/>
      </c>
      <c r="K283" s="6">
        <f>IF(AND(B283&amp;""="",D283&amp;""=""),"",IF(OR(B283&amp;""="",NOT(ISNUMBER(D283)),NOT(ISNUMBER(A283))),"راجع البيانات","سليم"))</f>
        <v/>
      </c>
    </row>
    <row r="284">
      <c r="A284" s="13" t="n"/>
      <c r="B284" s="5" t="n"/>
      <c r="C284" s="5" t="n"/>
      <c r="D284" s="16" t="n"/>
      <c r="E284" s="5" t="n"/>
      <c r="F284" s="18">
        <f>IF(OR(B284&amp;""="",NOT(ISNUMBER(D284))),"",IFERROR(IF(INDEX('المواعيد'!$D$6:$D$105,MATCH(B284&amp;"",'المواعيد'!$A$6:$A$105,0))="","",INDEX('المواعيد'!$D$6:$D$105,MATCH(B284&amp;"",'المواعيد'!$A$6:$A$105,0))),""))</f>
        <v/>
      </c>
      <c r="G284" s="18">
        <f>IF(OR(F284="",NOT(ISNUMBER(D284))),"",D284-F284)</f>
        <v/>
      </c>
      <c r="H284" s="19">
        <f>IF(OR(B284&amp;""="",NOT(ISNUMBER(D284))),"",IFERROR(IF(INDEX('المواعيد'!$E$6:$E$105,MATCH(B284&amp;"",'المواعيد'!$A$6:$A$105,0))&gt;0,D284/INDEX('المواعيد'!$E$6:$E$105,MATCH(B284&amp;"",'المواعيد'!$A$6:$A$105,0)),""),""))</f>
        <v/>
      </c>
      <c r="I284" s="6">
        <f>IF(OR(B284&amp;""="",NOT(ISNUMBER(D284))),"",IF(COUNTIF('المواعيد'!$A$6:$A$105,B284&amp;"")=0,"الامتحان غير موجود",IF(F284="","بدون هدف",IF(D284&gt;F284,"فوق الهدف",IF(D284=F284,"على الهدف","تحت الهدف")))))</f>
        <v/>
      </c>
      <c r="J284" s="17">
        <f>IF(OR(B284&amp;""="",NOT(ISNUMBER(D284)),NOT(ISNUMBER(A284))),"",COUNTIFS($B$6:$B$505,B284&amp;"",$A$6:$A$505,"&lt;"&amp;A284,$D$6:$D$505,"&gt;=0")+COUNTIFS($B$6:B284,B284&amp;"",$A$6:A284,A284&amp;"",$D$6:D284,"&gt;=0"))</f>
        <v/>
      </c>
      <c r="K284" s="6">
        <f>IF(AND(B284&amp;""="",D284&amp;""=""),"",IF(OR(B284&amp;""="",NOT(ISNUMBER(D284)),NOT(ISNUMBER(A284))),"راجع البيانات","سليم"))</f>
        <v/>
      </c>
    </row>
    <row r="285">
      <c r="A285" s="13" t="n"/>
      <c r="B285" s="5" t="n"/>
      <c r="C285" s="5" t="n"/>
      <c r="D285" s="16" t="n"/>
      <c r="E285" s="5" t="n"/>
      <c r="F285" s="18">
        <f>IF(OR(B285&amp;""="",NOT(ISNUMBER(D285))),"",IFERROR(IF(INDEX('المواعيد'!$D$6:$D$105,MATCH(B285&amp;"",'المواعيد'!$A$6:$A$105,0))="","",INDEX('المواعيد'!$D$6:$D$105,MATCH(B285&amp;"",'المواعيد'!$A$6:$A$105,0))),""))</f>
        <v/>
      </c>
      <c r="G285" s="18">
        <f>IF(OR(F285="",NOT(ISNUMBER(D285))),"",D285-F285)</f>
        <v/>
      </c>
      <c r="H285" s="19">
        <f>IF(OR(B285&amp;""="",NOT(ISNUMBER(D285))),"",IFERROR(IF(INDEX('المواعيد'!$E$6:$E$105,MATCH(B285&amp;"",'المواعيد'!$A$6:$A$105,0))&gt;0,D285/INDEX('المواعيد'!$E$6:$E$105,MATCH(B285&amp;"",'المواعيد'!$A$6:$A$105,0)),""),""))</f>
        <v/>
      </c>
      <c r="I285" s="6">
        <f>IF(OR(B285&amp;""="",NOT(ISNUMBER(D285))),"",IF(COUNTIF('المواعيد'!$A$6:$A$105,B285&amp;"")=0,"الامتحان غير موجود",IF(F285="","بدون هدف",IF(D285&gt;F285,"فوق الهدف",IF(D285=F285,"على الهدف","تحت الهدف")))))</f>
        <v/>
      </c>
      <c r="J285" s="17">
        <f>IF(OR(B285&amp;""="",NOT(ISNUMBER(D285)),NOT(ISNUMBER(A285))),"",COUNTIFS($B$6:$B$505,B285&amp;"",$A$6:$A$505,"&lt;"&amp;A285,$D$6:$D$505,"&gt;=0")+COUNTIFS($B$6:B285,B285&amp;"",$A$6:A285,A285&amp;"",$D$6:D285,"&gt;=0"))</f>
        <v/>
      </c>
      <c r="K285" s="6">
        <f>IF(AND(B285&amp;""="",D285&amp;""=""),"",IF(OR(B285&amp;""="",NOT(ISNUMBER(D285)),NOT(ISNUMBER(A285))),"راجع البيانات","سليم"))</f>
        <v/>
      </c>
    </row>
    <row r="286">
      <c r="A286" s="13" t="n"/>
      <c r="B286" s="5" t="n"/>
      <c r="C286" s="5" t="n"/>
      <c r="D286" s="16" t="n"/>
      <c r="E286" s="5" t="n"/>
      <c r="F286" s="18">
        <f>IF(OR(B286&amp;""="",NOT(ISNUMBER(D286))),"",IFERROR(IF(INDEX('المواعيد'!$D$6:$D$105,MATCH(B286&amp;"",'المواعيد'!$A$6:$A$105,0))="","",INDEX('المواعيد'!$D$6:$D$105,MATCH(B286&amp;"",'المواعيد'!$A$6:$A$105,0))),""))</f>
        <v/>
      </c>
      <c r="G286" s="18">
        <f>IF(OR(F286="",NOT(ISNUMBER(D286))),"",D286-F286)</f>
        <v/>
      </c>
      <c r="H286" s="19">
        <f>IF(OR(B286&amp;""="",NOT(ISNUMBER(D286))),"",IFERROR(IF(INDEX('المواعيد'!$E$6:$E$105,MATCH(B286&amp;"",'المواعيد'!$A$6:$A$105,0))&gt;0,D286/INDEX('المواعيد'!$E$6:$E$105,MATCH(B286&amp;"",'المواعيد'!$A$6:$A$105,0)),""),""))</f>
        <v/>
      </c>
      <c r="I286" s="6">
        <f>IF(OR(B286&amp;""="",NOT(ISNUMBER(D286))),"",IF(COUNTIF('المواعيد'!$A$6:$A$105,B286&amp;"")=0,"الامتحان غير موجود",IF(F286="","بدون هدف",IF(D286&gt;F286,"فوق الهدف",IF(D286=F286,"على الهدف","تحت الهدف")))))</f>
        <v/>
      </c>
      <c r="J286" s="17">
        <f>IF(OR(B286&amp;""="",NOT(ISNUMBER(D286)),NOT(ISNUMBER(A286))),"",COUNTIFS($B$6:$B$505,B286&amp;"",$A$6:$A$505,"&lt;"&amp;A286,$D$6:$D$505,"&gt;=0")+COUNTIFS($B$6:B286,B286&amp;"",$A$6:A286,A286&amp;"",$D$6:D286,"&gt;=0"))</f>
        <v/>
      </c>
      <c r="K286" s="6">
        <f>IF(AND(B286&amp;""="",D286&amp;""=""),"",IF(OR(B286&amp;""="",NOT(ISNUMBER(D286)),NOT(ISNUMBER(A286))),"راجع البيانات","سليم"))</f>
        <v/>
      </c>
    </row>
    <row r="287">
      <c r="A287" s="13" t="n"/>
      <c r="B287" s="5" t="n"/>
      <c r="C287" s="5" t="n"/>
      <c r="D287" s="16" t="n"/>
      <c r="E287" s="5" t="n"/>
      <c r="F287" s="18">
        <f>IF(OR(B287&amp;""="",NOT(ISNUMBER(D287))),"",IFERROR(IF(INDEX('المواعيد'!$D$6:$D$105,MATCH(B287&amp;"",'المواعيد'!$A$6:$A$105,0))="","",INDEX('المواعيد'!$D$6:$D$105,MATCH(B287&amp;"",'المواعيد'!$A$6:$A$105,0))),""))</f>
        <v/>
      </c>
      <c r="G287" s="18">
        <f>IF(OR(F287="",NOT(ISNUMBER(D287))),"",D287-F287)</f>
        <v/>
      </c>
      <c r="H287" s="19">
        <f>IF(OR(B287&amp;""="",NOT(ISNUMBER(D287))),"",IFERROR(IF(INDEX('المواعيد'!$E$6:$E$105,MATCH(B287&amp;"",'المواعيد'!$A$6:$A$105,0))&gt;0,D287/INDEX('المواعيد'!$E$6:$E$105,MATCH(B287&amp;"",'المواعيد'!$A$6:$A$105,0)),""),""))</f>
        <v/>
      </c>
      <c r="I287" s="6">
        <f>IF(OR(B287&amp;""="",NOT(ISNUMBER(D287))),"",IF(COUNTIF('المواعيد'!$A$6:$A$105,B287&amp;"")=0,"الامتحان غير موجود",IF(F287="","بدون هدف",IF(D287&gt;F287,"فوق الهدف",IF(D287=F287,"على الهدف","تحت الهدف")))))</f>
        <v/>
      </c>
      <c r="J287" s="17">
        <f>IF(OR(B287&amp;""="",NOT(ISNUMBER(D287)),NOT(ISNUMBER(A287))),"",COUNTIFS($B$6:$B$505,B287&amp;"",$A$6:$A$505,"&lt;"&amp;A287,$D$6:$D$505,"&gt;=0")+COUNTIFS($B$6:B287,B287&amp;"",$A$6:A287,A287&amp;"",$D$6:D287,"&gt;=0"))</f>
        <v/>
      </c>
      <c r="K287" s="6">
        <f>IF(AND(B287&amp;""="",D287&amp;""=""),"",IF(OR(B287&amp;""="",NOT(ISNUMBER(D287)),NOT(ISNUMBER(A287))),"راجع البيانات","سليم"))</f>
        <v/>
      </c>
    </row>
    <row r="288">
      <c r="A288" s="13" t="n"/>
      <c r="B288" s="5" t="n"/>
      <c r="C288" s="5" t="n"/>
      <c r="D288" s="16" t="n"/>
      <c r="E288" s="5" t="n"/>
      <c r="F288" s="18">
        <f>IF(OR(B288&amp;""="",NOT(ISNUMBER(D288))),"",IFERROR(IF(INDEX('المواعيد'!$D$6:$D$105,MATCH(B288&amp;"",'المواعيد'!$A$6:$A$105,0))="","",INDEX('المواعيد'!$D$6:$D$105,MATCH(B288&amp;"",'المواعيد'!$A$6:$A$105,0))),""))</f>
        <v/>
      </c>
      <c r="G288" s="18">
        <f>IF(OR(F288="",NOT(ISNUMBER(D288))),"",D288-F288)</f>
        <v/>
      </c>
      <c r="H288" s="19">
        <f>IF(OR(B288&amp;""="",NOT(ISNUMBER(D288))),"",IFERROR(IF(INDEX('المواعيد'!$E$6:$E$105,MATCH(B288&amp;"",'المواعيد'!$A$6:$A$105,0))&gt;0,D288/INDEX('المواعيد'!$E$6:$E$105,MATCH(B288&amp;"",'المواعيد'!$A$6:$A$105,0)),""),""))</f>
        <v/>
      </c>
      <c r="I288" s="6">
        <f>IF(OR(B288&amp;""="",NOT(ISNUMBER(D288))),"",IF(COUNTIF('المواعيد'!$A$6:$A$105,B288&amp;"")=0,"الامتحان غير موجود",IF(F288="","بدون هدف",IF(D288&gt;F288,"فوق الهدف",IF(D288=F288,"على الهدف","تحت الهدف")))))</f>
        <v/>
      </c>
      <c r="J288" s="17">
        <f>IF(OR(B288&amp;""="",NOT(ISNUMBER(D288)),NOT(ISNUMBER(A288))),"",COUNTIFS($B$6:$B$505,B288&amp;"",$A$6:$A$505,"&lt;"&amp;A288,$D$6:$D$505,"&gt;=0")+COUNTIFS($B$6:B288,B288&amp;"",$A$6:A288,A288&amp;"",$D$6:D288,"&gt;=0"))</f>
        <v/>
      </c>
      <c r="K288" s="6">
        <f>IF(AND(B288&amp;""="",D288&amp;""=""),"",IF(OR(B288&amp;""="",NOT(ISNUMBER(D288)),NOT(ISNUMBER(A288))),"راجع البيانات","سليم"))</f>
        <v/>
      </c>
    </row>
    <row r="289">
      <c r="A289" s="13" t="n"/>
      <c r="B289" s="5" t="n"/>
      <c r="C289" s="5" t="n"/>
      <c r="D289" s="16" t="n"/>
      <c r="E289" s="5" t="n"/>
      <c r="F289" s="18">
        <f>IF(OR(B289&amp;""="",NOT(ISNUMBER(D289))),"",IFERROR(IF(INDEX('المواعيد'!$D$6:$D$105,MATCH(B289&amp;"",'المواعيد'!$A$6:$A$105,0))="","",INDEX('المواعيد'!$D$6:$D$105,MATCH(B289&amp;"",'المواعيد'!$A$6:$A$105,0))),""))</f>
        <v/>
      </c>
      <c r="G289" s="18">
        <f>IF(OR(F289="",NOT(ISNUMBER(D289))),"",D289-F289)</f>
        <v/>
      </c>
      <c r="H289" s="19">
        <f>IF(OR(B289&amp;""="",NOT(ISNUMBER(D289))),"",IFERROR(IF(INDEX('المواعيد'!$E$6:$E$105,MATCH(B289&amp;"",'المواعيد'!$A$6:$A$105,0))&gt;0,D289/INDEX('المواعيد'!$E$6:$E$105,MATCH(B289&amp;"",'المواعيد'!$A$6:$A$105,0)),""),""))</f>
        <v/>
      </c>
      <c r="I289" s="6">
        <f>IF(OR(B289&amp;""="",NOT(ISNUMBER(D289))),"",IF(COUNTIF('المواعيد'!$A$6:$A$105,B289&amp;"")=0,"الامتحان غير موجود",IF(F289="","بدون هدف",IF(D289&gt;F289,"فوق الهدف",IF(D289=F289,"على الهدف","تحت الهدف")))))</f>
        <v/>
      </c>
      <c r="J289" s="17">
        <f>IF(OR(B289&amp;""="",NOT(ISNUMBER(D289)),NOT(ISNUMBER(A289))),"",COUNTIFS($B$6:$B$505,B289&amp;"",$A$6:$A$505,"&lt;"&amp;A289,$D$6:$D$505,"&gt;=0")+COUNTIFS($B$6:B289,B289&amp;"",$A$6:A289,A289&amp;"",$D$6:D289,"&gt;=0"))</f>
        <v/>
      </c>
      <c r="K289" s="6">
        <f>IF(AND(B289&amp;""="",D289&amp;""=""),"",IF(OR(B289&amp;""="",NOT(ISNUMBER(D289)),NOT(ISNUMBER(A289))),"راجع البيانات","سليم"))</f>
        <v/>
      </c>
    </row>
    <row r="290">
      <c r="A290" s="13" t="n"/>
      <c r="B290" s="5" t="n"/>
      <c r="C290" s="5" t="n"/>
      <c r="D290" s="16" t="n"/>
      <c r="E290" s="5" t="n"/>
      <c r="F290" s="18">
        <f>IF(OR(B290&amp;""="",NOT(ISNUMBER(D290))),"",IFERROR(IF(INDEX('المواعيد'!$D$6:$D$105,MATCH(B290&amp;"",'المواعيد'!$A$6:$A$105,0))="","",INDEX('المواعيد'!$D$6:$D$105,MATCH(B290&amp;"",'المواعيد'!$A$6:$A$105,0))),""))</f>
        <v/>
      </c>
      <c r="G290" s="18">
        <f>IF(OR(F290="",NOT(ISNUMBER(D290))),"",D290-F290)</f>
        <v/>
      </c>
      <c r="H290" s="19">
        <f>IF(OR(B290&amp;""="",NOT(ISNUMBER(D290))),"",IFERROR(IF(INDEX('المواعيد'!$E$6:$E$105,MATCH(B290&amp;"",'المواعيد'!$A$6:$A$105,0))&gt;0,D290/INDEX('المواعيد'!$E$6:$E$105,MATCH(B290&amp;"",'المواعيد'!$A$6:$A$105,0)),""),""))</f>
        <v/>
      </c>
      <c r="I290" s="6">
        <f>IF(OR(B290&amp;""="",NOT(ISNUMBER(D290))),"",IF(COUNTIF('المواعيد'!$A$6:$A$105,B290&amp;"")=0,"الامتحان غير موجود",IF(F290="","بدون هدف",IF(D290&gt;F290,"فوق الهدف",IF(D290=F290,"على الهدف","تحت الهدف")))))</f>
        <v/>
      </c>
      <c r="J290" s="17">
        <f>IF(OR(B290&amp;""="",NOT(ISNUMBER(D290)),NOT(ISNUMBER(A290))),"",COUNTIFS($B$6:$B$505,B290&amp;"",$A$6:$A$505,"&lt;"&amp;A290,$D$6:$D$505,"&gt;=0")+COUNTIFS($B$6:B290,B290&amp;"",$A$6:A290,A290&amp;"",$D$6:D290,"&gt;=0"))</f>
        <v/>
      </c>
      <c r="K290" s="6">
        <f>IF(AND(B290&amp;""="",D290&amp;""=""),"",IF(OR(B290&amp;""="",NOT(ISNUMBER(D290)),NOT(ISNUMBER(A290))),"راجع البيانات","سليم"))</f>
        <v/>
      </c>
    </row>
    <row r="291">
      <c r="A291" s="13" t="n"/>
      <c r="B291" s="5" t="n"/>
      <c r="C291" s="5" t="n"/>
      <c r="D291" s="16" t="n"/>
      <c r="E291" s="5" t="n"/>
      <c r="F291" s="18">
        <f>IF(OR(B291&amp;""="",NOT(ISNUMBER(D291))),"",IFERROR(IF(INDEX('المواعيد'!$D$6:$D$105,MATCH(B291&amp;"",'المواعيد'!$A$6:$A$105,0))="","",INDEX('المواعيد'!$D$6:$D$105,MATCH(B291&amp;"",'المواعيد'!$A$6:$A$105,0))),""))</f>
        <v/>
      </c>
      <c r="G291" s="18">
        <f>IF(OR(F291="",NOT(ISNUMBER(D291))),"",D291-F291)</f>
        <v/>
      </c>
      <c r="H291" s="19">
        <f>IF(OR(B291&amp;""="",NOT(ISNUMBER(D291))),"",IFERROR(IF(INDEX('المواعيد'!$E$6:$E$105,MATCH(B291&amp;"",'المواعيد'!$A$6:$A$105,0))&gt;0,D291/INDEX('المواعيد'!$E$6:$E$105,MATCH(B291&amp;"",'المواعيد'!$A$6:$A$105,0)),""),""))</f>
        <v/>
      </c>
      <c r="I291" s="6">
        <f>IF(OR(B291&amp;""="",NOT(ISNUMBER(D291))),"",IF(COUNTIF('المواعيد'!$A$6:$A$105,B291&amp;"")=0,"الامتحان غير موجود",IF(F291="","بدون هدف",IF(D291&gt;F291,"فوق الهدف",IF(D291=F291,"على الهدف","تحت الهدف")))))</f>
        <v/>
      </c>
      <c r="J291" s="17">
        <f>IF(OR(B291&amp;""="",NOT(ISNUMBER(D291)),NOT(ISNUMBER(A291))),"",COUNTIFS($B$6:$B$505,B291&amp;"",$A$6:$A$505,"&lt;"&amp;A291,$D$6:$D$505,"&gt;=0")+COUNTIFS($B$6:B291,B291&amp;"",$A$6:A291,A291&amp;"",$D$6:D291,"&gt;=0"))</f>
        <v/>
      </c>
      <c r="K291" s="6">
        <f>IF(AND(B291&amp;""="",D291&amp;""=""),"",IF(OR(B291&amp;""="",NOT(ISNUMBER(D291)),NOT(ISNUMBER(A291))),"راجع البيانات","سليم"))</f>
        <v/>
      </c>
    </row>
    <row r="292">
      <c r="A292" s="13" t="n"/>
      <c r="B292" s="5" t="n"/>
      <c r="C292" s="5" t="n"/>
      <c r="D292" s="16" t="n"/>
      <c r="E292" s="5" t="n"/>
      <c r="F292" s="18">
        <f>IF(OR(B292&amp;""="",NOT(ISNUMBER(D292))),"",IFERROR(IF(INDEX('المواعيد'!$D$6:$D$105,MATCH(B292&amp;"",'المواعيد'!$A$6:$A$105,0))="","",INDEX('المواعيد'!$D$6:$D$105,MATCH(B292&amp;"",'المواعيد'!$A$6:$A$105,0))),""))</f>
        <v/>
      </c>
      <c r="G292" s="18">
        <f>IF(OR(F292="",NOT(ISNUMBER(D292))),"",D292-F292)</f>
        <v/>
      </c>
      <c r="H292" s="19">
        <f>IF(OR(B292&amp;""="",NOT(ISNUMBER(D292))),"",IFERROR(IF(INDEX('المواعيد'!$E$6:$E$105,MATCH(B292&amp;"",'المواعيد'!$A$6:$A$105,0))&gt;0,D292/INDEX('المواعيد'!$E$6:$E$105,MATCH(B292&amp;"",'المواعيد'!$A$6:$A$105,0)),""),""))</f>
        <v/>
      </c>
      <c r="I292" s="6">
        <f>IF(OR(B292&amp;""="",NOT(ISNUMBER(D292))),"",IF(COUNTIF('المواعيد'!$A$6:$A$105,B292&amp;"")=0,"الامتحان غير موجود",IF(F292="","بدون هدف",IF(D292&gt;F292,"فوق الهدف",IF(D292=F292,"على الهدف","تحت الهدف")))))</f>
        <v/>
      </c>
      <c r="J292" s="17">
        <f>IF(OR(B292&amp;""="",NOT(ISNUMBER(D292)),NOT(ISNUMBER(A292))),"",COUNTIFS($B$6:$B$505,B292&amp;"",$A$6:$A$505,"&lt;"&amp;A292,$D$6:$D$505,"&gt;=0")+COUNTIFS($B$6:B292,B292&amp;"",$A$6:A292,A292&amp;"",$D$6:D292,"&gt;=0"))</f>
        <v/>
      </c>
      <c r="K292" s="6">
        <f>IF(AND(B292&amp;""="",D292&amp;""=""),"",IF(OR(B292&amp;""="",NOT(ISNUMBER(D292)),NOT(ISNUMBER(A292))),"راجع البيانات","سليم"))</f>
        <v/>
      </c>
    </row>
    <row r="293">
      <c r="A293" s="13" t="n"/>
      <c r="B293" s="5" t="n"/>
      <c r="C293" s="5" t="n"/>
      <c r="D293" s="16" t="n"/>
      <c r="E293" s="5" t="n"/>
      <c r="F293" s="18">
        <f>IF(OR(B293&amp;""="",NOT(ISNUMBER(D293))),"",IFERROR(IF(INDEX('المواعيد'!$D$6:$D$105,MATCH(B293&amp;"",'المواعيد'!$A$6:$A$105,0))="","",INDEX('المواعيد'!$D$6:$D$105,MATCH(B293&amp;"",'المواعيد'!$A$6:$A$105,0))),""))</f>
        <v/>
      </c>
      <c r="G293" s="18">
        <f>IF(OR(F293="",NOT(ISNUMBER(D293))),"",D293-F293)</f>
        <v/>
      </c>
      <c r="H293" s="19">
        <f>IF(OR(B293&amp;""="",NOT(ISNUMBER(D293))),"",IFERROR(IF(INDEX('المواعيد'!$E$6:$E$105,MATCH(B293&amp;"",'المواعيد'!$A$6:$A$105,0))&gt;0,D293/INDEX('المواعيد'!$E$6:$E$105,MATCH(B293&amp;"",'المواعيد'!$A$6:$A$105,0)),""),""))</f>
        <v/>
      </c>
      <c r="I293" s="6">
        <f>IF(OR(B293&amp;""="",NOT(ISNUMBER(D293))),"",IF(COUNTIF('المواعيد'!$A$6:$A$105,B293&amp;"")=0,"الامتحان غير موجود",IF(F293="","بدون هدف",IF(D293&gt;F293,"فوق الهدف",IF(D293=F293,"على الهدف","تحت الهدف")))))</f>
        <v/>
      </c>
      <c r="J293" s="17">
        <f>IF(OR(B293&amp;""="",NOT(ISNUMBER(D293)),NOT(ISNUMBER(A293))),"",COUNTIFS($B$6:$B$505,B293&amp;"",$A$6:$A$505,"&lt;"&amp;A293,$D$6:$D$505,"&gt;=0")+COUNTIFS($B$6:B293,B293&amp;"",$A$6:A293,A293&amp;"",$D$6:D293,"&gt;=0"))</f>
        <v/>
      </c>
      <c r="K293" s="6">
        <f>IF(AND(B293&amp;""="",D293&amp;""=""),"",IF(OR(B293&amp;""="",NOT(ISNUMBER(D293)),NOT(ISNUMBER(A293))),"راجع البيانات","سليم"))</f>
        <v/>
      </c>
    </row>
    <row r="294">
      <c r="A294" s="13" t="n"/>
      <c r="B294" s="5" t="n"/>
      <c r="C294" s="5" t="n"/>
      <c r="D294" s="16" t="n"/>
      <c r="E294" s="5" t="n"/>
      <c r="F294" s="18">
        <f>IF(OR(B294&amp;""="",NOT(ISNUMBER(D294))),"",IFERROR(IF(INDEX('المواعيد'!$D$6:$D$105,MATCH(B294&amp;"",'المواعيد'!$A$6:$A$105,0))="","",INDEX('المواعيد'!$D$6:$D$105,MATCH(B294&amp;"",'المواعيد'!$A$6:$A$105,0))),""))</f>
        <v/>
      </c>
      <c r="G294" s="18">
        <f>IF(OR(F294="",NOT(ISNUMBER(D294))),"",D294-F294)</f>
        <v/>
      </c>
      <c r="H294" s="19">
        <f>IF(OR(B294&amp;""="",NOT(ISNUMBER(D294))),"",IFERROR(IF(INDEX('المواعيد'!$E$6:$E$105,MATCH(B294&amp;"",'المواعيد'!$A$6:$A$105,0))&gt;0,D294/INDEX('المواعيد'!$E$6:$E$105,MATCH(B294&amp;"",'المواعيد'!$A$6:$A$105,0)),""),""))</f>
        <v/>
      </c>
      <c r="I294" s="6">
        <f>IF(OR(B294&amp;""="",NOT(ISNUMBER(D294))),"",IF(COUNTIF('المواعيد'!$A$6:$A$105,B294&amp;"")=0,"الامتحان غير موجود",IF(F294="","بدون هدف",IF(D294&gt;F294,"فوق الهدف",IF(D294=F294,"على الهدف","تحت الهدف")))))</f>
        <v/>
      </c>
      <c r="J294" s="17">
        <f>IF(OR(B294&amp;""="",NOT(ISNUMBER(D294)),NOT(ISNUMBER(A294))),"",COUNTIFS($B$6:$B$505,B294&amp;"",$A$6:$A$505,"&lt;"&amp;A294,$D$6:$D$505,"&gt;=0")+COUNTIFS($B$6:B294,B294&amp;"",$A$6:A294,A294&amp;"",$D$6:D294,"&gt;=0"))</f>
        <v/>
      </c>
      <c r="K294" s="6">
        <f>IF(AND(B294&amp;""="",D294&amp;""=""),"",IF(OR(B294&amp;""="",NOT(ISNUMBER(D294)),NOT(ISNUMBER(A294))),"راجع البيانات","سليم"))</f>
        <v/>
      </c>
    </row>
    <row r="295">
      <c r="A295" s="13" t="n"/>
      <c r="B295" s="5" t="n"/>
      <c r="C295" s="5" t="n"/>
      <c r="D295" s="16" t="n"/>
      <c r="E295" s="5" t="n"/>
      <c r="F295" s="18">
        <f>IF(OR(B295&amp;""="",NOT(ISNUMBER(D295))),"",IFERROR(IF(INDEX('المواعيد'!$D$6:$D$105,MATCH(B295&amp;"",'المواعيد'!$A$6:$A$105,0))="","",INDEX('المواعيد'!$D$6:$D$105,MATCH(B295&amp;"",'المواعيد'!$A$6:$A$105,0))),""))</f>
        <v/>
      </c>
      <c r="G295" s="18">
        <f>IF(OR(F295="",NOT(ISNUMBER(D295))),"",D295-F295)</f>
        <v/>
      </c>
      <c r="H295" s="19">
        <f>IF(OR(B295&amp;""="",NOT(ISNUMBER(D295))),"",IFERROR(IF(INDEX('المواعيد'!$E$6:$E$105,MATCH(B295&amp;"",'المواعيد'!$A$6:$A$105,0))&gt;0,D295/INDEX('المواعيد'!$E$6:$E$105,MATCH(B295&amp;"",'المواعيد'!$A$6:$A$105,0)),""),""))</f>
        <v/>
      </c>
      <c r="I295" s="6">
        <f>IF(OR(B295&amp;""="",NOT(ISNUMBER(D295))),"",IF(COUNTIF('المواعيد'!$A$6:$A$105,B295&amp;"")=0,"الامتحان غير موجود",IF(F295="","بدون هدف",IF(D295&gt;F295,"فوق الهدف",IF(D295=F295,"على الهدف","تحت الهدف")))))</f>
        <v/>
      </c>
      <c r="J295" s="17">
        <f>IF(OR(B295&amp;""="",NOT(ISNUMBER(D295)),NOT(ISNUMBER(A295))),"",COUNTIFS($B$6:$B$505,B295&amp;"",$A$6:$A$505,"&lt;"&amp;A295,$D$6:$D$505,"&gt;=0")+COUNTIFS($B$6:B295,B295&amp;"",$A$6:A295,A295&amp;"",$D$6:D295,"&gt;=0"))</f>
        <v/>
      </c>
      <c r="K295" s="6">
        <f>IF(AND(B295&amp;""="",D295&amp;""=""),"",IF(OR(B295&amp;""="",NOT(ISNUMBER(D295)),NOT(ISNUMBER(A295))),"راجع البيانات","سليم"))</f>
        <v/>
      </c>
    </row>
    <row r="296">
      <c r="A296" s="13" t="n"/>
      <c r="B296" s="5" t="n"/>
      <c r="C296" s="5" t="n"/>
      <c r="D296" s="16" t="n"/>
      <c r="E296" s="5" t="n"/>
      <c r="F296" s="18">
        <f>IF(OR(B296&amp;""="",NOT(ISNUMBER(D296))),"",IFERROR(IF(INDEX('المواعيد'!$D$6:$D$105,MATCH(B296&amp;"",'المواعيد'!$A$6:$A$105,0))="","",INDEX('المواعيد'!$D$6:$D$105,MATCH(B296&amp;"",'المواعيد'!$A$6:$A$105,0))),""))</f>
        <v/>
      </c>
      <c r="G296" s="18">
        <f>IF(OR(F296="",NOT(ISNUMBER(D296))),"",D296-F296)</f>
        <v/>
      </c>
      <c r="H296" s="19">
        <f>IF(OR(B296&amp;""="",NOT(ISNUMBER(D296))),"",IFERROR(IF(INDEX('المواعيد'!$E$6:$E$105,MATCH(B296&amp;"",'المواعيد'!$A$6:$A$105,0))&gt;0,D296/INDEX('المواعيد'!$E$6:$E$105,MATCH(B296&amp;"",'المواعيد'!$A$6:$A$105,0)),""),""))</f>
        <v/>
      </c>
      <c r="I296" s="6">
        <f>IF(OR(B296&amp;""="",NOT(ISNUMBER(D296))),"",IF(COUNTIF('المواعيد'!$A$6:$A$105,B296&amp;"")=0,"الامتحان غير موجود",IF(F296="","بدون هدف",IF(D296&gt;F296,"فوق الهدف",IF(D296=F296,"على الهدف","تحت الهدف")))))</f>
        <v/>
      </c>
      <c r="J296" s="17">
        <f>IF(OR(B296&amp;""="",NOT(ISNUMBER(D296)),NOT(ISNUMBER(A296))),"",COUNTIFS($B$6:$B$505,B296&amp;"",$A$6:$A$505,"&lt;"&amp;A296,$D$6:$D$505,"&gt;=0")+COUNTIFS($B$6:B296,B296&amp;"",$A$6:A296,A296&amp;"",$D$6:D296,"&gt;=0"))</f>
        <v/>
      </c>
      <c r="K296" s="6">
        <f>IF(AND(B296&amp;""="",D296&amp;""=""),"",IF(OR(B296&amp;""="",NOT(ISNUMBER(D296)),NOT(ISNUMBER(A296))),"راجع البيانات","سليم"))</f>
        <v/>
      </c>
    </row>
    <row r="297">
      <c r="A297" s="13" t="n"/>
      <c r="B297" s="5" t="n"/>
      <c r="C297" s="5" t="n"/>
      <c r="D297" s="16" t="n"/>
      <c r="E297" s="5" t="n"/>
      <c r="F297" s="18">
        <f>IF(OR(B297&amp;""="",NOT(ISNUMBER(D297))),"",IFERROR(IF(INDEX('المواعيد'!$D$6:$D$105,MATCH(B297&amp;"",'المواعيد'!$A$6:$A$105,0))="","",INDEX('المواعيد'!$D$6:$D$105,MATCH(B297&amp;"",'المواعيد'!$A$6:$A$105,0))),""))</f>
        <v/>
      </c>
      <c r="G297" s="18">
        <f>IF(OR(F297="",NOT(ISNUMBER(D297))),"",D297-F297)</f>
        <v/>
      </c>
      <c r="H297" s="19">
        <f>IF(OR(B297&amp;""="",NOT(ISNUMBER(D297))),"",IFERROR(IF(INDEX('المواعيد'!$E$6:$E$105,MATCH(B297&amp;"",'المواعيد'!$A$6:$A$105,0))&gt;0,D297/INDEX('المواعيد'!$E$6:$E$105,MATCH(B297&amp;"",'المواعيد'!$A$6:$A$105,0)),""),""))</f>
        <v/>
      </c>
      <c r="I297" s="6">
        <f>IF(OR(B297&amp;""="",NOT(ISNUMBER(D297))),"",IF(COUNTIF('المواعيد'!$A$6:$A$105,B297&amp;"")=0,"الامتحان غير موجود",IF(F297="","بدون هدف",IF(D297&gt;F297,"فوق الهدف",IF(D297=F297,"على الهدف","تحت الهدف")))))</f>
        <v/>
      </c>
      <c r="J297" s="17">
        <f>IF(OR(B297&amp;""="",NOT(ISNUMBER(D297)),NOT(ISNUMBER(A297))),"",COUNTIFS($B$6:$B$505,B297&amp;"",$A$6:$A$505,"&lt;"&amp;A297,$D$6:$D$505,"&gt;=0")+COUNTIFS($B$6:B297,B297&amp;"",$A$6:A297,A297&amp;"",$D$6:D297,"&gt;=0"))</f>
        <v/>
      </c>
      <c r="K297" s="6">
        <f>IF(AND(B297&amp;""="",D297&amp;""=""),"",IF(OR(B297&amp;""="",NOT(ISNUMBER(D297)),NOT(ISNUMBER(A297))),"راجع البيانات","سليم"))</f>
        <v/>
      </c>
    </row>
    <row r="298">
      <c r="A298" s="13" t="n"/>
      <c r="B298" s="5" t="n"/>
      <c r="C298" s="5" t="n"/>
      <c r="D298" s="16" t="n"/>
      <c r="E298" s="5" t="n"/>
      <c r="F298" s="18">
        <f>IF(OR(B298&amp;""="",NOT(ISNUMBER(D298))),"",IFERROR(IF(INDEX('المواعيد'!$D$6:$D$105,MATCH(B298&amp;"",'المواعيد'!$A$6:$A$105,0))="","",INDEX('المواعيد'!$D$6:$D$105,MATCH(B298&amp;"",'المواعيد'!$A$6:$A$105,0))),""))</f>
        <v/>
      </c>
      <c r="G298" s="18">
        <f>IF(OR(F298="",NOT(ISNUMBER(D298))),"",D298-F298)</f>
        <v/>
      </c>
      <c r="H298" s="19">
        <f>IF(OR(B298&amp;""="",NOT(ISNUMBER(D298))),"",IFERROR(IF(INDEX('المواعيد'!$E$6:$E$105,MATCH(B298&amp;"",'المواعيد'!$A$6:$A$105,0))&gt;0,D298/INDEX('المواعيد'!$E$6:$E$105,MATCH(B298&amp;"",'المواعيد'!$A$6:$A$105,0)),""),""))</f>
        <v/>
      </c>
      <c r="I298" s="6">
        <f>IF(OR(B298&amp;""="",NOT(ISNUMBER(D298))),"",IF(COUNTIF('المواعيد'!$A$6:$A$105,B298&amp;"")=0,"الامتحان غير موجود",IF(F298="","بدون هدف",IF(D298&gt;F298,"فوق الهدف",IF(D298=F298,"على الهدف","تحت الهدف")))))</f>
        <v/>
      </c>
      <c r="J298" s="17">
        <f>IF(OR(B298&amp;""="",NOT(ISNUMBER(D298)),NOT(ISNUMBER(A298))),"",COUNTIFS($B$6:$B$505,B298&amp;"",$A$6:$A$505,"&lt;"&amp;A298,$D$6:$D$505,"&gt;=0")+COUNTIFS($B$6:B298,B298&amp;"",$A$6:A298,A298&amp;"",$D$6:D298,"&gt;=0"))</f>
        <v/>
      </c>
      <c r="K298" s="6">
        <f>IF(AND(B298&amp;""="",D298&amp;""=""),"",IF(OR(B298&amp;""="",NOT(ISNUMBER(D298)),NOT(ISNUMBER(A298))),"راجع البيانات","سليم"))</f>
        <v/>
      </c>
    </row>
    <row r="299">
      <c r="A299" s="13" t="n"/>
      <c r="B299" s="5" t="n"/>
      <c r="C299" s="5" t="n"/>
      <c r="D299" s="16" t="n"/>
      <c r="E299" s="5" t="n"/>
      <c r="F299" s="18">
        <f>IF(OR(B299&amp;""="",NOT(ISNUMBER(D299))),"",IFERROR(IF(INDEX('المواعيد'!$D$6:$D$105,MATCH(B299&amp;"",'المواعيد'!$A$6:$A$105,0))="","",INDEX('المواعيد'!$D$6:$D$105,MATCH(B299&amp;"",'المواعيد'!$A$6:$A$105,0))),""))</f>
        <v/>
      </c>
      <c r="G299" s="18">
        <f>IF(OR(F299="",NOT(ISNUMBER(D299))),"",D299-F299)</f>
        <v/>
      </c>
      <c r="H299" s="19">
        <f>IF(OR(B299&amp;""="",NOT(ISNUMBER(D299))),"",IFERROR(IF(INDEX('المواعيد'!$E$6:$E$105,MATCH(B299&amp;"",'المواعيد'!$A$6:$A$105,0))&gt;0,D299/INDEX('المواعيد'!$E$6:$E$105,MATCH(B299&amp;"",'المواعيد'!$A$6:$A$105,0)),""),""))</f>
        <v/>
      </c>
      <c r="I299" s="6">
        <f>IF(OR(B299&amp;""="",NOT(ISNUMBER(D299))),"",IF(COUNTIF('المواعيد'!$A$6:$A$105,B299&amp;"")=0,"الامتحان غير موجود",IF(F299="","بدون هدف",IF(D299&gt;F299,"فوق الهدف",IF(D299=F299,"على الهدف","تحت الهدف")))))</f>
        <v/>
      </c>
      <c r="J299" s="17">
        <f>IF(OR(B299&amp;""="",NOT(ISNUMBER(D299)),NOT(ISNUMBER(A299))),"",COUNTIFS($B$6:$B$505,B299&amp;"",$A$6:$A$505,"&lt;"&amp;A299,$D$6:$D$505,"&gt;=0")+COUNTIFS($B$6:B299,B299&amp;"",$A$6:A299,A299&amp;"",$D$6:D299,"&gt;=0"))</f>
        <v/>
      </c>
      <c r="K299" s="6">
        <f>IF(AND(B299&amp;""="",D299&amp;""=""),"",IF(OR(B299&amp;""="",NOT(ISNUMBER(D299)),NOT(ISNUMBER(A299))),"راجع البيانات","سليم"))</f>
        <v/>
      </c>
    </row>
    <row r="300">
      <c r="A300" s="13" t="n"/>
      <c r="B300" s="5" t="n"/>
      <c r="C300" s="5" t="n"/>
      <c r="D300" s="16" t="n"/>
      <c r="E300" s="5" t="n"/>
      <c r="F300" s="18">
        <f>IF(OR(B300&amp;""="",NOT(ISNUMBER(D300))),"",IFERROR(IF(INDEX('المواعيد'!$D$6:$D$105,MATCH(B300&amp;"",'المواعيد'!$A$6:$A$105,0))="","",INDEX('المواعيد'!$D$6:$D$105,MATCH(B300&amp;"",'المواعيد'!$A$6:$A$105,0))),""))</f>
        <v/>
      </c>
      <c r="G300" s="18">
        <f>IF(OR(F300="",NOT(ISNUMBER(D300))),"",D300-F300)</f>
        <v/>
      </c>
      <c r="H300" s="19">
        <f>IF(OR(B300&amp;""="",NOT(ISNUMBER(D300))),"",IFERROR(IF(INDEX('المواعيد'!$E$6:$E$105,MATCH(B300&amp;"",'المواعيد'!$A$6:$A$105,0))&gt;0,D300/INDEX('المواعيد'!$E$6:$E$105,MATCH(B300&amp;"",'المواعيد'!$A$6:$A$105,0)),""),""))</f>
        <v/>
      </c>
      <c r="I300" s="6">
        <f>IF(OR(B300&amp;""="",NOT(ISNUMBER(D300))),"",IF(COUNTIF('المواعيد'!$A$6:$A$105,B300&amp;"")=0,"الامتحان غير موجود",IF(F300="","بدون هدف",IF(D300&gt;F300,"فوق الهدف",IF(D300=F300,"على الهدف","تحت الهدف")))))</f>
        <v/>
      </c>
      <c r="J300" s="17">
        <f>IF(OR(B300&amp;""="",NOT(ISNUMBER(D300)),NOT(ISNUMBER(A300))),"",COUNTIFS($B$6:$B$505,B300&amp;"",$A$6:$A$505,"&lt;"&amp;A300,$D$6:$D$505,"&gt;=0")+COUNTIFS($B$6:B300,B300&amp;"",$A$6:A300,A300&amp;"",$D$6:D300,"&gt;=0"))</f>
        <v/>
      </c>
      <c r="K300" s="6">
        <f>IF(AND(B300&amp;""="",D300&amp;""=""),"",IF(OR(B300&amp;""="",NOT(ISNUMBER(D300)),NOT(ISNUMBER(A300))),"راجع البيانات","سليم"))</f>
        <v/>
      </c>
    </row>
    <row r="301">
      <c r="A301" s="13" t="n"/>
      <c r="B301" s="5" t="n"/>
      <c r="C301" s="5" t="n"/>
      <c r="D301" s="16" t="n"/>
      <c r="E301" s="5" t="n"/>
      <c r="F301" s="18">
        <f>IF(OR(B301&amp;""="",NOT(ISNUMBER(D301))),"",IFERROR(IF(INDEX('المواعيد'!$D$6:$D$105,MATCH(B301&amp;"",'المواعيد'!$A$6:$A$105,0))="","",INDEX('المواعيد'!$D$6:$D$105,MATCH(B301&amp;"",'المواعيد'!$A$6:$A$105,0))),""))</f>
        <v/>
      </c>
      <c r="G301" s="18">
        <f>IF(OR(F301="",NOT(ISNUMBER(D301))),"",D301-F301)</f>
        <v/>
      </c>
      <c r="H301" s="19">
        <f>IF(OR(B301&amp;""="",NOT(ISNUMBER(D301))),"",IFERROR(IF(INDEX('المواعيد'!$E$6:$E$105,MATCH(B301&amp;"",'المواعيد'!$A$6:$A$105,0))&gt;0,D301/INDEX('المواعيد'!$E$6:$E$105,MATCH(B301&amp;"",'المواعيد'!$A$6:$A$105,0)),""),""))</f>
        <v/>
      </c>
      <c r="I301" s="6">
        <f>IF(OR(B301&amp;""="",NOT(ISNUMBER(D301))),"",IF(COUNTIF('المواعيد'!$A$6:$A$105,B301&amp;"")=0,"الامتحان غير موجود",IF(F301="","بدون هدف",IF(D301&gt;F301,"فوق الهدف",IF(D301=F301,"على الهدف","تحت الهدف")))))</f>
        <v/>
      </c>
      <c r="J301" s="17">
        <f>IF(OR(B301&amp;""="",NOT(ISNUMBER(D301)),NOT(ISNUMBER(A301))),"",COUNTIFS($B$6:$B$505,B301&amp;"",$A$6:$A$505,"&lt;"&amp;A301,$D$6:$D$505,"&gt;=0")+COUNTIFS($B$6:B301,B301&amp;"",$A$6:A301,A301&amp;"",$D$6:D301,"&gt;=0"))</f>
        <v/>
      </c>
      <c r="K301" s="6">
        <f>IF(AND(B301&amp;""="",D301&amp;""=""),"",IF(OR(B301&amp;""="",NOT(ISNUMBER(D301)),NOT(ISNUMBER(A301))),"راجع البيانات","سليم"))</f>
        <v/>
      </c>
    </row>
    <row r="302">
      <c r="A302" s="13" t="n"/>
      <c r="B302" s="5" t="n"/>
      <c r="C302" s="5" t="n"/>
      <c r="D302" s="16" t="n"/>
      <c r="E302" s="5" t="n"/>
      <c r="F302" s="18">
        <f>IF(OR(B302&amp;""="",NOT(ISNUMBER(D302))),"",IFERROR(IF(INDEX('المواعيد'!$D$6:$D$105,MATCH(B302&amp;"",'المواعيد'!$A$6:$A$105,0))="","",INDEX('المواعيد'!$D$6:$D$105,MATCH(B302&amp;"",'المواعيد'!$A$6:$A$105,0))),""))</f>
        <v/>
      </c>
      <c r="G302" s="18">
        <f>IF(OR(F302="",NOT(ISNUMBER(D302))),"",D302-F302)</f>
        <v/>
      </c>
      <c r="H302" s="19">
        <f>IF(OR(B302&amp;""="",NOT(ISNUMBER(D302))),"",IFERROR(IF(INDEX('المواعيد'!$E$6:$E$105,MATCH(B302&amp;"",'المواعيد'!$A$6:$A$105,0))&gt;0,D302/INDEX('المواعيد'!$E$6:$E$105,MATCH(B302&amp;"",'المواعيد'!$A$6:$A$105,0)),""),""))</f>
        <v/>
      </c>
      <c r="I302" s="6">
        <f>IF(OR(B302&amp;""="",NOT(ISNUMBER(D302))),"",IF(COUNTIF('المواعيد'!$A$6:$A$105,B302&amp;"")=0,"الامتحان غير موجود",IF(F302="","بدون هدف",IF(D302&gt;F302,"فوق الهدف",IF(D302=F302,"على الهدف","تحت الهدف")))))</f>
        <v/>
      </c>
      <c r="J302" s="17">
        <f>IF(OR(B302&amp;""="",NOT(ISNUMBER(D302)),NOT(ISNUMBER(A302))),"",COUNTIFS($B$6:$B$505,B302&amp;"",$A$6:$A$505,"&lt;"&amp;A302,$D$6:$D$505,"&gt;=0")+COUNTIFS($B$6:B302,B302&amp;"",$A$6:A302,A302&amp;"",$D$6:D302,"&gt;=0"))</f>
        <v/>
      </c>
      <c r="K302" s="6">
        <f>IF(AND(B302&amp;""="",D302&amp;""=""),"",IF(OR(B302&amp;""="",NOT(ISNUMBER(D302)),NOT(ISNUMBER(A302))),"راجع البيانات","سليم"))</f>
        <v/>
      </c>
    </row>
    <row r="303">
      <c r="A303" s="13" t="n"/>
      <c r="B303" s="5" t="n"/>
      <c r="C303" s="5" t="n"/>
      <c r="D303" s="16" t="n"/>
      <c r="E303" s="5" t="n"/>
      <c r="F303" s="18">
        <f>IF(OR(B303&amp;""="",NOT(ISNUMBER(D303))),"",IFERROR(IF(INDEX('المواعيد'!$D$6:$D$105,MATCH(B303&amp;"",'المواعيد'!$A$6:$A$105,0))="","",INDEX('المواعيد'!$D$6:$D$105,MATCH(B303&amp;"",'المواعيد'!$A$6:$A$105,0))),""))</f>
        <v/>
      </c>
      <c r="G303" s="18">
        <f>IF(OR(F303="",NOT(ISNUMBER(D303))),"",D303-F303)</f>
        <v/>
      </c>
      <c r="H303" s="19">
        <f>IF(OR(B303&amp;""="",NOT(ISNUMBER(D303))),"",IFERROR(IF(INDEX('المواعيد'!$E$6:$E$105,MATCH(B303&amp;"",'المواعيد'!$A$6:$A$105,0))&gt;0,D303/INDEX('المواعيد'!$E$6:$E$105,MATCH(B303&amp;"",'المواعيد'!$A$6:$A$105,0)),""),""))</f>
        <v/>
      </c>
      <c r="I303" s="6">
        <f>IF(OR(B303&amp;""="",NOT(ISNUMBER(D303))),"",IF(COUNTIF('المواعيد'!$A$6:$A$105,B303&amp;"")=0,"الامتحان غير موجود",IF(F303="","بدون هدف",IF(D303&gt;F303,"فوق الهدف",IF(D303=F303,"على الهدف","تحت الهدف")))))</f>
        <v/>
      </c>
      <c r="J303" s="17">
        <f>IF(OR(B303&amp;""="",NOT(ISNUMBER(D303)),NOT(ISNUMBER(A303))),"",COUNTIFS($B$6:$B$505,B303&amp;"",$A$6:$A$505,"&lt;"&amp;A303,$D$6:$D$505,"&gt;=0")+COUNTIFS($B$6:B303,B303&amp;"",$A$6:A303,A303&amp;"",$D$6:D303,"&gt;=0"))</f>
        <v/>
      </c>
      <c r="K303" s="6">
        <f>IF(AND(B303&amp;""="",D303&amp;""=""),"",IF(OR(B303&amp;""="",NOT(ISNUMBER(D303)),NOT(ISNUMBER(A303))),"راجع البيانات","سليم"))</f>
        <v/>
      </c>
    </row>
    <row r="304">
      <c r="A304" s="13" t="n"/>
      <c r="B304" s="5" t="n"/>
      <c r="C304" s="5" t="n"/>
      <c r="D304" s="16" t="n"/>
      <c r="E304" s="5" t="n"/>
      <c r="F304" s="18">
        <f>IF(OR(B304&amp;""="",NOT(ISNUMBER(D304))),"",IFERROR(IF(INDEX('المواعيد'!$D$6:$D$105,MATCH(B304&amp;"",'المواعيد'!$A$6:$A$105,0))="","",INDEX('المواعيد'!$D$6:$D$105,MATCH(B304&amp;"",'المواعيد'!$A$6:$A$105,0))),""))</f>
        <v/>
      </c>
      <c r="G304" s="18">
        <f>IF(OR(F304="",NOT(ISNUMBER(D304))),"",D304-F304)</f>
        <v/>
      </c>
      <c r="H304" s="19">
        <f>IF(OR(B304&amp;""="",NOT(ISNUMBER(D304))),"",IFERROR(IF(INDEX('المواعيد'!$E$6:$E$105,MATCH(B304&amp;"",'المواعيد'!$A$6:$A$105,0))&gt;0,D304/INDEX('المواعيد'!$E$6:$E$105,MATCH(B304&amp;"",'المواعيد'!$A$6:$A$105,0)),""),""))</f>
        <v/>
      </c>
      <c r="I304" s="6">
        <f>IF(OR(B304&amp;""="",NOT(ISNUMBER(D304))),"",IF(COUNTIF('المواعيد'!$A$6:$A$105,B304&amp;"")=0,"الامتحان غير موجود",IF(F304="","بدون هدف",IF(D304&gt;F304,"فوق الهدف",IF(D304=F304,"على الهدف","تحت الهدف")))))</f>
        <v/>
      </c>
      <c r="J304" s="17">
        <f>IF(OR(B304&amp;""="",NOT(ISNUMBER(D304)),NOT(ISNUMBER(A304))),"",COUNTIFS($B$6:$B$505,B304&amp;"",$A$6:$A$505,"&lt;"&amp;A304,$D$6:$D$505,"&gt;=0")+COUNTIFS($B$6:B304,B304&amp;"",$A$6:A304,A304&amp;"",$D$6:D304,"&gt;=0"))</f>
        <v/>
      </c>
      <c r="K304" s="6">
        <f>IF(AND(B304&amp;""="",D304&amp;""=""),"",IF(OR(B304&amp;""="",NOT(ISNUMBER(D304)),NOT(ISNUMBER(A304))),"راجع البيانات","سليم"))</f>
        <v/>
      </c>
    </row>
    <row r="305">
      <c r="A305" s="13" t="n"/>
      <c r="B305" s="5" t="n"/>
      <c r="C305" s="5" t="n"/>
      <c r="D305" s="16" t="n"/>
      <c r="E305" s="5" t="n"/>
      <c r="F305" s="18">
        <f>IF(OR(B305&amp;""="",NOT(ISNUMBER(D305))),"",IFERROR(IF(INDEX('المواعيد'!$D$6:$D$105,MATCH(B305&amp;"",'المواعيد'!$A$6:$A$105,0))="","",INDEX('المواعيد'!$D$6:$D$105,MATCH(B305&amp;"",'المواعيد'!$A$6:$A$105,0))),""))</f>
        <v/>
      </c>
      <c r="G305" s="18">
        <f>IF(OR(F305="",NOT(ISNUMBER(D305))),"",D305-F305)</f>
        <v/>
      </c>
      <c r="H305" s="19">
        <f>IF(OR(B305&amp;""="",NOT(ISNUMBER(D305))),"",IFERROR(IF(INDEX('المواعيد'!$E$6:$E$105,MATCH(B305&amp;"",'المواعيد'!$A$6:$A$105,0))&gt;0,D305/INDEX('المواعيد'!$E$6:$E$105,MATCH(B305&amp;"",'المواعيد'!$A$6:$A$105,0)),""),""))</f>
        <v/>
      </c>
      <c r="I305" s="6">
        <f>IF(OR(B305&amp;""="",NOT(ISNUMBER(D305))),"",IF(COUNTIF('المواعيد'!$A$6:$A$105,B305&amp;"")=0,"الامتحان غير موجود",IF(F305="","بدون هدف",IF(D305&gt;F305,"فوق الهدف",IF(D305=F305,"على الهدف","تحت الهدف")))))</f>
        <v/>
      </c>
      <c r="J305" s="17">
        <f>IF(OR(B305&amp;""="",NOT(ISNUMBER(D305)),NOT(ISNUMBER(A305))),"",COUNTIFS($B$6:$B$505,B305&amp;"",$A$6:$A$505,"&lt;"&amp;A305,$D$6:$D$505,"&gt;=0")+COUNTIFS($B$6:B305,B305&amp;"",$A$6:A305,A305&amp;"",$D$6:D305,"&gt;=0"))</f>
        <v/>
      </c>
      <c r="K305" s="6">
        <f>IF(AND(B305&amp;""="",D305&amp;""=""),"",IF(OR(B305&amp;""="",NOT(ISNUMBER(D305)),NOT(ISNUMBER(A305))),"راجع البيانات","سليم"))</f>
        <v/>
      </c>
    </row>
    <row r="306">
      <c r="A306" s="13" t="n"/>
      <c r="B306" s="5" t="n"/>
      <c r="C306" s="5" t="n"/>
      <c r="D306" s="16" t="n"/>
      <c r="E306" s="5" t="n"/>
      <c r="F306" s="18">
        <f>IF(OR(B306&amp;""="",NOT(ISNUMBER(D306))),"",IFERROR(IF(INDEX('المواعيد'!$D$6:$D$105,MATCH(B306&amp;"",'المواعيد'!$A$6:$A$105,0))="","",INDEX('المواعيد'!$D$6:$D$105,MATCH(B306&amp;"",'المواعيد'!$A$6:$A$105,0))),""))</f>
        <v/>
      </c>
      <c r="G306" s="18">
        <f>IF(OR(F306="",NOT(ISNUMBER(D306))),"",D306-F306)</f>
        <v/>
      </c>
      <c r="H306" s="19">
        <f>IF(OR(B306&amp;""="",NOT(ISNUMBER(D306))),"",IFERROR(IF(INDEX('المواعيد'!$E$6:$E$105,MATCH(B306&amp;"",'المواعيد'!$A$6:$A$105,0))&gt;0,D306/INDEX('المواعيد'!$E$6:$E$105,MATCH(B306&amp;"",'المواعيد'!$A$6:$A$105,0)),""),""))</f>
        <v/>
      </c>
      <c r="I306" s="6">
        <f>IF(OR(B306&amp;""="",NOT(ISNUMBER(D306))),"",IF(COUNTIF('المواعيد'!$A$6:$A$105,B306&amp;"")=0,"الامتحان غير موجود",IF(F306="","بدون هدف",IF(D306&gt;F306,"فوق الهدف",IF(D306=F306,"على الهدف","تحت الهدف")))))</f>
        <v/>
      </c>
      <c r="J306" s="17">
        <f>IF(OR(B306&amp;""="",NOT(ISNUMBER(D306)),NOT(ISNUMBER(A306))),"",COUNTIFS($B$6:$B$505,B306&amp;"",$A$6:$A$505,"&lt;"&amp;A306,$D$6:$D$505,"&gt;=0")+COUNTIFS($B$6:B306,B306&amp;"",$A$6:A306,A306&amp;"",$D$6:D306,"&gt;=0"))</f>
        <v/>
      </c>
      <c r="K306" s="6">
        <f>IF(AND(B306&amp;""="",D306&amp;""=""),"",IF(OR(B306&amp;""="",NOT(ISNUMBER(D306)),NOT(ISNUMBER(A306))),"راجع البيانات","سليم"))</f>
        <v/>
      </c>
    </row>
    <row r="307">
      <c r="A307" s="13" t="n"/>
      <c r="B307" s="5" t="n"/>
      <c r="C307" s="5" t="n"/>
      <c r="D307" s="16" t="n"/>
      <c r="E307" s="5" t="n"/>
      <c r="F307" s="18">
        <f>IF(OR(B307&amp;""="",NOT(ISNUMBER(D307))),"",IFERROR(IF(INDEX('المواعيد'!$D$6:$D$105,MATCH(B307&amp;"",'المواعيد'!$A$6:$A$105,0))="","",INDEX('المواعيد'!$D$6:$D$105,MATCH(B307&amp;"",'المواعيد'!$A$6:$A$105,0))),""))</f>
        <v/>
      </c>
      <c r="G307" s="18">
        <f>IF(OR(F307="",NOT(ISNUMBER(D307))),"",D307-F307)</f>
        <v/>
      </c>
      <c r="H307" s="19">
        <f>IF(OR(B307&amp;""="",NOT(ISNUMBER(D307))),"",IFERROR(IF(INDEX('المواعيد'!$E$6:$E$105,MATCH(B307&amp;"",'المواعيد'!$A$6:$A$105,0))&gt;0,D307/INDEX('المواعيد'!$E$6:$E$105,MATCH(B307&amp;"",'المواعيد'!$A$6:$A$105,0)),""),""))</f>
        <v/>
      </c>
      <c r="I307" s="6">
        <f>IF(OR(B307&amp;""="",NOT(ISNUMBER(D307))),"",IF(COUNTIF('المواعيد'!$A$6:$A$105,B307&amp;"")=0,"الامتحان غير موجود",IF(F307="","بدون هدف",IF(D307&gt;F307,"فوق الهدف",IF(D307=F307,"على الهدف","تحت الهدف")))))</f>
        <v/>
      </c>
      <c r="J307" s="17">
        <f>IF(OR(B307&amp;""="",NOT(ISNUMBER(D307)),NOT(ISNUMBER(A307))),"",COUNTIFS($B$6:$B$505,B307&amp;"",$A$6:$A$505,"&lt;"&amp;A307,$D$6:$D$505,"&gt;=0")+COUNTIFS($B$6:B307,B307&amp;"",$A$6:A307,A307&amp;"",$D$6:D307,"&gt;=0"))</f>
        <v/>
      </c>
      <c r="K307" s="6">
        <f>IF(AND(B307&amp;""="",D307&amp;""=""),"",IF(OR(B307&amp;""="",NOT(ISNUMBER(D307)),NOT(ISNUMBER(A307))),"راجع البيانات","سليم"))</f>
        <v/>
      </c>
    </row>
    <row r="308">
      <c r="A308" s="13" t="n"/>
      <c r="B308" s="5" t="n"/>
      <c r="C308" s="5" t="n"/>
      <c r="D308" s="16" t="n"/>
      <c r="E308" s="5" t="n"/>
      <c r="F308" s="18">
        <f>IF(OR(B308&amp;""="",NOT(ISNUMBER(D308))),"",IFERROR(IF(INDEX('المواعيد'!$D$6:$D$105,MATCH(B308&amp;"",'المواعيد'!$A$6:$A$105,0))="","",INDEX('المواعيد'!$D$6:$D$105,MATCH(B308&amp;"",'المواعيد'!$A$6:$A$105,0))),""))</f>
        <v/>
      </c>
      <c r="G308" s="18">
        <f>IF(OR(F308="",NOT(ISNUMBER(D308))),"",D308-F308)</f>
        <v/>
      </c>
      <c r="H308" s="19">
        <f>IF(OR(B308&amp;""="",NOT(ISNUMBER(D308))),"",IFERROR(IF(INDEX('المواعيد'!$E$6:$E$105,MATCH(B308&amp;"",'المواعيد'!$A$6:$A$105,0))&gt;0,D308/INDEX('المواعيد'!$E$6:$E$105,MATCH(B308&amp;"",'المواعيد'!$A$6:$A$105,0)),""),""))</f>
        <v/>
      </c>
      <c r="I308" s="6">
        <f>IF(OR(B308&amp;""="",NOT(ISNUMBER(D308))),"",IF(COUNTIF('المواعيد'!$A$6:$A$105,B308&amp;"")=0,"الامتحان غير موجود",IF(F308="","بدون هدف",IF(D308&gt;F308,"فوق الهدف",IF(D308=F308,"على الهدف","تحت الهدف")))))</f>
        <v/>
      </c>
      <c r="J308" s="17">
        <f>IF(OR(B308&amp;""="",NOT(ISNUMBER(D308)),NOT(ISNUMBER(A308))),"",COUNTIFS($B$6:$B$505,B308&amp;"",$A$6:$A$505,"&lt;"&amp;A308,$D$6:$D$505,"&gt;=0")+COUNTIFS($B$6:B308,B308&amp;"",$A$6:A308,A308&amp;"",$D$6:D308,"&gt;=0"))</f>
        <v/>
      </c>
      <c r="K308" s="6">
        <f>IF(AND(B308&amp;""="",D308&amp;""=""),"",IF(OR(B308&amp;""="",NOT(ISNUMBER(D308)),NOT(ISNUMBER(A308))),"راجع البيانات","سليم"))</f>
        <v/>
      </c>
    </row>
    <row r="309">
      <c r="A309" s="13" t="n"/>
      <c r="B309" s="5" t="n"/>
      <c r="C309" s="5" t="n"/>
      <c r="D309" s="16" t="n"/>
      <c r="E309" s="5" t="n"/>
      <c r="F309" s="18">
        <f>IF(OR(B309&amp;""="",NOT(ISNUMBER(D309))),"",IFERROR(IF(INDEX('المواعيد'!$D$6:$D$105,MATCH(B309&amp;"",'المواعيد'!$A$6:$A$105,0))="","",INDEX('المواعيد'!$D$6:$D$105,MATCH(B309&amp;"",'المواعيد'!$A$6:$A$105,0))),""))</f>
        <v/>
      </c>
      <c r="G309" s="18">
        <f>IF(OR(F309="",NOT(ISNUMBER(D309))),"",D309-F309)</f>
        <v/>
      </c>
      <c r="H309" s="19">
        <f>IF(OR(B309&amp;""="",NOT(ISNUMBER(D309))),"",IFERROR(IF(INDEX('المواعيد'!$E$6:$E$105,MATCH(B309&amp;"",'المواعيد'!$A$6:$A$105,0))&gt;0,D309/INDEX('المواعيد'!$E$6:$E$105,MATCH(B309&amp;"",'المواعيد'!$A$6:$A$105,0)),""),""))</f>
        <v/>
      </c>
      <c r="I309" s="6">
        <f>IF(OR(B309&amp;""="",NOT(ISNUMBER(D309))),"",IF(COUNTIF('المواعيد'!$A$6:$A$105,B309&amp;"")=0,"الامتحان غير موجود",IF(F309="","بدون هدف",IF(D309&gt;F309,"فوق الهدف",IF(D309=F309,"على الهدف","تحت الهدف")))))</f>
        <v/>
      </c>
      <c r="J309" s="17">
        <f>IF(OR(B309&amp;""="",NOT(ISNUMBER(D309)),NOT(ISNUMBER(A309))),"",COUNTIFS($B$6:$B$505,B309&amp;"",$A$6:$A$505,"&lt;"&amp;A309,$D$6:$D$505,"&gt;=0")+COUNTIFS($B$6:B309,B309&amp;"",$A$6:A309,A309&amp;"",$D$6:D309,"&gt;=0"))</f>
        <v/>
      </c>
      <c r="K309" s="6">
        <f>IF(AND(B309&amp;""="",D309&amp;""=""),"",IF(OR(B309&amp;""="",NOT(ISNUMBER(D309)),NOT(ISNUMBER(A309))),"راجع البيانات","سليم"))</f>
        <v/>
      </c>
    </row>
    <row r="310">
      <c r="A310" s="13" t="n"/>
      <c r="B310" s="5" t="n"/>
      <c r="C310" s="5" t="n"/>
      <c r="D310" s="16" t="n"/>
      <c r="E310" s="5" t="n"/>
      <c r="F310" s="18">
        <f>IF(OR(B310&amp;""="",NOT(ISNUMBER(D310))),"",IFERROR(IF(INDEX('المواعيد'!$D$6:$D$105,MATCH(B310&amp;"",'المواعيد'!$A$6:$A$105,0))="","",INDEX('المواعيد'!$D$6:$D$105,MATCH(B310&amp;"",'المواعيد'!$A$6:$A$105,0))),""))</f>
        <v/>
      </c>
      <c r="G310" s="18">
        <f>IF(OR(F310="",NOT(ISNUMBER(D310))),"",D310-F310)</f>
        <v/>
      </c>
      <c r="H310" s="19">
        <f>IF(OR(B310&amp;""="",NOT(ISNUMBER(D310))),"",IFERROR(IF(INDEX('المواعيد'!$E$6:$E$105,MATCH(B310&amp;"",'المواعيد'!$A$6:$A$105,0))&gt;0,D310/INDEX('المواعيد'!$E$6:$E$105,MATCH(B310&amp;"",'المواعيد'!$A$6:$A$105,0)),""),""))</f>
        <v/>
      </c>
      <c r="I310" s="6">
        <f>IF(OR(B310&amp;""="",NOT(ISNUMBER(D310))),"",IF(COUNTIF('المواعيد'!$A$6:$A$105,B310&amp;"")=0,"الامتحان غير موجود",IF(F310="","بدون هدف",IF(D310&gt;F310,"فوق الهدف",IF(D310=F310,"على الهدف","تحت الهدف")))))</f>
        <v/>
      </c>
      <c r="J310" s="17">
        <f>IF(OR(B310&amp;""="",NOT(ISNUMBER(D310)),NOT(ISNUMBER(A310))),"",COUNTIFS($B$6:$B$505,B310&amp;"",$A$6:$A$505,"&lt;"&amp;A310,$D$6:$D$505,"&gt;=0")+COUNTIFS($B$6:B310,B310&amp;"",$A$6:A310,A310&amp;"",$D$6:D310,"&gt;=0"))</f>
        <v/>
      </c>
      <c r="K310" s="6">
        <f>IF(AND(B310&amp;""="",D310&amp;""=""),"",IF(OR(B310&amp;""="",NOT(ISNUMBER(D310)),NOT(ISNUMBER(A310))),"راجع البيانات","سليم"))</f>
        <v/>
      </c>
    </row>
    <row r="311">
      <c r="A311" s="13" t="n"/>
      <c r="B311" s="5" t="n"/>
      <c r="C311" s="5" t="n"/>
      <c r="D311" s="16" t="n"/>
      <c r="E311" s="5" t="n"/>
      <c r="F311" s="18">
        <f>IF(OR(B311&amp;""="",NOT(ISNUMBER(D311))),"",IFERROR(IF(INDEX('المواعيد'!$D$6:$D$105,MATCH(B311&amp;"",'المواعيد'!$A$6:$A$105,0))="","",INDEX('المواعيد'!$D$6:$D$105,MATCH(B311&amp;"",'المواعيد'!$A$6:$A$105,0))),""))</f>
        <v/>
      </c>
      <c r="G311" s="18">
        <f>IF(OR(F311="",NOT(ISNUMBER(D311))),"",D311-F311)</f>
        <v/>
      </c>
      <c r="H311" s="19">
        <f>IF(OR(B311&amp;""="",NOT(ISNUMBER(D311))),"",IFERROR(IF(INDEX('المواعيد'!$E$6:$E$105,MATCH(B311&amp;"",'المواعيد'!$A$6:$A$105,0))&gt;0,D311/INDEX('المواعيد'!$E$6:$E$105,MATCH(B311&amp;"",'المواعيد'!$A$6:$A$105,0)),""),""))</f>
        <v/>
      </c>
      <c r="I311" s="6">
        <f>IF(OR(B311&amp;""="",NOT(ISNUMBER(D311))),"",IF(COUNTIF('المواعيد'!$A$6:$A$105,B311&amp;"")=0,"الامتحان غير موجود",IF(F311="","بدون هدف",IF(D311&gt;F311,"فوق الهدف",IF(D311=F311,"على الهدف","تحت الهدف")))))</f>
        <v/>
      </c>
      <c r="J311" s="17">
        <f>IF(OR(B311&amp;""="",NOT(ISNUMBER(D311)),NOT(ISNUMBER(A311))),"",COUNTIFS($B$6:$B$505,B311&amp;"",$A$6:$A$505,"&lt;"&amp;A311,$D$6:$D$505,"&gt;=0")+COUNTIFS($B$6:B311,B311&amp;"",$A$6:A311,A311&amp;"",$D$6:D311,"&gt;=0"))</f>
        <v/>
      </c>
      <c r="K311" s="6">
        <f>IF(AND(B311&amp;""="",D311&amp;""=""),"",IF(OR(B311&amp;""="",NOT(ISNUMBER(D311)),NOT(ISNUMBER(A311))),"راجع البيانات","سليم"))</f>
        <v/>
      </c>
    </row>
    <row r="312">
      <c r="A312" s="13" t="n"/>
      <c r="B312" s="5" t="n"/>
      <c r="C312" s="5" t="n"/>
      <c r="D312" s="16" t="n"/>
      <c r="E312" s="5" t="n"/>
      <c r="F312" s="18">
        <f>IF(OR(B312&amp;""="",NOT(ISNUMBER(D312))),"",IFERROR(IF(INDEX('المواعيد'!$D$6:$D$105,MATCH(B312&amp;"",'المواعيد'!$A$6:$A$105,0))="","",INDEX('المواعيد'!$D$6:$D$105,MATCH(B312&amp;"",'المواعيد'!$A$6:$A$105,0))),""))</f>
        <v/>
      </c>
      <c r="G312" s="18">
        <f>IF(OR(F312="",NOT(ISNUMBER(D312))),"",D312-F312)</f>
        <v/>
      </c>
      <c r="H312" s="19">
        <f>IF(OR(B312&amp;""="",NOT(ISNUMBER(D312))),"",IFERROR(IF(INDEX('المواعيد'!$E$6:$E$105,MATCH(B312&amp;"",'المواعيد'!$A$6:$A$105,0))&gt;0,D312/INDEX('المواعيد'!$E$6:$E$105,MATCH(B312&amp;"",'المواعيد'!$A$6:$A$105,0)),""),""))</f>
        <v/>
      </c>
      <c r="I312" s="6">
        <f>IF(OR(B312&amp;""="",NOT(ISNUMBER(D312))),"",IF(COUNTIF('المواعيد'!$A$6:$A$105,B312&amp;"")=0,"الامتحان غير موجود",IF(F312="","بدون هدف",IF(D312&gt;F312,"فوق الهدف",IF(D312=F312,"على الهدف","تحت الهدف")))))</f>
        <v/>
      </c>
      <c r="J312" s="17">
        <f>IF(OR(B312&amp;""="",NOT(ISNUMBER(D312)),NOT(ISNUMBER(A312))),"",COUNTIFS($B$6:$B$505,B312&amp;"",$A$6:$A$505,"&lt;"&amp;A312,$D$6:$D$505,"&gt;=0")+COUNTIFS($B$6:B312,B312&amp;"",$A$6:A312,A312&amp;"",$D$6:D312,"&gt;=0"))</f>
        <v/>
      </c>
      <c r="K312" s="6">
        <f>IF(AND(B312&amp;""="",D312&amp;""=""),"",IF(OR(B312&amp;""="",NOT(ISNUMBER(D312)),NOT(ISNUMBER(A312))),"راجع البيانات","سليم"))</f>
        <v/>
      </c>
    </row>
    <row r="313">
      <c r="A313" s="13" t="n"/>
      <c r="B313" s="5" t="n"/>
      <c r="C313" s="5" t="n"/>
      <c r="D313" s="16" t="n"/>
      <c r="E313" s="5" t="n"/>
      <c r="F313" s="18">
        <f>IF(OR(B313&amp;""="",NOT(ISNUMBER(D313))),"",IFERROR(IF(INDEX('المواعيد'!$D$6:$D$105,MATCH(B313&amp;"",'المواعيد'!$A$6:$A$105,0))="","",INDEX('المواعيد'!$D$6:$D$105,MATCH(B313&amp;"",'المواعيد'!$A$6:$A$105,0))),""))</f>
        <v/>
      </c>
      <c r="G313" s="18">
        <f>IF(OR(F313="",NOT(ISNUMBER(D313))),"",D313-F313)</f>
        <v/>
      </c>
      <c r="H313" s="19">
        <f>IF(OR(B313&amp;""="",NOT(ISNUMBER(D313))),"",IFERROR(IF(INDEX('المواعيد'!$E$6:$E$105,MATCH(B313&amp;"",'المواعيد'!$A$6:$A$105,0))&gt;0,D313/INDEX('المواعيد'!$E$6:$E$105,MATCH(B313&amp;"",'المواعيد'!$A$6:$A$105,0)),""),""))</f>
        <v/>
      </c>
      <c r="I313" s="6">
        <f>IF(OR(B313&amp;""="",NOT(ISNUMBER(D313))),"",IF(COUNTIF('المواعيد'!$A$6:$A$105,B313&amp;"")=0,"الامتحان غير موجود",IF(F313="","بدون هدف",IF(D313&gt;F313,"فوق الهدف",IF(D313=F313,"على الهدف","تحت الهدف")))))</f>
        <v/>
      </c>
      <c r="J313" s="17">
        <f>IF(OR(B313&amp;""="",NOT(ISNUMBER(D313)),NOT(ISNUMBER(A313))),"",COUNTIFS($B$6:$B$505,B313&amp;"",$A$6:$A$505,"&lt;"&amp;A313,$D$6:$D$505,"&gt;=0")+COUNTIFS($B$6:B313,B313&amp;"",$A$6:A313,A313&amp;"",$D$6:D313,"&gt;=0"))</f>
        <v/>
      </c>
      <c r="K313" s="6">
        <f>IF(AND(B313&amp;""="",D313&amp;""=""),"",IF(OR(B313&amp;""="",NOT(ISNUMBER(D313)),NOT(ISNUMBER(A313))),"راجع البيانات","سليم"))</f>
        <v/>
      </c>
    </row>
    <row r="314">
      <c r="A314" s="13" t="n"/>
      <c r="B314" s="5" t="n"/>
      <c r="C314" s="5" t="n"/>
      <c r="D314" s="16" t="n"/>
      <c r="E314" s="5" t="n"/>
      <c r="F314" s="18">
        <f>IF(OR(B314&amp;""="",NOT(ISNUMBER(D314))),"",IFERROR(IF(INDEX('المواعيد'!$D$6:$D$105,MATCH(B314&amp;"",'المواعيد'!$A$6:$A$105,0))="","",INDEX('المواعيد'!$D$6:$D$105,MATCH(B314&amp;"",'المواعيد'!$A$6:$A$105,0))),""))</f>
        <v/>
      </c>
      <c r="G314" s="18">
        <f>IF(OR(F314="",NOT(ISNUMBER(D314))),"",D314-F314)</f>
        <v/>
      </c>
      <c r="H314" s="19">
        <f>IF(OR(B314&amp;""="",NOT(ISNUMBER(D314))),"",IFERROR(IF(INDEX('المواعيد'!$E$6:$E$105,MATCH(B314&amp;"",'المواعيد'!$A$6:$A$105,0))&gt;0,D314/INDEX('المواعيد'!$E$6:$E$105,MATCH(B314&amp;"",'المواعيد'!$A$6:$A$105,0)),""),""))</f>
        <v/>
      </c>
      <c r="I314" s="6">
        <f>IF(OR(B314&amp;""="",NOT(ISNUMBER(D314))),"",IF(COUNTIF('المواعيد'!$A$6:$A$105,B314&amp;"")=0,"الامتحان غير موجود",IF(F314="","بدون هدف",IF(D314&gt;F314,"فوق الهدف",IF(D314=F314,"على الهدف","تحت الهدف")))))</f>
        <v/>
      </c>
      <c r="J314" s="17">
        <f>IF(OR(B314&amp;""="",NOT(ISNUMBER(D314)),NOT(ISNUMBER(A314))),"",COUNTIFS($B$6:$B$505,B314&amp;"",$A$6:$A$505,"&lt;"&amp;A314,$D$6:$D$505,"&gt;=0")+COUNTIFS($B$6:B314,B314&amp;"",$A$6:A314,A314&amp;"",$D$6:D314,"&gt;=0"))</f>
        <v/>
      </c>
      <c r="K314" s="6">
        <f>IF(AND(B314&amp;""="",D314&amp;""=""),"",IF(OR(B314&amp;""="",NOT(ISNUMBER(D314)),NOT(ISNUMBER(A314))),"راجع البيانات","سليم"))</f>
        <v/>
      </c>
    </row>
    <row r="315">
      <c r="A315" s="13" t="n"/>
      <c r="B315" s="5" t="n"/>
      <c r="C315" s="5" t="n"/>
      <c r="D315" s="16" t="n"/>
      <c r="E315" s="5" t="n"/>
      <c r="F315" s="18">
        <f>IF(OR(B315&amp;""="",NOT(ISNUMBER(D315))),"",IFERROR(IF(INDEX('المواعيد'!$D$6:$D$105,MATCH(B315&amp;"",'المواعيد'!$A$6:$A$105,0))="","",INDEX('المواعيد'!$D$6:$D$105,MATCH(B315&amp;"",'المواعيد'!$A$6:$A$105,0))),""))</f>
        <v/>
      </c>
      <c r="G315" s="18">
        <f>IF(OR(F315="",NOT(ISNUMBER(D315))),"",D315-F315)</f>
        <v/>
      </c>
      <c r="H315" s="19">
        <f>IF(OR(B315&amp;""="",NOT(ISNUMBER(D315))),"",IFERROR(IF(INDEX('المواعيد'!$E$6:$E$105,MATCH(B315&amp;"",'المواعيد'!$A$6:$A$105,0))&gt;0,D315/INDEX('المواعيد'!$E$6:$E$105,MATCH(B315&amp;"",'المواعيد'!$A$6:$A$105,0)),""),""))</f>
        <v/>
      </c>
      <c r="I315" s="6">
        <f>IF(OR(B315&amp;""="",NOT(ISNUMBER(D315))),"",IF(COUNTIF('المواعيد'!$A$6:$A$105,B315&amp;"")=0,"الامتحان غير موجود",IF(F315="","بدون هدف",IF(D315&gt;F315,"فوق الهدف",IF(D315=F315,"على الهدف","تحت الهدف")))))</f>
        <v/>
      </c>
      <c r="J315" s="17">
        <f>IF(OR(B315&amp;""="",NOT(ISNUMBER(D315)),NOT(ISNUMBER(A315))),"",COUNTIFS($B$6:$B$505,B315&amp;"",$A$6:$A$505,"&lt;"&amp;A315,$D$6:$D$505,"&gt;=0")+COUNTIFS($B$6:B315,B315&amp;"",$A$6:A315,A315&amp;"",$D$6:D315,"&gt;=0"))</f>
        <v/>
      </c>
      <c r="K315" s="6">
        <f>IF(AND(B315&amp;""="",D315&amp;""=""),"",IF(OR(B315&amp;""="",NOT(ISNUMBER(D315)),NOT(ISNUMBER(A315))),"راجع البيانات","سليم"))</f>
        <v/>
      </c>
    </row>
    <row r="316">
      <c r="A316" s="13" t="n"/>
      <c r="B316" s="5" t="n"/>
      <c r="C316" s="5" t="n"/>
      <c r="D316" s="16" t="n"/>
      <c r="E316" s="5" t="n"/>
      <c r="F316" s="18">
        <f>IF(OR(B316&amp;""="",NOT(ISNUMBER(D316))),"",IFERROR(IF(INDEX('المواعيد'!$D$6:$D$105,MATCH(B316&amp;"",'المواعيد'!$A$6:$A$105,0))="","",INDEX('المواعيد'!$D$6:$D$105,MATCH(B316&amp;"",'المواعيد'!$A$6:$A$105,0))),""))</f>
        <v/>
      </c>
      <c r="G316" s="18">
        <f>IF(OR(F316="",NOT(ISNUMBER(D316))),"",D316-F316)</f>
        <v/>
      </c>
      <c r="H316" s="19">
        <f>IF(OR(B316&amp;""="",NOT(ISNUMBER(D316))),"",IFERROR(IF(INDEX('المواعيد'!$E$6:$E$105,MATCH(B316&amp;"",'المواعيد'!$A$6:$A$105,0))&gt;0,D316/INDEX('المواعيد'!$E$6:$E$105,MATCH(B316&amp;"",'المواعيد'!$A$6:$A$105,0)),""),""))</f>
        <v/>
      </c>
      <c r="I316" s="6">
        <f>IF(OR(B316&amp;""="",NOT(ISNUMBER(D316))),"",IF(COUNTIF('المواعيد'!$A$6:$A$105,B316&amp;"")=0,"الامتحان غير موجود",IF(F316="","بدون هدف",IF(D316&gt;F316,"فوق الهدف",IF(D316=F316,"على الهدف","تحت الهدف")))))</f>
        <v/>
      </c>
      <c r="J316" s="17">
        <f>IF(OR(B316&amp;""="",NOT(ISNUMBER(D316)),NOT(ISNUMBER(A316))),"",COUNTIFS($B$6:$B$505,B316&amp;"",$A$6:$A$505,"&lt;"&amp;A316,$D$6:$D$505,"&gt;=0")+COUNTIFS($B$6:B316,B316&amp;"",$A$6:A316,A316&amp;"",$D$6:D316,"&gt;=0"))</f>
        <v/>
      </c>
      <c r="K316" s="6">
        <f>IF(AND(B316&amp;""="",D316&amp;""=""),"",IF(OR(B316&amp;""="",NOT(ISNUMBER(D316)),NOT(ISNUMBER(A316))),"راجع البيانات","سليم"))</f>
        <v/>
      </c>
    </row>
    <row r="317">
      <c r="A317" s="13" t="n"/>
      <c r="B317" s="5" t="n"/>
      <c r="C317" s="5" t="n"/>
      <c r="D317" s="16" t="n"/>
      <c r="E317" s="5" t="n"/>
      <c r="F317" s="18">
        <f>IF(OR(B317&amp;""="",NOT(ISNUMBER(D317))),"",IFERROR(IF(INDEX('المواعيد'!$D$6:$D$105,MATCH(B317&amp;"",'المواعيد'!$A$6:$A$105,0))="","",INDEX('المواعيد'!$D$6:$D$105,MATCH(B317&amp;"",'المواعيد'!$A$6:$A$105,0))),""))</f>
        <v/>
      </c>
      <c r="G317" s="18">
        <f>IF(OR(F317="",NOT(ISNUMBER(D317))),"",D317-F317)</f>
        <v/>
      </c>
      <c r="H317" s="19">
        <f>IF(OR(B317&amp;""="",NOT(ISNUMBER(D317))),"",IFERROR(IF(INDEX('المواعيد'!$E$6:$E$105,MATCH(B317&amp;"",'المواعيد'!$A$6:$A$105,0))&gt;0,D317/INDEX('المواعيد'!$E$6:$E$105,MATCH(B317&amp;"",'المواعيد'!$A$6:$A$105,0)),""),""))</f>
        <v/>
      </c>
      <c r="I317" s="6">
        <f>IF(OR(B317&amp;""="",NOT(ISNUMBER(D317))),"",IF(COUNTIF('المواعيد'!$A$6:$A$105,B317&amp;"")=0,"الامتحان غير موجود",IF(F317="","بدون هدف",IF(D317&gt;F317,"فوق الهدف",IF(D317=F317,"على الهدف","تحت الهدف")))))</f>
        <v/>
      </c>
      <c r="J317" s="17">
        <f>IF(OR(B317&amp;""="",NOT(ISNUMBER(D317)),NOT(ISNUMBER(A317))),"",COUNTIFS($B$6:$B$505,B317&amp;"",$A$6:$A$505,"&lt;"&amp;A317,$D$6:$D$505,"&gt;=0")+COUNTIFS($B$6:B317,B317&amp;"",$A$6:A317,A317&amp;"",$D$6:D317,"&gt;=0"))</f>
        <v/>
      </c>
      <c r="K317" s="6">
        <f>IF(AND(B317&amp;""="",D317&amp;""=""),"",IF(OR(B317&amp;""="",NOT(ISNUMBER(D317)),NOT(ISNUMBER(A317))),"راجع البيانات","سليم"))</f>
        <v/>
      </c>
    </row>
    <row r="318">
      <c r="A318" s="13" t="n"/>
      <c r="B318" s="5" t="n"/>
      <c r="C318" s="5" t="n"/>
      <c r="D318" s="16" t="n"/>
      <c r="E318" s="5" t="n"/>
      <c r="F318" s="18">
        <f>IF(OR(B318&amp;""="",NOT(ISNUMBER(D318))),"",IFERROR(IF(INDEX('المواعيد'!$D$6:$D$105,MATCH(B318&amp;"",'المواعيد'!$A$6:$A$105,0))="","",INDEX('المواعيد'!$D$6:$D$105,MATCH(B318&amp;"",'المواعيد'!$A$6:$A$105,0))),""))</f>
        <v/>
      </c>
      <c r="G318" s="18">
        <f>IF(OR(F318="",NOT(ISNUMBER(D318))),"",D318-F318)</f>
        <v/>
      </c>
      <c r="H318" s="19">
        <f>IF(OR(B318&amp;""="",NOT(ISNUMBER(D318))),"",IFERROR(IF(INDEX('المواعيد'!$E$6:$E$105,MATCH(B318&amp;"",'المواعيد'!$A$6:$A$105,0))&gt;0,D318/INDEX('المواعيد'!$E$6:$E$105,MATCH(B318&amp;"",'المواعيد'!$A$6:$A$105,0)),""),""))</f>
        <v/>
      </c>
      <c r="I318" s="6">
        <f>IF(OR(B318&amp;""="",NOT(ISNUMBER(D318))),"",IF(COUNTIF('المواعيد'!$A$6:$A$105,B318&amp;"")=0,"الامتحان غير موجود",IF(F318="","بدون هدف",IF(D318&gt;F318,"فوق الهدف",IF(D318=F318,"على الهدف","تحت الهدف")))))</f>
        <v/>
      </c>
      <c r="J318" s="17">
        <f>IF(OR(B318&amp;""="",NOT(ISNUMBER(D318)),NOT(ISNUMBER(A318))),"",COUNTIFS($B$6:$B$505,B318&amp;"",$A$6:$A$505,"&lt;"&amp;A318,$D$6:$D$505,"&gt;=0")+COUNTIFS($B$6:B318,B318&amp;"",$A$6:A318,A318&amp;"",$D$6:D318,"&gt;=0"))</f>
        <v/>
      </c>
      <c r="K318" s="6">
        <f>IF(AND(B318&amp;""="",D318&amp;""=""),"",IF(OR(B318&amp;""="",NOT(ISNUMBER(D318)),NOT(ISNUMBER(A318))),"راجع البيانات","سليم"))</f>
        <v/>
      </c>
    </row>
    <row r="319">
      <c r="A319" s="13" t="n"/>
      <c r="B319" s="5" t="n"/>
      <c r="C319" s="5" t="n"/>
      <c r="D319" s="16" t="n"/>
      <c r="E319" s="5" t="n"/>
      <c r="F319" s="18">
        <f>IF(OR(B319&amp;""="",NOT(ISNUMBER(D319))),"",IFERROR(IF(INDEX('المواعيد'!$D$6:$D$105,MATCH(B319&amp;"",'المواعيد'!$A$6:$A$105,0))="","",INDEX('المواعيد'!$D$6:$D$105,MATCH(B319&amp;"",'المواعيد'!$A$6:$A$105,0))),""))</f>
        <v/>
      </c>
      <c r="G319" s="18">
        <f>IF(OR(F319="",NOT(ISNUMBER(D319))),"",D319-F319)</f>
        <v/>
      </c>
      <c r="H319" s="19">
        <f>IF(OR(B319&amp;""="",NOT(ISNUMBER(D319))),"",IFERROR(IF(INDEX('المواعيد'!$E$6:$E$105,MATCH(B319&amp;"",'المواعيد'!$A$6:$A$105,0))&gt;0,D319/INDEX('المواعيد'!$E$6:$E$105,MATCH(B319&amp;"",'المواعيد'!$A$6:$A$105,0)),""),""))</f>
        <v/>
      </c>
      <c r="I319" s="6">
        <f>IF(OR(B319&amp;""="",NOT(ISNUMBER(D319))),"",IF(COUNTIF('المواعيد'!$A$6:$A$105,B319&amp;"")=0,"الامتحان غير موجود",IF(F319="","بدون هدف",IF(D319&gt;F319,"فوق الهدف",IF(D319=F319,"على الهدف","تحت الهدف")))))</f>
        <v/>
      </c>
      <c r="J319" s="17">
        <f>IF(OR(B319&amp;""="",NOT(ISNUMBER(D319)),NOT(ISNUMBER(A319))),"",COUNTIFS($B$6:$B$505,B319&amp;"",$A$6:$A$505,"&lt;"&amp;A319,$D$6:$D$505,"&gt;=0")+COUNTIFS($B$6:B319,B319&amp;"",$A$6:A319,A319&amp;"",$D$6:D319,"&gt;=0"))</f>
        <v/>
      </c>
      <c r="K319" s="6">
        <f>IF(AND(B319&amp;""="",D319&amp;""=""),"",IF(OR(B319&amp;""="",NOT(ISNUMBER(D319)),NOT(ISNUMBER(A319))),"راجع البيانات","سليم"))</f>
        <v/>
      </c>
    </row>
    <row r="320">
      <c r="A320" s="13" t="n"/>
      <c r="B320" s="5" t="n"/>
      <c r="C320" s="5" t="n"/>
      <c r="D320" s="16" t="n"/>
      <c r="E320" s="5" t="n"/>
      <c r="F320" s="18">
        <f>IF(OR(B320&amp;""="",NOT(ISNUMBER(D320))),"",IFERROR(IF(INDEX('المواعيد'!$D$6:$D$105,MATCH(B320&amp;"",'المواعيد'!$A$6:$A$105,0))="","",INDEX('المواعيد'!$D$6:$D$105,MATCH(B320&amp;"",'المواعيد'!$A$6:$A$105,0))),""))</f>
        <v/>
      </c>
      <c r="G320" s="18">
        <f>IF(OR(F320="",NOT(ISNUMBER(D320))),"",D320-F320)</f>
        <v/>
      </c>
      <c r="H320" s="19">
        <f>IF(OR(B320&amp;""="",NOT(ISNUMBER(D320))),"",IFERROR(IF(INDEX('المواعيد'!$E$6:$E$105,MATCH(B320&amp;"",'المواعيد'!$A$6:$A$105,0))&gt;0,D320/INDEX('المواعيد'!$E$6:$E$105,MATCH(B320&amp;"",'المواعيد'!$A$6:$A$105,0)),""),""))</f>
        <v/>
      </c>
      <c r="I320" s="6">
        <f>IF(OR(B320&amp;""="",NOT(ISNUMBER(D320))),"",IF(COUNTIF('المواعيد'!$A$6:$A$105,B320&amp;"")=0,"الامتحان غير موجود",IF(F320="","بدون هدف",IF(D320&gt;F320,"فوق الهدف",IF(D320=F320,"على الهدف","تحت الهدف")))))</f>
        <v/>
      </c>
      <c r="J320" s="17">
        <f>IF(OR(B320&amp;""="",NOT(ISNUMBER(D320)),NOT(ISNUMBER(A320))),"",COUNTIFS($B$6:$B$505,B320&amp;"",$A$6:$A$505,"&lt;"&amp;A320,$D$6:$D$505,"&gt;=0")+COUNTIFS($B$6:B320,B320&amp;"",$A$6:A320,A320&amp;"",$D$6:D320,"&gt;=0"))</f>
        <v/>
      </c>
      <c r="K320" s="6">
        <f>IF(AND(B320&amp;""="",D320&amp;""=""),"",IF(OR(B320&amp;""="",NOT(ISNUMBER(D320)),NOT(ISNUMBER(A320))),"راجع البيانات","سليم"))</f>
        <v/>
      </c>
    </row>
    <row r="321">
      <c r="A321" s="13" t="n"/>
      <c r="B321" s="5" t="n"/>
      <c r="C321" s="5" t="n"/>
      <c r="D321" s="16" t="n"/>
      <c r="E321" s="5" t="n"/>
      <c r="F321" s="18">
        <f>IF(OR(B321&amp;""="",NOT(ISNUMBER(D321))),"",IFERROR(IF(INDEX('المواعيد'!$D$6:$D$105,MATCH(B321&amp;"",'المواعيد'!$A$6:$A$105,0))="","",INDEX('المواعيد'!$D$6:$D$105,MATCH(B321&amp;"",'المواعيد'!$A$6:$A$105,0))),""))</f>
        <v/>
      </c>
      <c r="G321" s="18">
        <f>IF(OR(F321="",NOT(ISNUMBER(D321))),"",D321-F321)</f>
        <v/>
      </c>
      <c r="H321" s="19">
        <f>IF(OR(B321&amp;""="",NOT(ISNUMBER(D321))),"",IFERROR(IF(INDEX('المواعيد'!$E$6:$E$105,MATCH(B321&amp;"",'المواعيد'!$A$6:$A$105,0))&gt;0,D321/INDEX('المواعيد'!$E$6:$E$105,MATCH(B321&amp;"",'المواعيد'!$A$6:$A$105,0)),""),""))</f>
        <v/>
      </c>
      <c r="I321" s="6">
        <f>IF(OR(B321&amp;""="",NOT(ISNUMBER(D321))),"",IF(COUNTIF('المواعيد'!$A$6:$A$105,B321&amp;"")=0,"الامتحان غير موجود",IF(F321="","بدون هدف",IF(D321&gt;F321,"فوق الهدف",IF(D321=F321,"على الهدف","تحت الهدف")))))</f>
        <v/>
      </c>
      <c r="J321" s="17">
        <f>IF(OR(B321&amp;""="",NOT(ISNUMBER(D321)),NOT(ISNUMBER(A321))),"",COUNTIFS($B$6:$B$505,B321&amp;"",$A$6:$A$505,"&lt;"&amp;A321,$D$6:$D$505,"&gt;=0")+COUNTIFS($B$6:B321,B321&amp;"",$A$6:A321,A321&amp;"",$D$6:D321,"&gt;=0"))</f>
        <v/>
      </c>
      <c r="K321" s="6">
        <f>IF(AND(B321&amp;""="",D321&amp;""=""),"",IF(OR(B321&amp;""="",NOT(ISNUMBER(D321)),NOT(ISNUMBER(A321))),"راجع البيانات","سليم"))</f>
        <v/>
      </c>
    </row>
    <row r="322">
      <c r="A322" s="13" t="n"/>
      <c r="B322" s="5" t="n"/>
      <c r="C322" s="5" t="n"/>
      <c r="D322" s="16" t="n"/>
      <c r="E322" s="5" t="n"/>
      <c r="F322" s="18">
        <f>IF(OR(B322&amp;""="",NOT(ISNUMBER(D322))),"",IFERROR(IF(INDEX('المواعيد'!$D$6:$D$105,MATCH(B322&amp;"",'المواعيد'!$A$6:$A$105,0))="","",INDEX('المواعيد'!$D$6:$D$105,MATCH(B322&amp;"",'المواعيد'!$A$6:$A$105,0))),""))</f>
        <v/>
      </c>
      <c r="G322" s="18">
        <f>IF(OR(F322="",NOT(ISNUMBER(D322))),"",D322-F322)</f>
        <v/>
      </c>
      <c r="H322" s="19">
        <f>IF(OR(B322&amp;""="",NOT(ISNUMBER(D322))),"",IFERROR(IF(INDEX('المواعيد'!$E$6:$E$105,MATCH(B322&amp;"",'المواعيد'!$A$6:$A$105,0))&gt;0,D322/INDEX('المواعيد'!$E$6:$E$105,MATCH(B322&amp;"",'المواعيد'!$A$6:$A$105,0)),""),""))</f>
        <v/>
      </c>
      <c r="I322" s="6">
        <f>IF(OR(B322&amp;""="",NOT(ISNUMBER(D322))),"",IF(COUNTIF('المواعيد'!$A$6:$A$105,B322&amp;"")=0,"الامتحان غير موجود",IF(F322="","بدون هدف",IF(D322&gt;F322,"فوق الهدف",IF(D322=F322,"على الهدف","تحت الهدف")))))</f>
        <v/>
      </c>
      <c r="J322" s="17">
        <f>IF(OR(B322&amp;""="",NOT(ISNUMBER(D322)),NOT(ISNUMBER(A322))),"",COUNTIFS($B$6:$B$505,B322&amp;"",$A$6:$A$505,"&lt;"&amp;A322,$D$6:$D$505,"&gt;=0")+COUNTIFS($B$6:B322,B322&amp;"",$A$6:A322,A322&amp;"",$D$6:D322,"&gt;=0"))</f>
        <v/>
      </c>
      <c r="K322" s="6">
        <f>IF(AND(B322&amp;""="",D322&amp;""=""),"",IF(OR(B322&amp;""="",NOT(ISNUMBER(D322)),NOT(ISNUMBER(A322))),"راجع البيانات","سليم"))</f>
        <v/>
      </c>
    </row>
    <row r="323">
      <c r="A323" s="13" t="n"/>
      <c r="B323" s="5" t="n"/>
      <c r="C323" s="5" t="n"/>
      <c r="D323" s="16" t="n"/>
      <c r="E323" s="5" t="n"/>
      <c r="F323" s="18">
        <f>IF(OR(B323&amp;""="",NOT(ISNUMBER(D323))),"",IFERROR(IF(INDEX('المواعيد'!$D$6:$D$105,MATCH(B323&amp;"",'المواعيد'!$A$6:$A$105,0))="","",INDEX('المواعيد'!$D$6:$D$105,MATCH(B323&amp;"",'المواعيد'!$A$6:$A$105,0))),""))</f>
        <v/>
      </c>
      <c r="G323" s="18">
        <f>IF(OR(F323="",NOT(ISNUMBER(D323))),"",D323-F323)</f>
        <v/>
      </c>
      <c r="H323" s="19">
        <f>IF(OR(B323&amp;""="",NOT(ISNUMBER(D323))),"",IFERROR(IF(INDEX('المواعيد'!$E$6:$E$105,MATCH(B323&amp;"",'المواعيد'!$A$6:$A$105,0))&gt;0,D323/INDEX('المواعيد'!$E$6:$E$105,MATCH(B323&amp;"",'المواعيد'!$A$6:$A$105,0)),""),""))</f>
        <v/>
      </c>
      <c r="I323" s="6">
        <f>IF(OR(B323&amp;""="",NOT(ISNUMBER(D323))),"",IF(COUNTIF('المواعيد'!$A$6:$A$105,B323&amp;"")=0,"الامتحان غير موجود",IF(F323="","بدون هدف",IF(D323&gt;F323,"فوق الهدف",IF(D323=F323,"على الهدف","تحت الهدف")))))</f>
        <v/>
      </c>
      <c r="J323" s="17">
        <f>IF(OR(B323&amp;""="",NOT(ISNUMBER(D323)),NOT(ISNUMBER(A323))),"",COUNTIFS($B$6:$B$505,B323&amp;"",$A$6:$A$505,"&lt;"&amp;A323,$D$6:$D$505,"&gt;=0")+COUNTIFS($B$6:B323,B323&amp;"",$A$6:A323,A323&amp;"",$D$6:D323,"&gt;=0"))</f>
        <v/>
      </c>
      <c r="K323" s="6">
        <f>IF(AND(B323&amp;""="",D323&amp;""=""),"",IF(OR(B323&amp;""="",NOT(ISNUMBER(D323)),NOT(ISNUMBER(A323))),"راجع البيانات","سليم"))</f>
        <v/>
      </c>
    </row>
    <row r="324">
      <c r="A324" s="13" t="n"/>
      <c r="B324" s="5" t="n"/>
      <c r="C324" s="5" t="n"/>
      <c r="D324" s="16" t="n"/>
      <c r="E324" s="5" t="n"/>
      <c r="F324" s="18">
        <f>IF(OR(B324&amp;""="",NOT(ISNUMBER(D324))),"",IFERROR(IF(INDEX('المواعيد'!$D$6:$D$105,MATCH(B324&amp;"",'المواعيد'!$A$6:$A$105,0))="","",INDEX('المواعيد'!$D$6:$D$105,MATCH(B324&amp;"",'المواعيد'!$A$6:$A$105,0))),""))</f>
        <v/>
      </c>
      <c r="G324" s="18">
        <f>IF(OR(F324="",NOT(ISNUMBER(D324))),"",D324-F324)</f>
        <v/>
      </c>
      <c r="H324" s="19">
        <f>IF(OR(B324&amp;""="",NOT(ISNUMBER(D324))),"",IFERROR(IF(INDEX('المواعيد'!$E$6:$E$105,MATCH(B324&amp;"",'المواعيد'!$A$6:$A$105,0))&gt;0,D324/INDEX('المواعيد'!$E$6:$E$105,MATCH(B324&amp;"",'المواعيد'!$A$6:$A$105,0)),""),""))</f>
        <v/>
      </c>
      <c r="I324" s="6">
        <f>IF(OR(B324&amp;""="",NOT(ISNUMBER(D324))),"",IF(COUNTIF('المواعيد'!$A$6:$A$105,B324&amp;"")=0,"الامتحان غير موجود",IF(F324="","بدون هدف",IF(D324&gt;F324,"فوق الهدف",IF(D324=F324,"على الهدف","تحت الهدف")))))</f>
        <v/>
      </c>
      <c r="J324" s="17">
        <f>IF(OR(B324&amp;""="",NOT(ISNUMBER(D324)),NOT(ISNUMBER(A324))),"",COUNTIFS($B$6:$B$505,B324&amp;"",$A$6:$A$505,"&lt;"&amp;A324,$D$6:$D$505,"&gt;=0")+COUNTIFS($B$6:B324,B324&amp;"",$A$6:A324,A324&amp;"",$D$6:D324,"&gt;=0"))</f>
        <v/>
      </c>
      <c r="K324" s="6">
        <f>IF(AND(B324&amp;""="",D324&amp;""=""),"",IF(OR(B324&amp;""="",NOT(ISNUMBER(D324)),NOT(ISNUMBER(A324))),"راجع البيانات","سليم"))</f>
        <v/>
      </c>
    </row>
    <row r="325">
      <c r="A325" s="13" t="n"/>
      <c r="B325" s="5" t="n"/>
      <c r="C325" s="5" t="n"/>
      <c r="D325" s="16" t="n"/>
      <c r="E325" s="5" t="n"/>
      <c r="F325" s="18">
        <f>IF(OR(B325&amp;""="",NOT(ISNUMBER(D325))),"",IFERROR(IF(INDEX('المواعيد'!$D$6:$D$105,MATCH(B325&amp;"",'المواعيد'!$A$6:$A$105,0))="","",INDEX('المواعيد'!$D$6:$D$105,MATCH(B325&amp;"",'المواعيد'!$A$6:$A$105,0))),""))</f>
        <v/>
      </c>
      <c r="G325" s="18">
        <f>IF(OR(F325="",NOT(ISNUMBER(D325))),"",D325-F325)</f>
        <v/>
      </c>
      <c r="H325" s="19">
        <f>IF(OR(B325&amp;""="",NOT(ISNUMBER(D325))),"",IFERROR(IF(INDEX('المواعيد'!$E$6:$E$105,MATCH(B325&amp;"",'المواعيد'!$A$6:$A$105,0))&gt;0,D325/INDEX('المواعيد'!$E$6:$E$105,MATCH(B325&amp;"",'المواعيد'!$A$6:$A$105,0)),""),""))</f>
        <v/>
      </c>
      <c r="I325" s="6">
        <f>IF(OR(B325&amp;""="",NOT(ISNUMBER(D325))),"",IF(COUNTIF('المواعيد'!$A$6:$A$105,B325&amp;"")=0,"الامتحان غير موجود",IF(F325="","بدون هدف",IF(D325&gt;F325,"فوق الهدف",IF(D325=F325,"على الهدف","تحت الهدف")))))</f>
        <v/>
      </c>
      <c r="J325" s="17">
        <f>IF(OR(B325&amp;""="",NOT(ISNUMBER(D325)),NOT(ISNUMBER(A325))),"",COUNTIFS($B$6:$B$505,B325&amp;"",$A$6:$A$505,"&lt;"&amp;A325,$D$6:$D$505,"&gt;=0")+COUNTIFS($B$6:B325,B325&amp;"",$A$6:A325,A325&amp;"",$D$6:D325,"&gt;=0"))</f>
        <v/>
      </c>
      <c r="K325" s="6">
        <f>IF(AND(B325&amp;""="",D325&amp;""=""),"",IF(OR(B325&amp;""="",NOT(ISNUMBER(D325)),NOT(ISNUMBER(A325))),"راجع البيانات","سليم"))</f>
        <v/>
      </c>
    </row>
    <row r="326">
      <c r="A326" s="13" t="n"/>
      <c r="B326" s="5" t="n"/>
      <c r="C326" s="5" t="n"/>
      <c r="D326" s="16" t="n"/>
      <c r="E326" s="5" t="n"/>
      <c r="F326" s="18">
        <f>IF(OR(B326&amp;""="",NOT(ISNUMBER(D326))),"",IFERROR(IF(INDEX('المواعيد'!$D$6:$D$105,MATCH(B326&amp;"",'المواعيد'!$A$6:$A$105,0))="","",INDEX('المواعيد'!$D$6:$D$105,MATCH(B326&amp;"",'المواعيد'!$A$6:$A$105,0))),""))</f>
        <v/>
      </c>
      <c r="G326" s="18">
        <f>IF(OR(F326="",NOT(ISNUMBER(D326))),"",D326-F326)</f>
        <v/>
      </c>
      <c r="H326" s="19">
        <f>IF(OR(B326&amp;""="",NOT(ISNUMBER(D326))),"",IFERROR(IF(INDEX('المواعيد'!$E$6:$E$105,MATCH(B326&amp;"",'المواعيد'!$A$6:$A$105,0))&gt;0,D326/INDEX('المواعيد'!$E$6:$E$105,MATCH(B326&amp;"",'المواعيد'!$A$6:$A$105,0)),""),""))</f>
        <v/>
      </c>
      <c r="I326" s="6">
        <f>IF(OR(B326&amp;""="",NOT(ISNUMBER(D326))),"",IF(COUNTIF('المواعيد'!$A$6:$A$105,B326&amp;"")=0,"الامتحان غير موجود",IF(F326="","بدون هدف",IF(D326&gt;F326,"فوق الهدف",IF(D326=F326,"على الهدف","تحت الهدف")))))</f>
        <v/>
      </c>
      <c r="J326" s="17">
        <f>IF(OR(B326&amp;""="",NOT(ISNUMBER(D326)),NOT(ISNUMBER(A326))),"",COUNTIFS($B$6:$B$505,B326&amp;"",$A$6:$A$505,"&lt;"&amp;A326,$D$6:$D$505,"&gt;=0")+COUNTIFS($B$6:B326,B326&amp;"",$A$6:A326,A326&amp;"",$D$6:D326,"&gt;=0"))</f>
        <v/>
      </c>
      <c r="K326" s="6">
        <f>IF(AND(B326&amp;""="",D326&amp;""=""),"",IF(OR(B326&amp;""="",NOT(ISNUMBER(D326)),NOT(ISNUMBER(A326))),"راجع البيانات","سليم"))</f>
        <v/>
      </c>
    </row>
    <row r="327">
      <c r="A327" s="13" t="n"/>
      <c r="B327" s="5" t="n"/>
      <c r="C327" s="5" t="n"/>
      <c r="D327" s="16" t="n"/>
      <c r="E327" s="5" t="n"/>
      <c r="F327" s="18">
        <f>IF(OR(B327&amp;""="",NOT(ISNUMBER(D327))),"",IFERROR(IF(INDEX('المواعيد'!$D$6:$D$105,MATCH(B327&amp;"",'المواعيد'!$A$6:$A$105,0))="","",INDEX('المواعيد'!$D$6:$D$105,MATCH(B327&amp;"",'المواعيد'!$A$6:$A$105,0))),""))</f>
        <v/>
      </c>
      <c r="G327" s="18">
        <f>IF(OR(F327="",NOT(ISNUMBER(D327))),"",D327-F327)</f>
        <v/>
      </c>
      <c r="H327" s="19">
        <f>IF(OR(B327&amp;""="",NOT(ISNUMBER(D327))),"",IFERROR(IF(INDEX('المواعيد'!$E$6:$E$105,MATCH(B327&amp;"",'المواعيد'!$A$6:$A$105,0))&gt;0,D327/INDEX('المواعيد'!$E$6:$E$105,MATCH(B327&amp;"",'المواعيد'!$A$6:$A$105,0)),""),""))</f>
        <v/>
      </c>
      <c r="I327" s="6">
        <f>IF(OR(B327&amp;""="",NOT(ISNUMBER(D327))),"",IF(COUNTIF('المواعيد'!$A$6:$A$105,B327&amp;"")=0,"الامتحان غير موجود",IF(F327="","بدون هدف",IF(D327&gt;F327,"فوق الهدف",IF(D327=F327,"على الهدف","تحت الهدف")))))</f>
        <v/>
      </c>
      <c r="J327" s="17">
        <f>IF(OR(B327&amp;""="",NOT(ISNUMBER(D327)),NOT(ISNUMBER(A327))),"",COUNTIFS($B$6:$B$505,B327&amp;"",$A$6:$A$505,"&lt;"&amp;A327,$D$6:$D$505,"&gt;=0")+COUNTIFS($B$6:B327,B327&amp;"",$A$6:A327,A327&amp;"",$D$6:D327,"&gt;=0"))</f>
        <v/>
      </c>
      <c r="K327" s="6">
        <f>IF(AND(B327&amp;""="",D327&amp;""=""),"",IF(OR(B327&amp;""="",NOT(ISNUMBER(D327)),NOT(ISNUMBER(A327))),"راجع البيانات","سليم"))</f>
        <v/>
      </c>
    </row>
    <row r="328">
      <c r="A328" s="13" t="n"/>
      <c r="B328" s="5" t="n"/>
      <c r="C328" s="5" t="n"/>
      <c r="D328" s="16" t="n"/>
      <c r="E328" s="5" t="n"/>
      <c r="F328" s="18">
        <f>IF(OR(B328&amp;""="",NOT(ISNUMBER(D328))),"",IFERROR(IF(INDEX('المواعيد'!$D$6:$D$105,MATCH(B328&amp;"",'المواعيد'!$A$6:$A$105,0))="","",INDEX('المواعيد'!$D$6:$D$105,MATCH(B328&amp;"",'المواعيد'!$A$6:$A$105,0))),""))</f>
        <v/>
      </c>
      <c r="G328" s="18">
        <f>IF(OR(F328="",NOT(ISNUMBER(D328))),"",D328-F328)</f>
        <v/>
      </c>
      <c r="H328" s="19">
        <f>IF(OR(B328&amp;""="",NOT(ISNUMBER(D328))),"",IFERROR(IF(INDEX('المواعيد'!$E$6:$E$105,MATCH(B328&amp;"",'المواعيد'!$A$6:$A$105,0))&gt;0,D328/INDEX('المواعيد'!$E$6:$E$105,MATCH(B328&amp;"",'المواعيد'!$A$6:$A$105,0)),""),""))</f>
        <v/>
      </c>
      <c r="I328" s="6">
        <f>IF(OR(B328&amp;""="",NOT(ISNUMBER(D328))),"",IF(COUNTIF('المواعيد'!$A$6:$A$105,B328&amp;"")=0,"الامتحان غير موجود",IF(F328="","بدون هدف",IF(D328&gt;F328,"فوق الهدف",IF(D328=F328,"على الهدف","تحت الهدف")))))</f>
        <v/>
      </c>
      <c r="J328" s="17">
        <f>IF(OR(B328&amp;""="",NOT(ISNUMBER(D328)),NOT(ISNUMBER(A328))),"",COUNTIFS($B$6:$B$505,B328&amp;"",$A$6:$A$505,"&lt;"&amp;A328,$D$6:$D$505,"&gt;=0")+COUNTIFS($B$6:B328,B328&amp;"",$A$6:A328,A328&amp;"",$D$6:D328,"&gt;=0"))</f>
        <v/>
      </c>
      <c r="K328" s="6">
        <f>IF(AND(B328&amp;""="",D328&amp;""=""),"",IF(OR(B328&amp;""="",NOT(ISNUMBER(D328)),NOT(ISNUMBER(A328))),"راجع البيانات","سليم"))</f>
        <v/>
      </c>
    </row>
    <row r="329">
      <c r="A329" s="13" t="n"/>
      <c r="B329" s="5" t="n"/>
      <c r="C329" s="5" t="n"/>
      <c r="D329" s="16" t="n"/>
      <c r="E329" s="5" t="n"/>
      <c r="F329" s="18">
        <f>IF(OR(B329&amp;""="",NOT(ISNUMBER(D329))),"",IFERROR(IF(INDEX('المواعيد'!$D$6:$D$105,MATCH(B329&amp;"",'المواعيد'!$A$6:$A$105,0))="","",INDEX('المواعيد'!$D$6:$D$105,MATCH(B329&amp;"",'المواعيد'!$A$6:$A$105,0))),""))</f>
        <v/>
      </c>
      <c r="G329" s="18">
        <f>IF(OR(F329="",NOT(ISNUMBER(D329))),"",D329-F329)</f>
        <v/>
      </c>
      <c r="H329" s="19">
        <f>IF(OR(B329&amp;""="",NOT(ISNUMBER(D329))),"",IFERROR(IF(INDEX('المواعيد'!$E$6:$E$105,MATCH(B329&amp;"",'المواعيد'!$A$6:$A$105,0))&gt;0,D329/INDEX('المواعيد'!$E$6:$E$105,MATCH(B329&amp;"",'المواعيد'!$A$6:$A$105,0)),""),""))</f>
        <v/>
      </c>
      <c r="I329" s="6">
        <f>IF(OR(B329&amp;""="",NOT(ISNUMBER(D329))),"",IF(COUNTIF('المواعيد'!$A$6:$A$105,B329&amp;"")=0,"الامتحان غير موجود",IF(F329="","بدون هدف",IF(D329&gt;F329,"فوق الهدف",IF(D329=F329,"على الهدف","تحت الهدف")))))</f>
        <v/>
      </c>
      <c r="J329" s="17">
        <f>IF(OR(B329&amp;""="",NOT(ISNUMBER(D329)),NOT(ISNUMBER(A329))),"",COUNTIFS($B$6:$B$505,B329&amp;"",$A$6:$A$505,"&lt;"&amp;A329,$D$6:$D$505,"&gt;=0")+COUNTIFS($B$6:B329,B329&amp;"",$A$6:A329,A329&amp;"",$D$6:D329,"&gt;=0"))</f>
        <v/>
      </c>
      <c r="K329" s="6">
        <f>IF(AND(B329&amp;""="",D329&amp;""=""),"",IF(OR(B329&amp;""="",NOT(ISNUMBER(D329)),NOT(ISNUMBER(A329))),"راجع البيانات","سليم"))</f>
        <v/>
      </c>
    </row>
    <row r="330">
      <c r="A330" s="13" t="n"/>
      <c r="B330" s="5" t="n"/>
      <c r="C330" s="5" t="n"/>
      <c r="D330" s="16" t="n"/>
      <c r="E330" s="5" t="n"/>
      <c r="F330" s="18">
        <f>IF(OR(B330&amp;""="",NOT(ISNUMBER(D330))),"",IFERROR(IF(INDEX('المواعيد'!$D$6:$D$105,MATCH(B330&amp;"",'المواعيد'!$A$6:$A$105,0))="","",INDEX('المواعيد'!$D$6:$D$105,MATCH(B330&amp;"",'المواعيد'!$A$6:$A$105,0))),""))</f>
        <v/>
      </c>
      <c r="G330" s="18">
        <f>IF(OR(F330="",NOT(ISNUMBER(D330))),"",D330-F330)</f>
        <v/>
      </c>
      <c r="H330" s="19">
        <f>IF(OR(B330&amp;""="",NOT(ISNUMBER(D330))),"",IFERROR(IF(INDEX('المواعيد'!$E$6:$E$105,MATCH(B330&amp;"",'المواعيد'!$A$6:$A$105,0))&gt;0,D330/INDEX('المواعيد'!$E$6:$E$105,MATCH(B330&amp;"",'المواعيد'!$A$6:$A$105,0)),""),""))</f>
        <v/>
      </c>
      <c r="I330" s="6">
        <f>IF(OR(B330&amp;""="",NOT(ISNUMBER(D330))),"",IF(COUNTIF('المواعيد'!$A$6:$A$105,B330&amp;"")=0,"الامتحان غير موجود",IF(F330="","بدون هدف",IF(D330&gt;F330,"فوق الهدف",IF(D330=F330,"على الهدف","تحت الهدف")))))</f>
        <v/>
      </c>
      <c r="J330" s="17">
        <f>IF(OR(B330&amp;""="",NOT(ISNUMBER(D330)),NOT(ISNUMBER(A330))),"",COUNTIFS($B$6:$B$505,B330&amp;"",$A$6:$A$505,"&lt;"&amp;A330,$D$6:$D$505,"&gt;=0")+COUNTIFS($B$6:B330,B330&amp;"",$A$6:A330,A330&amp;"",$D$6:D330,"&gt;=0"))</f>
        <v/>
      </c>
      <c r="K330" s="6">
        <f>IF(AND(B330&amp;""="",D330&amp;""=""),"",IF(OR(B330&amp;""="",NOT(ISNUMBER(D330)),NOT(ISNUMBER(A330))),"راجع البيانات","سليم"))</f>
        <v/>
      </c>
    </row>
    <row r="331">
      <c r="A331" s="13" t="n"/>
      <c r="B331" s="5" t="n"/>
      <c r="C331" s="5" t="n"/>
      <c r="D331" s="16" t="n"/>
      <c r="E331" s="5" t="n"/>
      <c r="F331" s="18">
        <f>IF(OR(B331&amp;""="",NOT(ISNUMBER(D331))),"",IFERROR(IF(INDEX('المواعيد'!$D$6:$D$105,MATCH(B331&amp;"",'المواعيد'!$A$6:$A$105,0))="","",INDEX('المواعيد'!$D$6:$D$105,MATCH(B331&amp;"",'المواعيد'!$A$6:$A$105,0))),""))</f>
        <v/>
      </c>
      <c r="G331" s="18">
        <f>IF(OR(F331="",NOT(ISNUMBER(D331))),"",D331-F331)</f>
        <v/>
      </c>
      <c r="H331" s="19">
        <f>IF(OR(B331&amp;""="",NOT(ISNUMBER(D331))),"",IFERROR(IF(INDEX('المواعيد'!$E$6:$E$105,MATCH(B331&amp;"",'المواعيد'!$A$6:$A$105,0))&gt;0,D331/INDEX('المواعيد'!$E$6:$E$105,MATCH(B331&amp;"",'المواعيد'!$A$6:$A$105,0)),""),""))</f>
        <v/>
      </c>
      <c r="I331" s="6">
        <f>IF(OR(B331&amp;""="",NOT(ISNUMBER(D331))),"",IF(COUNTIF('المواعيد'!$A$6:$A$105,B331&amp;"")=0,"الامتحان غير موجود",IF(F331="","بدون هدف",IF(D331&gt;F331,"فوق الهدف",IF(D331=F331,"على الهدف","تحت الهدف")))))</f>
        <v/>
      </c>
      <c r="J331" s="17">
        <f>IF(OR(B331&amp;""="",NOT(ISNUMBER(D331)),NOT(ISNUMBER(A331))),"",COUNTIFS($B$6:$B$505,B331&amp;"",$A$6:$A$505,"&lt;"&amp;A331,$D$6:$D$505,"&gt;=0")+COUNTIFS($B$6:B331,B331&amp;"",$A$6:A331,A331&amp;"",$D$6:D331,"&gt;=0"))</f>
        <v/>
      </c>
      <c r="K331" s="6">
        <f>IF(AND(B331&amp;""="",D331&amp;""=""),"",IF(OR(B331&amp;""="",NOT(ISNUMBER(D331)),NOT(ISNUMBER(A331))),"راجع البيانات","سليم"))</f>
        <v/>
      </c>
    </row>
    <row r="332">
      <c r="A332" s="13" t="n"/>
      <c r="B332" s="5" t="n"/>
      <c r="C332" s="5" t="n"/>
      <c r="D332" s="16" t="n"/>
      <c r="E332" s="5" t="n"/>
      <c r="F332" s="18">
        <f>IF(OR(B332&amp;""="",NOT(ISNUMBER(D332))),"",IFERROR(IF(INDEX('المواعيد'!$D$6:$D$105,MATCH(B332&amp;"",'المواعيد'!$A$6:$A$105,0))="","",INDEX('المواعيد'!$D$6:$D$105,MATCH(B332&amp;"",'المواعيد'!$A$6:$A$105,0))),""))</f>
        <v/>
      </c>
      <c r="G332" s="18">
        <f>IF(OR(F332="",NOT(ISNUMBER(D332))),"",D332-F332)</f>
        <v/>
      </c>
      <c r="H332" s="19">
        <f>IF(OR(B332&amp;""="",NOT(ISNUMBER(D332))),"",IFERROR(IF(INDEX('المواعيد'!$E$6:$E$105,MATCH(B332&amp;"",'المواعيد'!$A$6:$A$105,0))&gt;0,D332/INDEX('المواعيد'!$E$6:$E$105,MATCH(B332&amp;"",'المواعيد'!$A$6:$A$105,0)),""),""))</f>
        <v/>
      </c>
      <c r="I332" s="6">
        <f>IF(OR(B332&amp;""="",NOT(ISNUMBER(D332))),"",IF(COUNTIF('المواعيد'!$A$6:$A$105,B332&amp;"")=0,"الامتحان غير موجود",IF(F332="","بدون هدف",IF(D332&gt;F332,"فوق الهدف",IF(D332=F332,"على الهدف","تحت الهدف")))))</f>
        <v/>
      </c>
      <c r="J332" s="17">
        <f>IF(OR(B332&amp;""="",NOT(ISNUMBER(D332)),NOT(ISNUMBER(A332))),"",COUNTIFS($B$6:$B$505,B332&amp;"",$A$6:$A$505,"&lt;"&amp;A332,$D$6:$D$505,"&gt;=0")+COUNTIFS($B$6:B332,B332&amp;"",$A$6:A332,A332&amp;"",$D$6:D332,"&gt;=0"))</f>
        <v/>
      </c>
      <c r="K332" s="6">
        <f>IF(AND(B332&amp;""="",D332&amp;""=""),"",IF(OR(B332&amp;""="",NOT(ISNUMBER(D332)),NOT(ISNUMBER(A332))),"راجع البيانات","سليم"))</f>
        <v/>
      </c>
    </row>
    <row r="333">
      <c r="A333" s="13" t="n"/>
      <c r="B333" s="5" t="n"/>
      <c r="C333" s="5" t="n"/>
      <c r="D333" s="16" t="n"/>
      <c r="E333" s="5" t="n"/>
      <c r="F333" s="18">
        <f>IF(OR(B333&amp;""="",NOT(ISNUMBER(D333))),"",IFERROR(IF(INDEX('المواعيد'!$D$6:$D$105,MATCH(B333&amp;"",'المواعيد'!$A$6:$A$105,0))="","",INDEX('المواعيد'!$D$6:$D$105,MATCH(B333&amp;"",'المواعيد'!$A$6:$A$105,0))),""))</f>
        <v/>
      </c>
      <c r="G333" s="18">
        <f>IF(OR(F333="",NOT(ISNUMBER(D333))),"",D333-F333)</f>
        <v/>
      </c>
      <c r="H333" s="19">
        <f>IF(OR(B333&amp;""="",NOT(ISNUMBER(D333))),"",IFERROR(IF(INDEX('المواعيد'!$E$6:$E$105,MATCH(B333&amp;"",'المواعيد'!$A$6:$A$105,0))&gt;0,D333/INDEX('المواعيد'!$E$6:$E$105,MATCH(B333&amp;"",'المواعيد'!$A$6:$A$105,0)),""),""))</f>
        <v/>
      </c>
      <c r="I333" s="6">
        <f>IF(OR(B333&amp;""="",NOT(ISNUMBER(D333))),"",IF(COUNTIF('المواعيد'!$A$6:$A$105,B333&amp;"")=0,"الامتحان غير موجود",IF(F333="","بدون هدف",IF(D333&gt;F333,"فوق الهدف",IF(D333=F333,"على الهدف","تحت الهدف")))))</f>
        <v/>
      </c>
      <c r="J333" s="17">
        <f>IF(OR(B333&amp;""="",NOT(ISNUMBER(D333)),NOT(ISNUMBER(A333))),"",COUNTIFS($B$6:$B$505,B333&amp;"",$A$6:$A$505,"&lt;"&amp;A333,$D$6:$D$505,"&gt;=0")+COUNTIFS($B$6:B333,B333&amp;"",$A$6:A333,A333&amp;"",$D$6:D333,"&gt;=0"))</f>
        <v/>
      </c>
      <c r="K333" s="6">
        <f>IF(AND(B333&amp;""="",D333&amp;""=""),"",IF(OR(B333&amp;""="",NOT(ISNUMBER(D333)),NOT(ISNUMBER(A333))),"راجع البيانات","سليم"))</f>
        <v/>
      </c>
    </row>
    <row r="334">
      <c r="A334" s="13" t="n"/>
      <c r="B334" s="5" t="n"/>
      <c r="C334" s="5" t="n"/>
      <c r="D334" s="16" t="n"/>
      <c r="E334" s="5" t="n"/>
      <c r="F334" s="18">
        <f>IF(OR(B334&amp;""="",NOT(ISNUMBER(D334))),"",IFERROR(IF(INDEX('المواعيد'!$D$6:$D$105,MATCH(B334&amp;"",'المواعيد'!$A$6:$A$105,0))="","",INDEX('المواعيد'!$D$6:$D$105,MATCH(B334&amp;"",'المواعيد'!$A$6:$A$105,0))),""))</f>
        <v/>
      </c>
      <c r="G334" s="18">
        <f>IF(OR(F334="",NOT(ISNUMBER(D334))),"",D334-F334)</f>
        <v/>
      </c>
      <c r="H334" s="19">
        <f>IF(OR(B334&amp;""="",NOT(ISNUMBER(D334))),"",IFERROR(IF(INDEX('المواعيد'!$E$6:$E$105,MATCH(B334&amp;"",'المواعيد'!$A$6:$A$105,0))&gt;0,D334/INDEX('المواعيد'!$E$6:$E$105,MATCH(B334&amp;"",'المواعيد'!$A$6:$A$105,0)),""),""))</f>
        <v/>
      </c>
      <c r="I334" s="6">
        <f>IF(OR(B334&amp;""="",NOT(ISNUMBER(D334))),"",IF(COUNTIF('المواعيد'!$A$6:$A$105,B334&amp;"")=0,"الامتحان غير موجود",IF(F334="","بدون هدف",IF(D334&gt;F334,"فوق الهدف",IF(D334=F334,"على الهدف","تحت الهدف")))))</f>
        <v/>
      </c>
      <c r="J334" s="17">
        <f>IF(OR(B334&amp;""="",NOT(ISNUMBER(D334)),NOT(ISNUMBER(A334))),"",COUNTIFS($B$6:$B$505,B334&amp;"",$A$6:$A$505,"&lt;"&amp;A334,$D$6:$D$505,"&gt;=0")+COUNTIFS($B$6:B334,B334&amp;"",$A$6:A334,A334&amp;"",$D$6:D334,"&gt;=0"))</f>
        <v/>
      </c>
      <c r="K334" s="6">
        <f>IF(AND(B334&amp;""="",D334&amp;""=""),"",IF(OR(B334&amp;""="",NOT(ISNUMBER(D334)),NOT(ISNUMBER(A334))),"راجع البيانات","سليم"))</f>
        <v/>
      </c>
    </row>
    <row r="335">
      <c r="A335" s="13" t="n"/>
      <c r="B335" s="5" t="n"/>
      <c r="C335" s="5" t="n"/>
      <c r="D335" s="16" t="n"/>
      <c r="E335" s="5" t="n"/>
      <c r="F335" s="18">
        <f>IF(OR(B335&amp;""="",NOT(ISNUMBER(D335))),"",IFERROR(IF(INDEX('المواعيد'!$D$6:$D$105,MATCH(B335&amp;"",'المواعيد'!$A$6:$A$105,0))="","",INDEX('المواعيد'!$D$6:$D$105,MATCH(B335&amp;"",'المواعيد'!$A$6:$A$105,0))),""))</f>
        <v/>
      </c>
      <c r="G335" s="18">
        <f>IF(OR(F335="",NOT(ISNUMBER(D335))),"",D335-F335)</f>
        <v/>
      </c>
      <c r="H335" s="19">
        <f>IF(OR(B335&amp;""="",NOT(ISNUMBER(D335))),"",IFERROR(IF(INDEX('المواعيد'!$E$6:$E$105,MATCH(B335&amp;"",'المواعيد'!$A$6:$A$105,0))&gt;0,D335/INDEX('المواعيد'!$E$6:$E$105,MATCH(B335&amp;"",'المواعيد'!$A$6:$A$105,0)),""),""))</f>
        <v/>
      </c>
      <c r="I335" s="6">
        <f>IF(OR(B335&amp;""="",NOT(ISNUMBER(D335))),"",IF(COUNTIF('المواعيد'!$A$6:$A$105,B335&amp;"")=0,"الامتحان غير موجود",IF(F335="","بدون هدف",IF(D335&gt;F335,"فوق الهدف",IF(D335=F335,"على الهدف","تحت الهدف")))))</f>
        <v/>
      </c>
      <c r="J335" s="17">
        <f>IF(OR(B335&amp;""="",NOT(ISNUMBER(D335)),NOT(ISNUMBER(A335))),"",COUNTIFS($B$6:$B$505,B335&amp;"",$A$6:$A$505,"&lt;"&amp;A335,$D$6:$D$505,"&gt;=0")+COUNTIFS($B$6:B335,B335&amp;"",$A$6:A335,A335&amp;"",$D$6:D335,"&gt;=0"))</f>
        <v/>
      </c>
      <c r="K335" s="6">
        <f>IF(AND(B335&amp;""="",D335&amp;""=""),"",IF(OR(B335&amp;""="",NOT(ISNUMBER(D335)),NOT(ISNUMBER(A335))),"راجع البيانات","سليم"))</f>
        <v/>
      </c>
    </row>
    <row r="336">
      <c r="A336" s="13" t="n"/>
      <c r="B336" s="5" t="n"/>
      <c r="C336" s="5" t="n"/>
      <c r="D336" s="16" t="n"/>
      <c r="E336" s="5" t="n"/>
      <c r="F336" s="18">
        <f>IF(OR(B336&amp;""="",NOT(ISNUMBER(D336))),"",IFERROR(IF(INDEX('المواعيد'!$D$6:$D$105,MATCH(B336&amp;"",'المواعيد'!$A$6:$A$105,0))="","",INDEX('المواعيد'!$D$6:$D$105,MATCH(B336&amp;"",'المواعيد'!$A$6:$A$105,0))),""))</f>
        <v/>
      </c>
      <c r="G336" s="18">
        <f>IF(OR(F336="",NOT(ISNUMBER(D336))),"",D336-F336)</f>
        <v/>
      </c>
      <c r="H336" s="19">
        <f>IF(OR(B336&amp;""="",NOT(ISNUMBER(D336))),"",IFERROR(IF(INDEX('المواعيد'!$E$6:$E$105,MATCH(B336&amp;"",'المواعيد'!$A$6:$A$105,0))&gt;0,D336/INDEX('المواعيد'!$E$6:$E$105,MATCH(B336&amp;"",'المواعيد'!$A$6:$A$105,0)),""),""))</f>
        <v/>
      </c>
      <c r="I336" s="6">
        <f>IF(OR(B336&amp;""="",NOT(ISNUMBER(D336))),"",IF(COUNTIF('المواعيد'!$A$6:$A$105,B336&amp;"")=0,"الامتحان غير موجود",IF(F336="","بدون هدف",IF(D336&gt;F336,"فوق الهدف",IF(D336=F336,"على الهدف","تحت الهدف")))))</f>
        <v/>
      </c>
      <c r="J336" s="17">
        <f>IF(OR(B336&amp;""="",NOT(ISNUMBER(D336)),NOT(ISNUMBER(A336))),"",COUNTIFS($B$6:$B$505,B336&amp;"",$A$6:$A$505,"&lt;"&amp;A336,$D$6:$D$505,"&gt;=0")+COUNTIFS($B$6:B336,B336&amp;"",$A$6:A336,A336&amp;"",$D$6:D336,"&gt;=0"))</f>
        <v/>
      </c>
      <c r="K336" s="6">
        <f>IF(AND(B336&amp;""="",D336&amp;""=""),"",IF(OR(B336&amp;""="",NOT(ISNUMBER(D336)),NOT(ISNUMBER(A336))),"راجع البيانات","سليم"))</f>
        <v/>
      </c>
    </row>
    <row r="337">
      <c r="A337" s="13" t="n"/>
      <c r="B337" s="5" t="n"/>
      <c r="C337" s="5" t="n"/>
      <c r="D337" s="16" t="n"/>
      <c r="E337" s="5" t="n"/>
      <c r="F337" s="18">
        <f>IF(OR(B337&amp;""="",NOT(ISNUMBER(D337))),"",IFERROR(IF(INDEX('المواعيد'!$D$6:$D$105,MATCH(B337&amp;"",'المواعيد'!$A$6:$A$105,0))="","",INDEX('المواعيد'!$D$6:$D$105,MATCH(B337&amp;"",'المواعيد'!$A$6:$A$105,0))),""))</f>
        <v/>
      </c>
      <c r="G337" s="18">
        <f>IF(OR(F337="",NOT(ISNUMBER(D337))),"",D337-F337)</f>
        <v/>
      </c>
      <c r="H337" s="19">
        <f>IF(OR(B337&amp;""="",NOT(ISNUMBER(D337))),"",IFERROR(IF(INDEX('المواعيد'!$E$6:$E$105,MATCH(B337&amp;"",'المواعيد'!$A$6:$A$105,0))&gt;0,D337/INDEX('المواعيد'!$E$6:$E$105,MATCH(B337&amp;"",'المواعيد'!$A$6:$A$105,0)),""),""))</f>
        <v/>
      </c>
      <c r="I337" s="6">
        <f>IF(OR(B337&amp;""="",NOT(ISNUMBER(D337))),"",IF(COUNTIF('المواعيد'!$A$6:$A$105,B337&amp;"")=0,"الامتحان غير موجود",IF(F337="","بدون هدف",IF(D337&gt;F337,"فوق الهدف",IF(D337=F337,"على الهدف","تحت الهدف")))))</f>
        <v/>
      </c>
      <c r="J337" s="17">
        <f>IF(OR(B337&amp;""="",NOT(ISNUMBER(D337)),NOT(ISNUMBER(A337))),"",COUNTIFS($B$6:$B$505,B337&amp;"",$A$6:$A$505,"&lt;"&amp;A337,$D$6:$D$505,"&gt;=0")+COUNTIFS($B$6:B337,B337&amp;"",$A$6:A337,A337&amp;"",$D$6:D337,"&gt;=0"))</f>
        <v/>
      </c>
      <c r="K337" s="6">
        <f>IF(AND(B337&amp;""="",D337&amp;""=""),"",IF(OR(B337&amp;""="",NOT(ISNUMBER(D337)),NOT(ISNUMBER(A337))),"راجع البيانات","سليم"))</f>
        <v/>
      </c>
    </row>
    <row r="338">
      <c r="A338" s="13" t="n"/>
      <c r="B338" s="5" t="n"/>
      <c r="C338" s="5" t="n"/>
      <c r="D338" s="16" t="n"/>
      <c r="E338" s="5" t="n"/>
      <c r="F338" s="18">
        <f>IF(OR(B338&amp;""="",NOT(ISNUMBER(D338))),"",IFERROR(IF(INDEX('المواعيد'!$D$6:$D$105,MATCH(B338&amp;"",'المواعيد'!$A$6:$A$105,0))="","",INDEX('المواعيد'!$D$6:$D$105,MATCH(B338&amp;"",'المواعيد'!$A$6:$A$105,0))),""))</f>
        <v/>
      </c>
      <c r="G338" s="18">
        <f>IF(OR(F338="",NOT(ISNUMBER(D338))),"",D338-F338)</f>
        <v/>
      </c>
      <c r="H338" s="19">
        <f>IF(OR(B338&amp;""="",NOT(ISNUMBER(D338))),"",IFERROR(IF(INDEX('المواعيد'!$E$6:$E$105,MATCH(B338&amp;"",'المواعيد'!$A$6:$A$105,0))&gt;0,D338/INDEX('المواعيد'!$E$6:$E$105,MATCH(B338&amp;"",'المواعيد'!$A$6:$A$105,0)),""),""))</f>
        <v/>
      </c>
      <c r="I338" s="6">
        <f>IF(OR(B338&amp;""="",NOT(ISNUMBER(D338))),"",IF(COUNTIF('المواعيد'!$A$6:$A$105,B338&amp;"")=0,"الامتحان غير موجود",IF(F338="","بدون هدف",IF(D338&gt;F338,"فوق الهدف",IF(D338=F338,"على الهدف","تحت الهدف")))))</f>
        <v/>
      </c>
      <c r="J338" s="17">
        <f>IF(OR(B338&amp;""="",NOT(ISNUMBER(D338)),NOT(ISNUMBER(A338))),"",COUNTIFS($B$6:$B$505,B338&amp;"",$A$6:$A$505,"&lt;"&amp;A338,$D$6:$D$505,"&gt;=0")+COUNTIFS($B$6:B338,B338&amp;"",$A$6:A338,A338&amp;"",$D$6:D338,"&gt;=0"))</f>
        <v/>
      </c>
      <c r="K338" s="6">
        <f>IF(AND(B338&amp;""="",D338&amp;""=""),"",IF(OR(B338&amp;""="",NOT(ISNUMBER(D338)),NOT(ISNUMBER(A338))),"راجع البيانات","سليم"))</f>
        <v/>
      </c>
    </row>
    <row r="339">
      <c r="A339" s="13" t="n"/>
      <c r="B339" s="5" t="n"/>
      <c r="C339" s="5" t="n"/>
      <c r="D339" s="16" t="n"/>
      <c r="E339" s="5" t="n"/>
      <c r="F339" s="18">
        <f>IF(OR(B339&amp;""="",NOT(ISNUMBER(D339))),"",IFERROR(IF(INDEX('المواعيد'!$D$6:$D$105,MATCH(B339&amp;"",'المواعيد'!$A$6:$A$105,0))="","",INDEX('المواعيد'!$D$6:$D$105,MATCH(B339&amp;"",'المواعيد'!$A$6:$A$105,0))),""))</f>
        <v/>
      </c>
      <c r="G339" s="18">
        <f>IF(OR(F339="",NOT(ISNUMBER(D339))),"",D339-F339)</f>
        <v/>
      </c>
      <c r="H339" s="19">
        <f>IF(OR(B339&amp;""="",NOT(ISNUMBER(D339))),"",IFERROR(IF(INDEX('المواعيد'!$E$6:$E$105,MATCH(B339&amp;"",'المواعيد'!$A$6:$A$105,0))&gt;0,D339/INDEX('المواعيد'!$E$6:$E$105,MATCH(B339&amp;"",'المواعيد'!$A$6:$A$105,0)),""),""))</f>
        <v/>
      </c>
      <c r="I339" s="6">
        <f>IF(OR(B339&amp;""="",NOT(ISNUMBER(D339))),"",IF(COUNTIF('المواعيد'!$A$6:$A$105,B339&amp;"")=0,"الامتحان غير موجود",IF(F339="","بدون هدف",IF(D339&gt;F339,"فوق الهدف",IF(D339=F339,"على الهدف","تحت الهدف")))))</f>
        <v/>
      </c>
      <c r="J339" s="17">
        <f>IF(OR(B339&amp;""="",NOT(ISNUMBER(D339)),NOT(ISNUMBER(A339))),"",COUNTIFS($B$6:$B$505,B339&amp;"",$A$6:$A$505,"&lt;"&amp;A339,$D$6:$D$505,"&gt;=0")+COUNTIFS($B$6:B339,B339&amp;"",$A$6:A339,A339&amp;"",$D$6:D339,"&gt;=0"))</f>
        <v/>
      </c>
      <c r="K339" s="6">
        <f>IF(AND(B339&amp;""="",D339&amp;""=""),"",IF(OR(B339&amp;""="",NOT(ISNUMBER(D339)),NOT(ISNUMBER(A339))),"راجع البيانات","سليم"))</f>
        <v/>
      </c>
    </row>
    <row r="340">
      <c r="A340" s="13" t="n"/>
      <c r="B340" s="5" t="n"/>
      <c r="C340" s="5" t="n"/>
      <c r="D340" s="16" t="n"/>
      <c r="E340" s="5" t="n"/>
      <c r="F340" s="18">
        <f>IF(OR(B340&amp;""="",NOT(ISNUMBER(D340))),"",IFERROR(IF(INDEX('المواعيد'!$D$6:$D$105,MATCH(B340&amp;"",'المواعيد'!$A$6:$A$105,0))="","",INDEX('المواعيد'!$D$6:$D$105,MATCH(B340&amp;"",'المواعيد'!$A$6:$A$105,0))),""))</f>
        <v/>
      </c>
      <c r="G340" s="18">
        <f>IF(OR(F340="",NOT(ISNUMBER(D340))),"",D340-F340)</f>
        <v/>
      </c>
      <c r="H340" s="19">
        <f>IF(OR(B340&amp;""="",NOT(ISNUMBER(D340))),"",IFERROR(IF(INDEX('المواعيد'!$E$6:$E$105,MATCH(B340&amp;"",'المواعيد'!$A$6:$A$105,0))&gt;0,D340/INDEX('المواعيد'!$E$6:$E$105,MATCH(B340&amp;"",'المواعيد'!$A$6:$A$105,0)),""),""))</f>
        <v/>
      </c>
      <c r="I340" s="6">
        <f>IF(OR(B340&amp;""="",NOT(ISNUMBER(D340))),"",IF(COUNTIF('المواعيد'!$A$6:$A$105,B340&amp;"")=0,"الامتحان غير موجود",IF(F340="","بدون هدف",IF(D340&gt;F340,"فوق الهدف",IF(D340=F340,"على الهدف","تحت الهدف")))))</f>
        <v/>
      </c>
      <c r="J340" s="17">
        <f>IF(OR(B340&amp;""="",NOT(ISNUMBER(D340)),NOT(ISNUMBER(A340))),"",COUNTIFS($B$6:$B$505,B340&amp;"",$A$6:$A$505,"&lt;"&amp;A340,$D$6:$D$505,"&gt;=0")+COUNTIFS($B$6:B340,B340&amp;"",$A$6:A340,A340&amp;"",$D$6:D340,"&gt;=0"))</f>
        <v/>
      </c>
      <c r="K340" s="6">
        <f>IF(AND(B340&amp;""="",D340&amp;""=""),"",IF(OR(B340&amp;""="",NOT(ISNUMBER(D340)),NOT(ISNUMBER(A340))),"راجع البيانات","سليم"))</f>
        <v/>
      </c>
    </row>
    <row r="341">
      <c r="A341" s="13" t="n"/>
      <c r="B341" s="5" t="n"/>
      <c r="C341" s="5" t="n"/>
      <c r="D341" s="16" t="n"/>
      <c r="E341" s="5" t="n"/>
      <c r="F341" s="18">
        <f>IF(OR(B341&amp;""="",NOT(ISNUMBER(D341))),"",IFERROR(IF(INDEX('المواعيد'!$D$6:$D$105,MATCH(B341&amp;"",'المواعيد'!$A$6:$A$105,0))="","",INDEX('المواعيد'!$D$6:$D$105,MATCH(B341&amp;"",'المواعيد'!$A$6:$A$105,0))),""))</f>
        <v/>
      </c>
      <c r="G341" s="18">
        <f>IF(OR(F341="",NOT(ISNUMBER(D341))),"",D341-F341)</f>
        <v/>
      </c>
      <c r="H341" s="19">
        <f>IF(OR(B341&amp;""="",NOT(ISNUMBER(D341))),"",IFERROR(IF(INDEX('المواعيد'!$E$6:$E$105,MATCH(B341&amp;"",'المواعيد'!$A$6:$A$105,0))&gt;0,D341/INDEX('المواعيد'!$E$6:$E$105,MATCH(B341&amp;"",'المواعيد'!$A$6:$A$105,0)),""),""))</f>
        <v/>
      </c>
      <c r="I341" s="6">
        <f>IF(OR(B341&amp;""="",NOT(ISNUMBER(D341))),"",IF(COUNTIF('المواعيد'!$A$6:$A$105,B341&amp;"")=0,"الامتحان غير موجود",IF(F341="","بدون هدف",IF(D341&gt;F341,"فوق الهدف",IF(D341=F341,"على الهدف","تحت الهدف")))))</f>
        <v/>
      </c>
      <c r="J341" s="17">
        <f>IF(OR(B341&amp;""="",NOT(ISNUMBER(D341)),NOT(ISNUMBER(A341))),"",COUNTIFS($B$6:$B$505,B341&amp;"",$A$6:$A$505,"&lt;"&amp;A341,$D$6:$D$505,"&gt;=0")+COUNTIFS($B$6:B341,B341&amp;"",$A$6:A341,A341&amp;"",$D$6:D341,"&gt;=0"))</f>
        <v/>
      </c>
      <c r="K341" s="6">
        <f>IF(AND(B341&amp;""="",D341&amp;""=""),"",IF(OR(B341&amp;""="",NOT(ISNUMBER(D341)),NOT(ISNUMBER(A341))),"راجع البيانات","سليم"))</f>
        <v/>
      </c>
    </row>
    <row r="342">
      <c r="A342" s="13" t="n"/>
      <c r="B342" s="5" t="n"/>
      <c r="C342" s="5" t="n"/>
      <c r="D342" s="16" t="n"/>
      <c r="E342" s="5" t="n"/>
      <c r="F342" s="18">
        <f>IF(OR(B342&amp;""="",NOT(ISNUMBER(D342))),"",IFERROR(IF(INDEX('المواعيد'!$D$6:$D$105,MATCH(B342&amp;"",'المواعيد'!$A$6:$A$105,0))="","",INDEX('المواعيد'!$D$6:$D$105,MATCH(B342&amp;"",'المواعيد'!$A$6:$A$105,0))),""))</f>
        <v/>
      </c>
      <c r="G342" s="18">
        <f>IF(OR(F342="",NOT(ISNUMBER(D342))),"",D342-F342)</f>
        <v/>
      </c>
      <c r="H342" s="19">
        <f>IF(OR(B342&amp;""="",NOT(ISNUMBER(D342))),"",IFERROR(IF(INDEX('المواعيد'!$E$6:$E$105,MATCH(B342&amp;"",'المواعيد'!$A$6:$A$105,0))&gt;0,D342/INDEX('المواعيد'!$E$6:$E$105,MATCH(B342&amp;"",'المواعيد'!$A$6:$A$105,0)),""),""))</f>
        <v/>
      </c>
      <c r="I342" s="6">
        <f>IF(OR(B342&amp;""="",NOT(ISNUMBER(D342))),"",IF(COUNTIF('المواعيد'!$A$6:$A$105,B342&amp;"")=0,"الامتحان غير موجود",IF(F342="","بدون هدف",IF(D342&gt;F342,"فوق الهدف",IF(D342=F342,"على الهدف","تحت الهدف")))))</f>
        <v/>
      </c>
      <c r="J342" s="17">
        <f>IF(OR(B342&amp;""="",NOT(ISNUMBER(D342)),NOT(ISNUMBER(A342))),"",COUNTIFS($B$6:$B$505,B342&amp;"",$A$6:$A$505,"&lt;"&amp;A342,$D$6:$D$505,"&gt;=0")+COUNTIFS($B$6:B342,B342&amp;"",$A$6:A342,A342&amp;"",$D$6:D342,"&gt;=0"))</f>
        <v/>
      </c>
      <c r="K342" s="6">
        <f>IF(AND(B342&amp;""="",D342&amp;""=""),"",IF(OR(B342&amp;""="",NOT(ISNUMBER(D342)),NOT(ISNUMBER(A342))),"راجع البيانات","سليم"))</f>
        <v/>
      </c>
    </row>
    <row r="343">
      <c r="A343" s="13" t="n"/>
      <c r="B343" s="5" t="n"/>
      <c r="C343" s="5" t="n"/>
      <c r="D343" s="16" t="n"/>
      <c r="E343" s="5" t="n"/>
      <c r="F343" s="18">
        <f>IF(OR(B343&amp;""="",NOT(ISNUMBER(D343))),"",IFERROR(IF(INDEX('المواعيد'!$D$6:$D$105,MATCH(B343&amp;"",'المواعيد'!$A$6:$A$105,0))="","",INDEX('المواعيد'!$D$6:$D$105,MATCH(B343&amp;"",'المواعيد'!$A$6:$A$105,0))),""))</f>
        <v/>
      </c>
      <c r="G343" s="18">
        <f>IF(OR(F343="",NOT(ISNUMBER(D343))),"",D343-F343)</f>
        <v/>
      </c>
      <c r="H343" s="19">
        <f>IF(OR(B343&amp;""="",NOT(ISNUMBER(D343))),"",IFERROR(IF(INDEX('المواعيد'!$E$6:$E$105,MATCH(B343&amp;"",'المواعيد'!$A$6:$A$105,0))&gt;0,D343/INDEX('المواعيد'!$E$6:$E$105,MATCH(B343&amp;"",'المواعيد'!$A$6:$A$105,0)),""),""))</f>
        <v/>
      </c>
      <c r="I343" s="6">
        <f>IF(OR(B343&amp;""="",NOT(ISNUMBER(D343))),"",IF(COUNTIF('المواعيد'!$A$6:$A$105,B343&amp;"")=0,"الامتحان غير موجود",IF(F343="","بدون هدف",IF(D343&gt;F343,"فوق الهدف",IF(D343=F343,"على الهدف","تحت الهدف")))))</f>
        <v/>
      </c>
      <c r="J343" s="17">
        <f>IF(OR(B343&amp;""="",NOT(ISNUMBER(D343)),NOT(ISNUMBER(A343))),"",COUNTIFS($B$6:$B$505,B343&amp;"",$A$6:$A$505,"&lt;"&amp;A343,$D$6:$D$505,"&gt;=0")+COUNTIFS($B$6:B343,B343&amp;"",$A$6:A343,A343&amp;"",$D$6:D343,"&gt;=0"))</f>
        <v/>
      </c>
      <c r="K343" s="6">
        <f>IF(AND(B343&amp;""="",D343&amp;""=""),"",IF(OR(B343&amp;""="",NOT(ISNUMBER(D343)),NOT(ISNUMBER(A343))),"راجع البيانات","سليم"))</f>
        <v/>
      </c>
    </row>
    <row r="344">
      <c r="A344" s="13" t="n"/>
      <c r="B344" s="5" t="n"/>
      <c r="C344" s="5" t="n"/>
      <c r="D344" s="16" t="n"/>
      <c r="E344" s="5" t="n"/>
      <c r="F344" s="18">
        <f>IF(OR(B344&amp;""="",NOT(ISNUMBER(D344))),"",IFERROR(IF(INDEX('المواعيد'!$D$6:$D$105,MATCH(B344&amp;"",'المواعيد'!$A$6:$A$105,0))="","",INDEX('المواعيد'!$D$6:$D$105,MATCH(B344&amp;"",'المواعيد'!$A$6:$A$105,0))),""))</f>
        <v/>
      </c>
      <c r="G344" s="18">
        <f>IF(OR(F344="",NOT(ISNUMBER(D344))),"",D344-F344)</f>
        <v/>
      </c>
      <c r="H344" s="19">
        <f>IF(OR(B344&amp;""="",NOT(ISNUMBER(D344))),"",IFERROR(IF(INDEX('المواعيد'!$E$6:$E$105,MATCH(B344&amp;"",'المواعيد'!$A$6:$A$105,0))&gt;0,D344/INDEX('المواعيد'!$E$6:$E$105,MATCH(B344&amp;"",'المواعيد'!$A$6:$A$105,0)),""),""))</f>
        <v/>
      </c>
      <c r="I344" s="6">
        <f>IF(OR(B344&amp;""="",NOT(ISNUMBER(D344))),"",IF(COUNTIF('المواعيد'!$A$6:$A$105,B344&amp;"")=0,"الامتحان غير موجود",IF(F344="","بدون هدف",IF(D344&gt;F344,"فوق الهدف",IF(D344=F344,"على الهدف","تحت الهدف")))))</f>
        <v/>
      </c>
      <c r="J344" s="17">
        <f>IF(OR(B344&amp;""="",NOT(ISNUMBER(D344)),NOT(ISNUMBER(A344))),"",COUNTIFS($B$6:$B$505,B344&amp;"",$A$6:$A$505,"&lt;"&amp;A344,$D$6:$D$505,"&gt;=0")+COUNTIFS($B$6:B344,B344&amp;"",$A$6:A344,A344&amp;"",$D$6:D344,"&gt;=0"))</f>
        <v/>
      </c>
      <c r="K344" s="6">
        <f>IF(AND(B344&amp;""="",D344&amp;""=""),"",IF(OR(B344&amp;""="",NOT(ISNUMBER(D344)),NOT(ISNUMBER(A344))),"راجع البيانات","سليم"))</f>
        <v/>
      </c>
    </row>
    <row r="345">
      <c r="A345" s="13" t="n"/>
      <c r="B345" s="5" t="n"/>
      <c r="C345" s="5" t="n"/>
      <c r="D345" s="16" t="n"/>
      <c r="E345" s="5" t="n"/>
      <c r="F345" s="18">
        <f>IF(OR(B345&amp;""="",NOT(ISNUMBER(D345))),"",IFERROR(IF(INDEX('المواعيد'!$D$6:$D$105,MATCH(B345&amp;"",'المواعيد'!$A$6:$A$105,0))="","",INDEX('المواعيد'!$D$6:$D$105,MATCH(B345&amp;"",'المواعيد'!$A$6:$A$105,0))),""))</f>
        <v/>
      </c>
      <c r="G345" s="18">
        <f>IF(OR(F345="",NOT(ISNUMBER(D345))),"",D345-F345)</f>
        <v/>
      </c>
      <c r="H345" s="19">
        <f>IF(OR(B345&amp;""="",NOT(ISNUMBER(D345))),"",IFERROR(IF(INDEX('المواعيد'!$E$6:$E$105,MATCH(B345&amp;"",'المواعيد'!$A$6:$A$105,0))&gt;0,D345/INDEX('المواعيد'!$E$6:$E$105,MATCH(B345&amp;"",'المواعيد'!$A$6:$A$105,0)),""),""))</f>
        <v/>
      </c>
      <c r="I345" s="6">
        <f>IF(OR(B345&amp;""="",NOT(ISNUMBER(D345))),"",IF(COUNTIF('المواعيد'!$A$6:$A$105,B345&amp;"")=0,"الامتحان غير موجود",IF(F345="","بدون هدف",IF(D345&gt;F345,"فوق الهدف",IF(D345=F345,"على الهدف","تحت الهدف")))))</f>
        <v/>
      </c>
      <c r="J345" s="17">
        <f>IF(OR(B345&amp;""="",NOT(ISNUMBER(D345)),NOT(ISNUMBER(A345))),"",COUNTIFS($B$6:$B$505,B345&amp;"",$A$6:$A$505,"&lt;"&amp;A345,$D$6:$D$505,"&gt;=0")+COUNTIFS($B$6:B345,B345&amp;"",$A$6:A345,A345&amp;"",$D$6:D345,"&gt;=0"))</f>
        <v/>
      </c>
      <c r="K345" s="6">
        <f>IF(AND(B345&amp;""="",D345&amp;""=""),"",IF(OR(B345&amp;""="",NOT(ISNUMBER(D345)),NOT(ISNUMBER(A345))),"راجع البيانات","سليم"))</f>
        <v/>
      </c>
    </row>
    <row r="346">
      <c r="A346" s="13" t="n"/>
      <c r="B346" s="5" t="n"/>
      <c r="C346" s="5" t="n"/>
      <c r="D346" s="16" t="n"/>
      <c r="E346" s="5" t="n"/>
      <c r="F346" s="18">
        <f>IF(OR(B346&amp;""="",NOT(ISNUMBER(D346))),"",IFERROR(IF(INDEX('المواعيد'!$D$6:$D$105,MATCH(B346&amp;"",'المواعيد'!$A$6:$A$105,0))="","",INDEX('المواعيد'!$D$6:$D$105,MATCH(B346&amp;"",'المواعيد'!$A$6:$A$105,0))),""))</f>
        <v/>
      </c>
      <c r="G346" s="18">
        <f>IF(OR(F346="",NOT(ISNUMBER(D346))),"",D346-F346)</f>
        <v/>
      </c>
      <c r="H346" s="19">
        <f>IF(OR(B346&amp;""="",NOT(ISNUMBER(D346))),"",IFERROR(IF(INDEX('المواعيد'!$E$6:$E$105,MATCH(B346&amp;"",'المواعيد'!$A$6:$A$105,0))&gt;0,D346/INDEX('المواعيد'!$E$6:$E$105,MATCH(B346&amp;"",'المواعيد'!$A$6:$A$105,0)),""),""))</f>
        <v/>
      </c>
      <c r="I346" s="6">
        <f>IF(OR(B346&amp;""="",NOT(ISNUMBER(D346))),"",IF(COUNTIF('المواعيد'!$A$6:$A$105,B346&amp;"")=0,"الامتحان غير موجود",IF(F346="","بدون هدف",IF(D346&gt;F346,"فوق الهدف",IF(D346=F346,"على الهدف","تحت الهدف")))))</f>
        <v/>
      </c>
      <c r="J346" s="17">
        <f>IF(OR(B346&amp;""="",NOT(ISNUMBER(D346)),NOT(ISNUMBER(A346))),"",COUNTIFS($B$6:$B$505,B346&amp;"",$A$6:$A$505,"&lt;"&amp;A346,$D$6:$D$505,"&gt;=0")+COUNTIFS($B$6:B346,B346&amp;"",$A$6:A346,A346&amp;"",$D$6:D346,"&gt;=0"))</f>
        <v/>
      </c>
      <c r="K346" s="6">
        <f>IF(AND(B346&amp;""="",D346&amp;""=""),"",IF(OR(B346&amp;""="",NOT(ISNUMBER(D346)),NOT(ISNUMBER(A346))),"راجع البيانات","سليم"))</f>
        <v/>
      </c>
    </row>
    <row r="347">
      <c r="A347" s="13" t="n"/>
      <c r="B347" s="5" t="n"/>
      <c r="C347" s="5" t="n"/>
      <c r="D347" s="16" t="n"/>
      <c r="E347" s="5" t="n"/>
      <c r="F347" s="18">
        <f>IF(OR(B347&amp;""="",NOT(ISNUMBER(D347))),"",IFERROR(IF(INDEX('المواعيد'!$D$6:$D$105,MATCH(B347&amp;"",'المواعيد'!$A$6:$A$105,0))="","",INDEX('المواعيد'!$D$6:$D$105,MATCH(B347&amp;"",'المواعيد'!$A$6:$A$105,0))),""))</f>
        <v/>
      </c>
      <c r="G347" s="18">
        <f>IF(OR(F347="",NOT(ISNUMBER(D347))),"",D347-F347)</f>
        <v/>
      </c>
      <c r="H347" s="19">
        <f>IF(OR(B347&amp;""="",NOT(ISNUMBER(D347))),"",IFERROR(IF(INDEX('المواعيد'!$E$6:$E$105,MATCH(B347&amp;"",'المواعيد'!$A$6:$A$105,0))&gt;0,D347/INDEX('المواعيد'!$E$6:$E$105,MATCH(B347&amp;"",'المواعيد'!$A$6:$A$105,0)),""),""))</f>
        <v/>
      </c>
      <c r="I347" s="6">
        <f>IF(OR(B347&amp;""="",NOT(ISNUMBER(D347))),"",IF(COUNTIF('المواعيد'!$A$6:$A$105,B347&amp;"")=0,"الامتحان غير موجود",IF(F347="","بدون هدف",IF(D347&gt;F347,"فوق الهدف",IF(D347=F347,"على الهدف","تحت الهدف")))))</f>
        <v/>
      </c>
      <c r="J347" s="17">
        <f>IF(OR(B347&amp;""="",NOT(ISNUMBER(D347)),NOT(ISNUMBER(A347))),"",COUNTIFS($B$6:$B$505,B347&amp;"",$A$6:$A$505,"&lt;"&amp;A347,$D$6:$D$505,"&gt;=0")+COUNTIFS($B$6:B347,B347&amp;"",$A$6:A347,A347&amp;"",$D$6:D347,"&gt;=0"))</f>
        <v/>
      </c>
      <c r="K347" s="6">
        <f>IF(AND(B347&amp;""="",D347&amp;""=""),"",IF(OR(B347&amp;""="",NOT(ISNUMBER(D347)),NOT(ISNUMBER(A347))),"راجع البيانات","سليم"))</f>
        <v/>
      </c>
    </row>
    <row r="348">
      <c r="A348" s="13" t="n"/>
      <c r="B348" s="5" t="n"/>
      <c r="C348" s="5" t="n"/>
      <c r="D348" s="16" t="n"/>
      <c r="E348" s="5" t="n"/>
      <c r="F348" s="18">
        <f>IF(OR(B348&amp;""="",NOT(ISNUMBER(D348))),"",IFERROR(IF(INDEX('المواعيد'!$D$6:$D$105,MATCH(B348&amp;"",'المواعيد'!$A$6:$A$105,0))="","",INDEX('المواعيد'!$D$6:$D$105,MATCH(B348&amp;"",'المواعيد'!$A$6:$A$105,0))),""))</f>
        <v/>
      </c>
      <c r="G348" s="18">
        <f>IF(OR(F348="",NOT(ISNUMBER(D348))),"",D348-F348)</f>
        <v/>
      </c>
      <c r="H348" s="19">
        <f>IF(OR(B348&amp;""="",NOT(ISNUMBER(D348))),"",IFERROR(IF(INDEX('المواعيد'!$E$6:$E$105,MATCH(B348&amp;"",'المواعيد'!$A$6:$A$105,0))&gt;0,D348/INDEX('المواعيد'!$E$6:$E$105,MATCH(B348&amp;"",'المواعيد'!$A$6:$A$105,0)),""),""))</f>
        <v/>
      </c>
      <c r="I348" s="6">
        <f>IF(OR(B348&amp;""="",NOT(ISNUMBER(D348))),"",IF(COUNTIF('المواعيد'!$A$6:$A$105,B348&amp;"")=0,"الامتحان غير موجود",IF(F348="","بدون هدف",IF(D348&gt;F348,"فوق الهدف",IF(D348=F348,"على الهدف","تحت الهدف")))))</f>
        <v/>
      </c>
      <c r="J348" s="17">
        <f>IF(OR(B348&amp;""="",NOT(ISNUMBER(D348)),NOT(ISNUMBER(A348))),"",COUNTIFS($B$6:$B$505,B348&amp;"",$A$6:$A$505,"&lt;"&amp;A348,$D$6:$D$505,"&gt;=0")+COUNTIFS($B$6:B348,B348&amp;"",$A$6:A348,A348&amp;"",$D$6:D348,"&gt;=0"))</f>
        <v/>
      </c>
      <c r="K348" s="6">
        <f>IF(AND(B348&amp;""="",D348&amp;""=""),"",IF(OR(B348&amp;""="",NOT(ISNUMBER(D348)),NOT(ISNUMBER(A348))),"راجع البيانات","سليم"))</f>
        <v/>
      </c>
    </row>
    <row r="349">
      <c r="A349" s="13" t="n"/>
      <c r="B349" s="5" t="n"/>
      <c r="C349" s="5" t="n"/>
      <c r="D349" s="16" t="n"/>
      <c r="E349" s="5" t="n"/>
      <c r="F349" s="18">
        <f>IF(OR(B349&amp;""="",NOT(ISNUMBER(D349))),"",IFERROR(IF(INDEX('المواعيد'!$D$6:$D$105,MATCH(B349&amp;"",'المواعيد'!$A$6:$A$105,0))="","",INDEX('المواعيد'!$D$6:$D$105,MATCH(B349&amp;"",'المواعيد'!$A$6:$A$105,0))),""))</f>
        <v/>
      </c>
      <c r="G349" s="18">
        <f>IF(OR(F349="",NOT(ISNUMBER(D349))),"",D349-F349)</f>
        <v/>
      </c>
      <c r="H349" s="19">
        <f>IF(OR(B349&amp;""="",NOT(ISNUMBER(D349))),"",IFERROR(IF(INDEX('المواعيد'!$E$6:$E$105,MATCH(B349&amp;"",'المواعيد'!$A$6:$A$105,0))&gt;0,D349/INDEX('المواعيد'!$E$6:$E$105,MATCH(B349&amp;"",'المواعيد'!$A$6:$A$105,0)),""),""))</f>
        <v/>
      </c>
      <c r="I349" s="6">
        <f>IF(OR(B349&amp;""="",NOT(ISNUMBER(D349))),"",IF(COUNTIF('المواعيد'!$A$6:$A$105,B349&amp;"")=0,"الامتحان غير موجود",IF(F349="","بدون هدف",IF(D349&gt;F349,"فوق الهدف",IF(D349=F349,"على الهدف","تحت الهدف")))))</f>
        <v/>
      </c>
      <c r="J349" s="17">
        <f>IF(OR(B349&amp;""="",NOT(ISNUMBER(D349)),NOT(ISNUMBER(A349))),"",COUNTIFS($B$6:$B$505,B349&amp;"",$A$6:$A$505,"&lt;"&amp;A349,$D$6:$D$505,"&gt;=0")+COUNTIFS($B$6:B349,B349&amp;"",$A$6:A349,A349&amp;"",$D$6:D349,"&gt;=0"))</f>
        <v/>
      </c>
      <c r="K349" s="6">
        <f>IF(AND(B349&amp;""="",D349&amp;""=""),"",IF(OR(B349&amp;""="",NOT(ISNUMBER(D349)),NOT(ISNUMBER(A349))),"راجع البيانات","سليم"))</f>
        <v/>
      </c>
    </row>
    <row r="350">
      <c r="A350" s="13" t="n"/>
      <c r="B350" s="5" t="n"/>
      <c r="C350" s="5" t="n"/>
      <c r="D350" s="16" t="n"/>
      <c r="E350" s="5" t="n"/>
      <c r="F350" s="18">
        <f>IF(OR(B350&amp;""="",NOT(ISNUMBER(D350))),"",IFERROR(IF(INDEX('المواعيد'!$D$6:$D$105,MATCH(B350&amp;"",'المواعيد'!$A$6:$A$105,0))="","",INDEX('المواعيد'!$D$6:$D$105,MATCH(B350&amp;"",'المواعيد'!$A$6:$A$105,0))),""))</f>
        <v/>
      </c>
      <c r="G350" s="18">
        <f>IF(OR(F350="",NOT(ISNUMBER(D350))),"",D350-F350)</f>
        <v/>
      </c>
      <c r="H350" s="19">
        <f>IF(OR(B350&amp;""="",NOT(ISNUMBER(D350))),"",IFERROR(IF(INDEX('المواعيد'!$E$6:$E$105,MATCH(B350&amp;"",'المواعيد'!$A$6:$A$105,0))&gt;0,D350/INDEX('المواعيد'!$E$6:$E$105,MATCH(B350&amp;"",'المواعيد'!$A$6:$A$105,0)),""),""))</f>
        <v/>
      </c>
      <c r="I350" s="6">
        <f>IF(OR(B350&amp;""="",NOT(ISNUMBER(D350))),"",IF(COUNTIF('المواعيد'!$A$6:$A$105,B350&amp;"")=0,"الامتحان غير موجود",IF(F350="","بدون هدف",IF(D350&gt;F350,"فوق الهدف",IF(D350=F350,"على الهدف","تحت الهدف")))))</f>
        <v/>
      </c>
      <c r="J350" s="17">
        <f>IF(OR(B350&amp;""="",NOT(ISNUMBER(D350)),NOT(ISNUMBER(A350))),"",COUNTIFS($B$6:$B$505,B350&amp;"",$A$6:$A$505,"&lt;"&amp;A350,$D$6:$D$505,"&gt;=0")+COUNTIFS($B$6:B350,B350&amp;"",$A$6:A350,A350&amp;"",$D$6:D350,"&gt;=0"))</f>
        <v/>
      </c>
      <c r="K350" s="6">
        <f>IF(AND(B350&amp;""="",D350&amp;""=""),"",IF(OR(B350&amp;""="",NOT(ISNUMBER(D350)),NOT(ISNUMBER(A350))),"راجع البيانات","سليم"))</f>
        <v/>
      </c>
    </row>
    <row r="351">
      <c r="A351" s="13" t="n"/>
      <c r="B351" s="5" t="n"/>
      <c r="C351" s="5" t="n"/>
      <c r="D351" s="16" t="n"/>
      <c r="E351" s="5" t="n"/>
      <c r="F351" s="18">
        <f>IF(OR(B351&amp;""="",NOT(ISNUMBER(D351))),"",IFERROR(IF(INDEX('المواعيد'!$D$6:$D$105,MATCH(B351&amp;"",'المواعيد'!$A$6:$A$105,0))="","",INDEX('المواعيد'!$D$6:$D$105,MATCH(B351&amp;"",'المواعيد'!$A$6:$A$105,0))),""))</f>
        <v/>
      </c>
      <c r="G351" s="18">
        <f>IF(OR(F351="",NOT(ISNUMBER(D351))),"",D351-F351)</f>
        <v/>
      </c>
      <c r="H351" s="19">
        <f>IF(OR(B351&amp;""="",NOT(ISNUMBER(D351))),"",IFERROR(IF(INDEX('المواعيد'!$E$6:$E$105,MATCH(B351&amp;"",'المواعيد'!$A$6:$A$105,0))&gt;0,D351/INDEX('المواعيد'!$E$6:$E$105,MATCH(B351&amp;"",'المواعيد'!$A$6:$A$105,0)),""),""))</f>
        <v/>
      </c>
      <c r="I351" s="6">
        <f>IF(OR(B351&amp;""="",NOT(ISNUMBER(D351))),"",IF(COUNTIF('المواعيد'!$A$6:$A$105,B351&amp;"")=0,"الامتحان غير موجود",IF(F351="","بدون هدف",IF(D351&gt;F351,"فوق الهدف",IF(D351=F351,"على الهدف","تحت الهدف")))))</f>
        <v/>
      </c>
      <c r="J351" s="17">
        <f>IF(OR(B351&amp;""="",NOT(ISNUMBER(D351)),NOT(ISNUMBER(A351))),"",COUNTIFS($B$6:$B$505,B351&amp;"",$A$6:$A$505,"&lt;"&amp;A351,$D$6:$D$505,"&gt;=0")+COUNTIFS($B$6:B351,B351&amp;"",$A$6:A351,A351&amp;"",$D$6:D351,"&gt;=0"))</f>
        <v/>
      </c>
      <c r="K351" s="6">
        <f>IF(AND(B351&amp;""="",D351&amp;""=""),"",IF(OR(B351&amp;""="",NOT(ISNUMBER(D351)),NOT(ISNUMBER(A351))),"راجع البيانات","سليم"))</f>
        <v/>
      </c>
    </row>
    <row r="352">
      <c r="A352" s="13" t="n"/>
      <c r="B352" s="5" t="n"/>
      <c r="C352" s="5" t="n"/>
      <c r="D352" s="16" t="n"/>
      <c r="E352" s="5" t="n"/>
      <c r="F352" s="18">
        <f>IF(OR(B352&amp;""="",NOT(ISNUMBER(D352))),"",IFERROR(IF(INDEX('المواعيد'!$D$6:$D$105,MATCH(B352&amp;"",'المواعيد'!$A$6:$A$105,0))="","",INDEX('المواعيد'!$D$6:$D$105,MATCH(B352&amp;"",'المواعيد'!$A$6:$A$105,0))),""))</f>
        <v/>
      </c>
      <c r="G352" s="18">
        <f>IF(OR(F352="",NOT(ISNUMBER(D352))),"",D352-F352)</f>
        <v/>
      </c>
      <c r="H352" s="19">
        <f>IF(OR(B352&amp;""="",NOT(ISNUMBER(D352))),"",IFERROR(IF(INDEX('المواعيد'!$E$6:$E$105,MATCH(B352&amp;"",'المواعيد'!$A$6:$A$105,0))&gt;0,D352/INDEX('المواعيد'!$E$6:$E$105,MATCH(B352&amp;"",'المواعيد'!$A$6:$A$105,0)),""),""))</f>
        <v/>
      </c>
      <c r="I352" s="6">
        <f>IF(OR(B352&amp;""="",NOT(ISNUMBER(D352))),"",IF(COUNTIF('المواعيد'!$A$6:$A$105,B352&amp;"")=0,"الامتحان غير موجود",IF(F352="","بدون هدف",IF(D352&gt;F352,"فوق الهدف",IF(D352=F352,"على الهدف","تحت الهدف")))))</f>
        <v/>
      </c>
      <c r="J352" s="17">
        <f>IF(OR(B352&amp;""="",NOT(ISNUMBER(D352)),NOT(ISNUMBER(A352))),"",COUNTIFS($B$6:$B$505,B352&amp;"",$A$6:$A$505,"&lt;"&amp;A352,$D$6:$D$505,"&gt;=0")+COUNTIFS($B$6:B352,B352&amp;"",$A$6:A352,A352&amp;"",$D$6:D352,"&gt;=0"))</f>
        <v/>
      </c>
      <c r="K352" s="6">
        <f>IF(AND(B352&amp;""="",D352&amp;""=""),"",IF(OR(B352&amp;""="",NOT(ISNUMBER(D352)),NOT(ISNUMBER(A352))),"راجع البيانات","سليم"))</f>
        <v/>
      </c>
    </row>
    <row r="353">
      <c r="A353" s="13" t="n"/>
      <c r="B353" s="5" t="n"/>
      <c r="C353" s="5" t="n"/>
      <c r="D353" s="16" t="n"/>
      <c r="E353" s="5" t="n"/>
      <c r="F353" s="18">
        <f>IF(OR(B353&amp;""="",NOT(ISNUMBER(D353))),"",IFERROR(IF(INDEX('المواعيد'!$D$6:$D$105,MATCH(B353&amp;"",'المواعيد'!$A$6:$A$105,0))="","",INDEX('المواعيد'!$D$6:$D$105,MATCH(B353&amp;"",'المواعيد'!$A$6:$A$105,0))),""))</f>
        <v/>
      </c>
      <c r="G353" s="18">
        <f>IF(OR(F353="",NOT(ISNUMBER(D353))),"",D353-F353)</f>
        <v/>
      </c>
      <c r="H353" s="19">
        <f>IF(OR(B353&amp;""="",NOT(ISNUMBER(D353))),"",IFERROR(IF(INDEX('المواعيد'!$E$6:$E$105,MATCH(B353&amp;"",'المواعيد'!$A$6:$A$105,0))&gt;0,D353/INDEX('المواعيد'!$E$6:$E$105,MATCH(B353&amp;"",'المواعيد'!$A$6:$A$105,0)),""),""))</f>
        <v/>
      </c>
      <c r="I353" s="6">
        <f>IF(OR(B353&amp;""="",NOT(ISNUMBER(D353))),"",IF(COUNTIF('المواعيد'!$A$6:$A$105,B353&amp;"")=0,"الامتحان غير موجود",IF(F353="","بدون هدف",IF(D353&gt;F353,"فوق الهدف",IF(D353=F353,"على الهدف","تحت الهدف")))))</f>
        <v/>
      </c>
      <c r="J353" s="17">
        <f>IF(OR(B353&amp;""="",NOT(ISNUMBER(D353)),NOT(ISNUMBER(A353))),"",COUNTIFS($B$6:$B$505,B353&amp;"",$A$6:$A$505,"&lt;"&amp;A353,$D$6:$D$505,"&gt;=0")+COUNTIFS($B$6:B353,B353&amp;"",$A$6:A353,A353&amp;"",$D$6:D353,"&gt;=0"))</f>
        <v/>
      </c>
      <c r="K353" s="6">
        <f>IF(AND(B353&amp;""="",D353&amp;""=""),"",IF(OR(B353&amp;""="",NOT(ISNUMBER(D353)),NOT(ISNUMBER(A353))),"راجع البيانات","سليم"))</f>
        <v/>
      </c>
    </row>
    <row r="354">
      <c r="A354" s="13" t="n"/>
      <c r="B354" s="5" t="n"/>
      <c r="C354" s="5" t="n"/>
      <c r="D354" s="16" t="n"/>
      <c r="E354" s="5" t="n"/>
      <c r="F354" s="18">
        <f>IF(OR(B354&amp;""="",NOT(ISNUMBER(D354))),"",IFERROR(IF(INDEX('المواعيد'!$D$6:$D$105,MATCH(B354&amp;"",'المواعيد'!$A$6:$A$105,0))="","",INDEX('المواعيد'!$D$6:$D$105,MATCH(B354&amp;"",'المواعيد'!$A$6:$A$105,0))),""))</f>
        <v/>
      </c>
      <c r="G354" s="18">
        <f>IF(OR(F354="",NOT(ISNUMBER(D354))),"",D354-F354)</f>
        <v/>
      </c>
      <c r="H354" s="19">
        <f>IF(OR(B354&amp;""="",NOT(ISNUMBER(D354))),"",IFERROR(IF(INDEX('المواعيد'!$E$6:$E$105,MATCH(B354&amp;"",'المواعيد'!$A$6:$A$105,0))&gt;0,D354/INDEX('المواعيد'!$E$6:$E$105,MATCH(B354&amp;"",'المواعيد'!$A$6:$A$105,0)),""),""))</f>
        <v/>
      </c>
      <c r="I354" s="6">
        <f>IF(OR(B354&amp;""="",NOT(ISNUMBER(D354))),"",IF(COUNTIF('المواعيد'!$A$6:$A$105,B354&amp;"")=0,"الامتحان غير موجود",IF(F354="","بدون هدف",IF(D354&gt;F354,"فوق الهدف",IF(D354=F354,"على الهدف","تحت الهدف")))))</f>
        <v/>
      </c>
      <c r="J354" s="17">
        <f>IF(OR(B354&amp;""="",NOT(ISNUMBER(D354)),NOT(ISNUMBER(A354))),"",COUNTIFS($B$6:$B$505,B354&amp;"",$A$6:$A$505,"&lt;"&amp;A354,$D$6:$D$505,"&gt;=0")+COUNTIFS($B$6:B354,B354&amp;"",$A$6:A354,A354&amp;"",$D$6:D354,"&gt;=0"))</f>
        <v/>
      </c>
      <c r="K354" s="6">
        <f>IF(AND(B354&amp;""="",D354&amp;""=""),"",IF(OR(B354&amp;""="",NOT(ISNUMBER(D354)),NOT(ISNUMBER(A354))),"راجع البيانات","سليم"))</f>
        <v/>
      </c>
    </row>
    <row r="355">
      <c r="A355" s="13" t="n"/>
      <c r="B355" s="5" t="n"/>
      <c r="C355" s="5" t="n"/>
      <c r="D355" s="16" t="n"/>
      <c r="E355" s="5" t="n"/>
      <c r="F355" s="18">
        <f>IF(OR(B355&amp;""="",NOT(ISNUMBER(D355))),"",IFERROR(IF(INDEX('المواعيد'!$D$6:$D$105,MATCH(B355&amp;"",'المواعيد'!$A$6:$A$105,0))="","",INDEX('المواعيد'!$D$6:$D$105,MATCH(B355&amp;"",'المواعيد'!$A$6:$A$105,0))),""))</f>
        <v/>
      </c>
      <c r="G355" s="18">
        <f>IF(OR(F355="",NOT(ISNUMBER(D355))),"",D355-F355)</f>
        <v/>
      </c>
      <c r="H355" s="19">
        <f>IF(OR(B355&amp;""="",NOT(ISNUMBER(D355))),"",IFERROR(IF(INDEX('المواعيد'!$E$6:$E$105,MATCH(B355&amp;"",'المواعيد'!$A$6:$A$105,0))&gt;0,D355/INDEX('المواعيد'!$E$6:$E$105,MATCH(B355&amp;"",'المواعيد'!$A$6:$A$105,0)),""),""))</f>
        <v/>
      </c>
      <c r="I355" s="6">
        <f>IF(OR(B355&amp;""="",NOT(ISNUMBER(D355))),"",IF(COUNTIF('المواعيد'!$A$6:$A$105,B355&amp;"")=0,"الامتحان غير موجود",IF(F355="","بدون هدف",IF(D355&gt;F355,"فوق الهدف",IF(D355=F355,"على الهدف","تحت الهدف")))))</f>
        <v/>
      </c>
      <c r="J355" s="17">
        <f>IF(OR(B355&amp;""="",NOT(ISNUMBER(D355)),NOT(ISNUMBER(A355))),"",COUNTIFS($B$6:$B$505,B355&amp;"",$A$6:$A$505,"&lt;"&amp;A355,$D$6:$D$505,"&gt;=0")+COUNTIFS($B$6:B355,B355&amp;"",$A$6:A355,A355&amp;"",$D$6:D355,"&gt;=0"))</f>
        <v/>
      </c>
      <c r="K355" s="6">
        <f>IF(AND(B355&amp;""="",D355&amp;""=""),"",IF(OR(B355&amp;""="",NOT(ISNUMBER(D355)),NOT(ISNUMBER(A355))),"راجع البيانات","سليم"))</f>
        <v/>
      </c>
    </row>
    <row r="356">
      <c r="A356" s="13" t="n"/>
      <c r="B356" s="5" t="n"/>
      <c r="C356" s="5" t="n"/>
      <c r="D356" s="16" t="n"/>
      <c r="E356" s="5" t="n"/>
      <c r="F356" s="18">
        <f>IF(OR(B356&amp;""="",NOT(ISNUMBER(D356))),"",IFERROR(IF(INDEX('المواعيد'!$D$6:$D$105,MATCH(B356&amp;"",'المواعيد'!$A$6:$A$105,0))="","",INDEX('المواعيد'!$D$6:$D$105,MATCH(B356&amp;"",'المواعيد'!$A$6:$A$105,0))),""))</f>
        <v/>
      </c>
      <c r="G356" s="18">
        <f>IF(OR(F356="",NOT(ISNUMBER(D356))),"",D356-F356)</f>
        <v/>
      </c>
      <c r="H356" s="19">
        <f>IF(OR(B356&amp;""="",NOT(ISNUMBER(D356))),"",IFERROR(IF(INDEX('المواعيد'!$E$6:$E$105,MATCH(B356&amp;"",'المواعيد'!$A$6:$A$105,0))&gt;0,D356/INDEX('المواعيد'!$E$6:$E$105,MATCH(B356&amp;"",'المواعيد'!$A$6:$A$105,0)),""),""))</f>
        <v/>
      </c>
      <c r="I356" s="6">
        <f>IF(OR(B356&amp;""="",NOT(ISNUMBER(D356))),"",IF(COUNTIF('المواعيد'!$A$6:$A$105,B356&amp;"")=0,"الامتحان غير موجود",IF(F356="","بدون هدف",IF(D356&gt;F356,"فوق الهدف",IF(D356=F356,"على الهدف","تحت الهدف")))))</f>
        <v/>
      </c>
      <c r="J356" s="17">
        <f>IF(OR(B356&amp;""="",NOT(ISNUMBER(D356)),NOT(ISNUMBER(A356))),"",COUNTIFS($B$6:$B$505,B356&amp;"",$A$6:$A$505,"&lt;"&amp;A356,$D$6:$D$505,"&gt;=0")+COUNTIFS($B$6:B356,B356&amp;"",$A$6:A356,A356&amp;"",$D$6:D356,"&gt;=0"))</f>
        <v/>
      </c>
      <c r="K356" s="6">
        <f>IF(AND(B356&amp;""="",D356&amp;""=""),"",IF(OR(B356&amp;""="",NOT(ISNUMBER(D356)),NOT(ISNUMBER(A356))),"راجع البيانات","سليم"))</f>
        <v/>
      </c>
    </row>
    <row r="357">
      <c r="A357" s="13" t="n"/>
      <c r="B357" s="5" t="n"/>
      <c r="C357" s="5" t="n"/>
      <c r="D357" s="16" t="n"/>
      <c r="E357" s="5" t="n"/>
      <c r="F357" s="18">
        <f>IF(OR(B357&amp;""="",NOT(ISNUMBER(D357))),"",IFERROR(IF(INDEX('المواعيد'!$D$6:$D$105,MATCH(B357&amp;"",'المواعيد'!$A$6:$A$105,0))="","",INDEX('المواعيد'!$D$6:$D$105,MATCH(B357&amp;"",'المواعيد'!$A$6:$A$105,0))),""))</f>
        <v/>
      </c>
      <c r="G357" s="18">
        <f>IF(OR(F357="",NOT(ISNUMBER(D357))),"",D357-F357)</f>
        <v/>
      </c>
      <c r="H357" s="19">
        <f>IF(OR(B357&amp;""="",NOT(ISNUMBER(D357))),"",IFERROR(IF(INDEX('المواعيد'!$E$6:$E$105,MATCH(B357&amp;"",'المواعيد'!$A$6:$A$105,0))&gt;0,D357/INDEX('المواعيد'!$E$6:$E$105,MATCH(B357&amp;"",'المواعيد'!$A$6:$A$105,0)),""),""))</f>
        <v/>
      </c>
      <c r="I357" s="6">
        <f>IF(OR(B357&amp;""="",NOT(ISNUMBER(D357))),"",IF(COUNTIF('المواعيد'!$A$6:$A$105,B357&amp;"")=0,"الامتحان غير موجود",IF(F357="","بدون هدف",IF(D357&gt;F357,"فوق الهدف",IF(D357=F357,"على الهدف","تحت الهدف")))))</f>
        <v/>
      </c>
      <c r="J357" s="17">
        <f>IF(OR(B357&amp;""="",NOT(ISNUMBER(D357)),NOT(ISNUMBER(A357))),"",COUNTIFS($B$6:$B$505,B357&amp;"",$A$6:$A$505,"&lt;"&amp;A357,$D$6:$D$505,"&gt;=0")+COUNTIFS($B$6:B357,B357&amp;"",$A$6:A357,A357&amp;"",$D$6:D357,"&gt;=0"))</f>
        <v/>
      </c>
      <c r="K357" s="6">
        <f>IF(AND(B357&amp;""="",D357&amp;""=""),"",IF(OR(B357&amp;""="",NOT(ISNUMBER(D357)),NOT(ISNUMBER(A357))),"راجع البيانات","سليم"))</f>
        <v/>
      </c>
    </row>
    <row r="358">
      <c r="A358" s="13" t="n"/>
      <c r="B358" s="5" t="n"/>
      <c r="C358" s="5" t="n"/>
      <c r="D358" s="16" t="n"/>
      <c r="E358" s="5" t="n"/>
      <c r="F358" s="18">
        <f>IF(OR(B358&amp;""="",NOT(ISNUMBER(D358))),"",IFERROR(IF(INDEX('المواعيد'!$D$6:$D$105,MATCH(B358&amp;"",'المواعيد'!$A$6:$A$105,0))="","",INDEX('المواعيد'!$D$6:$D$105,MATCH(B358&amp;"",'المواعيد'!$A$6:$A$105,0))),""))</f>
        <v/>
      </c>
      <c r="G358" s="18">
        <f>IF(OR(F358="",NOT(ISNUMBER(D358))),"",D358-F358)</f>
        <v/>
      </c>
      <c r="H358" s="19">
        <f>IF(OR(B358&amp;""="",NOT(ISNUMBER(D358))),"",IFERROR(IF(INDEX('المواعيد'!$E$6:$E$105,MATCH(B358&amp;"",'المواعيد'!$A$6:$A$105,0))&gt;0,D358/INDEX('المواعيد'!$E$6:$E$105,MATCH(B358&amp;"",'المواعيد'!$A$6:$A$105,0)),""),""))</f>
        <v/>
      </c>
      <c r="I358" s="6">
        <f>IF(OR(B358&amp;""="",NOT(ISNUMBER(D358))),"",IF(COUNTIF('المواعيد'!$A$6:$A$105,B358&amp;"")=0,"الامتحان غير موجود",IF(F358="","بدون هدف",IF(D358&gt;F358,"فوق الهدف",IF(D358=F358,"على الهدف","تحت الهدف")))))</f>
        <v/>
      </c>
      <c r="J358" s="17">
        <f>IF(OR(B358&amp;""="",NOT(ISNUMBER(D358)),NOT(ISNUMBER(A358))),"",COUNTIFS($B$6:$B$505,B358&amp;"",$A$6:$A$505,"&lt;"&amp;A358,$D$6:$D$505,"&gt;=0")+COUNTIFS($B$6:B358,B358&amp;"",$A$6:A358,A358&amp;"",$D$6:D358,"&gt;=0"))</f>
        <v/>
      </c>
      <c r="K358" s="6">
        <f>IF(AND(B358&amp;""="",D358&amp;""=""),"",IF(OR(B358&amp;""="",NOT(ISNUMBER(D358)),NOT(ISNUMBER(A358))),"راجع البيانات","سليم"))</f>
        <v/>
      </c>
    </row>
    <row r="359">
      <c r="A359" s="13" t="n"/>
      <c r="B359" s="5" t="n"/>
      <c r="C359" s="5" t="n"/>
      <c r="D359" s="16" t="n"/>
      <c r="E359" s="5" t="n"/>
      <c r="F359" s="18">
        <f>IF(OR(B359&amp;""="",NOT(ISNUMBER(D359))),"",IFERROR(IF(INDEX('المواعيد'!$D$6:$D$105,MATCH(B359&amp;"",'المواعيد'!$A$6:$A$105,0))="","",INDEX('المواعيد'!$D$6:$D$105,MATCH(B359&amp;"",'المواعيد'!$A$6:$A$105,0))),""))</f>
        <v/>
      </c>
      <c r="G359" s="18">
        <f>IF(OR(F359="",NOT(ISNUMBER(D359))),"",D359-F359)</f>
        <v/>
      </c>
      <c r="H359" s="19">
        <f>IF(OR(B359&amp;""="",NOT(ISNUMBER(D359))),"",IFERROR(IF(INDEX('المواعيد'!$E$6:$E$105,MATCH(B359&amp;"",'المواعيد'!$A$6:$A$105,0))&gt;0,D359/INDEX('المواعيد'!$E$6:$E$105,MATCH(B359&amp;"",'المواعيد'!$A$6:$A$105,0)),""),""))</f>
        <v/>
      </c>
      <c r="I359" s="6">
        <f>IF(OR(B359&amp;""="",NOT(ISNUMBER(D359))),"",IF(COUNTIF('المواعيد'!$A$6:$A$105,B359&amp;"")=0,"الامتحان غير موجود",IF(F359="","بدون هدف",IF(D359&gt;F359,"فوق الهدف",IF(D359=F359,"على الهدف","تحت الهدف")))))</f>
        <v/>
      </c>
      <c r="J359" s="17">
        <f>IF(OR(B359&amp;""="",NOT(ISNUMBER(D359)),NOT(ISNUMBER(A359))),"",COUNTIFS($B$6:$B$505,B359&amp;"",$A$6:$A$505,"&lt;"&amp;A359,$D$6:$D$505,"&gt;=0")+COUNTIFS($B$6:B359,B359&amp;"",$A$6:A359,A359&amp;"",$D$6:D359,"&gt;=0"))</f>
        <v/>
      </c>
      <c r="K359" s="6">
        <f>IF(AND(B359&amp;""="",D359&amp;""=""),"",IF(OR(B359&amp;""="",NOT(ISNUMBER(D359)),NOT(ISNUMBER(A359))),"راجع البيانات","سليم"))</f>
        <v/>
      </c>
    </row>
    <row r="360">
      <c r="A360" s="13" t="n"/>
      <c r="B360" s="5" t="n"/>
      <c r="C360" s="5" t="n"/>
      <c r="D360" s="16" t="n"/>
      <c r="E360" s="5" t="n"/>
      <c r="F360" s="18">
        <f>IF(OR(B360&amp;""="",NOT(ISNUMBER(D360))),"",IFERROR(IF(INDEX('المواعيد'!$D$6:$D$105,MATCH(B360&amp;"",'المواعيد'!$A$6:$A$105,0))="","",INDEX('المواعيد'!$D$6:$D$105,MATCH(B360&amp;"",'المواعيد'!$A$6:$A$105,0))),""))</f>
        <v/>
      </c>
      <c r="G360" s="18">
        <f>IF(OR(F360="",NOT(ISNUMBER(D360))),"",D360-F360)</f>
        <v/>
      </c>
      <c r="H360" s="19">
        <f>IF(OR(B360&amp;""="",NOT(ISNUMBER(D360))),"",IFERROR(IF(INDEX('المواعيد'!$E$6:$E$105,MATCH(B360&amp;"",'المواعيد'!$A$6:$A$105,0))&gt;0,D360/INDEX('المواعيد'!$E$6:$E$105,MATCH(B360&amp;"",'المواعيد'!$A$6:$A$105,0)),""),""))</f>
        <v/>
      </c>
      <c r="I360" s="6">
        <f>IF(OR(B360&amp;""="",NOT(ISNUMBER(D360))),"",IF(COUNTIF('المواعيد'!$A$6:$A$105,B360&amp;"")=0,"الامتحان غير موجود",IF(F360="","بدون هدف",IF(D360&gt;F360,"فوق الهدف",IF(D360=F360,"على الهدف","تحت الهدف")))))</f>
        <v/>
      </c>
      <c r="J360" s="17">
        <f>IF(OR(B360&amp;""="",NOT(ISNUMBER(D360)),NOT(ISNUMBER(A360))),"",COUNTIFS($B$6:$B$505,B360&amp;"",$A$6:$A$505,"&lt;"&amp;A360,$D$6:$D$505,"&gt;=0")+COUNTIFS($B$6:B360,B360&amp;"",$A$6:A360,A360&amp;"",$D$6:D360,"&gt;=0"))</f>
        <v/>
      </c>
      <c r="K360" s="6">
        <f>IF(AND(B360&amp;""="",D360&amp;""=""),"",IF(OR(B360&amp;""="",NOT(ISNUMBER(D360)),NOT(ISNUMBER(A360))),"راجع البيانات","سليم"))</f>
        <v/>
      </c>
    </row>
    <row r="361">
      <c r="A361" s="13" t="n"/>
      <c r="B361" s="5" t="n"/>
      <c r="C361" s="5" t="n"/>
      <c r="D361" s="16" t="n"/>
      <c r="E361" s="5" t="n"/>
      <c r="F361" s="18">
        <f>IF(OR(B361&amp;""="",NOT(ISNUMBER(D361))),"",IFERROR(IF(INDEX('المواعيد'!$D$6:$D$105,MATCH(B361&amp;"",'المواعيد'!$A$6:$A$105,0))="","",INDEX('المواعيد'!$D$6:$D$105,MATCH(B361&amp;"",'المواعيد'!$A$6:$A$105,0))),""))</f>
        <v/>
      </c>
      <c r="G361" s="18">
        <f>IF(OR(F361="",NOT(ISNUMBER(D361))),"",D361-F361)</f>
        <v/>
      </c>
      <c r="H361" s="19">
        <f>IF(OR(B361&amp;""="",NOT(ISNUMBER(D361))),"",IFERROR(IF(INDEX('المواعيد'!$E$6:$E$105,MATCH(B361&amp;"",'المواعيد'!$A$6:$A$105,0))&gt;0,D361/INDEX('المواعيد'!$E$6:$E$105,MATCH(B361&amp;"",'المواعيد'!$A$6:$A$105,0)),""),""))</f>
        <v/>
      </c>
      <c r="I361" s="6">
        <f>IF(OR(B361&amp;""="",NOT(ISNUMBER(D361))),"",IF(COUNTIF('المواعيد'!$A$6:$A$105,B361&amp;"")=0,"الامتحان غير موجود",IF(F361="","بدون هدف",IF(D361&gt;F361,"فوق الهدف",IF(D361=F361,"على الهدف","تحت الهدف")))))</f>
        <v/>
      </c>
      <c r="J361" s="17">
        <f>IF(OR(B361&amp;""="",NOT(ISNUMBER(D361)),NOT(ISNUMBER(A361))),"",COUNTIFS($B$6:$B$505,B361&amp;"",$A$6:$A$505,"&lt;"&amp;A361,$D$6:$D$505,"&gt;=0")+COUNTIFS($B$6:B361,B361&amp;"",$A$6:A361,A361&amp;"",$D$6:D361,"&gt;=0"))</f>
        <v/>
      </c>
      <c r="K361" s="6">
        <f>IF(AND(B361&amp;""="",D361&amp;""=""),"",IF(OR(B361&amp;""="",NOT(ISNUMBER(D361)),NOT(ISNUMBER(A361))),"راجع البيانات","سليم"))</f>
        <v/>
      </c>
    </row>
    <row r="362">
      <c r="A362" s="13" t="n"/>
      <c r="B362" s="5" t="n"/>
      <c r="C362" s="5" t="n"/>
      <c r="D362" s="16" t="n"/>
      <c r="E362" s="5" t="n"/>
      <c r="F362" s="18">
        <f>IF(OR(B362&amp;""="",NOT(ISNUMBER(D362))),"",IFERROR(IF(INDEX('المواعيد'!$D$6:$D$105,MATCH(B362&amp;"",'المواعيد'!$A$6:$A$105,0))="","",INDEX('المواعيد'!$D$6:$D$105,MATCH(B362&amp;"",'المواعيد'!$A$6:$A$105,0))),""))</f>
        <v/>
      </c>
      <c r="G362" s="18">
        <f>IF(OR(F362="",NOT(ISNUMBER(D362))),"",D362-F362)</f>
        <v/>
      </c>
      <c r="H362" s="19">
        <f>IF(OR(B362&amp;""="",NOT(ISNUMBER(D362))),"",IFERROR(IF(INDEX('المواعيد'!$E$6:$E$105,MATCH(B362&amp;"",'المواعيد'!$A$6:$A$105,0))&gt;0,D362/INDEX('المواعيد'!$E$6:$E$105,MATCH(B362&amp;"",'المواعيد'!$A$6:$A$105,0)),""),""))</f>
        <v/>
      </c>
      <c r="I362" s="6">
        <f>IF(OR(B362&amp;""="",NOT(ISNUMBER(D362))),"",IF(COUNTIF('المواعيد'!$A$6:$A$105,B362&amp;"")=0,"الامتحان غير موجود",IF(F362="","بدون هدف",IF(D362&gt;F362,"فوق الهدف",IF(D362=F362,"على الهدف","تحت الهدف")))))</f>
        <v/>
      </c>
      <c r="J362" s="17">
        <f>IF(OR(B362&amp;""="",NOT(ISNUMBER(D362)),NOT(ISNUMBER(A362))),"",COUNTIFS($B$6:$B$505,B362&amp;"",$A$6:$A$505,"&lt;"&amp;A362,$D$6:$D$505,"&gt;=0")+COUNTIFS($B$6:B362,B362&amp;"",$A$6:A362,A362&amp;"",$D$6:D362,"&gt;=0"))</f>
        <v/>
      </c>
      <c r="K362" s="6">
        <f>IF(AND(B362&amp;""="",D362&amp;""=""),"",IF(OR(B362&amp;""="",NOT(ISNUMBER(D362)),NOT(ISNUMBER(A362))),"راجع البيانات","سليم"))</f>
        <v/>
      </c>
    </row>
    <row r="363">
      <c r="A363" s="13" t="n"/>
      <c r="B363" s="5" t="n"/>
      <c r="C363" s="5" t="n"/>
      <c r="D363" s="16" t="n"/>
      <c r="E363" s="5" t="n"/>
      <c r="F363" s="18">
        <f>IF(OR(B363&amp;""="",NOT(ISNUMBER(D363))),"",IFERROR(IF(INDEX('المواعيد'!$D$6:$D$105,MATCH(B363&amp;"",'المواعيد'!$A$6:$A$105,0))="","",INDEX('المواعيد'!$D$6:$D$105,MATCH(B363&amp;"",'المواعيد'!$A$6:$A$105,0))),""))</f>
        <v/>
      </c>
      <c r="G363" s="18">
        <f>IF(OR(F363="",NOT(ISNUMBER(D363))),"",D363-F363)</f>
        <v/>
      </c>
      <c r="H363" s="19">
        <f>IF(OR(B363&amp;""="",NOT(ISNUMBER(D363))),"",IFERROR(IF(INDEX('المواعيد'!$E$6:$E$105,MATCH(B363&amp;"",'المواعيد'!$A$6:$A$105,0))&gt;0,D363/INDEX('المواعيد'!$E$6:$E$105,MATCH(B363&amp;"",'المواعيد'!$A$6:$A$105,0)),""),""))</f>
        <v/>
      </c>
      <c r="I363" s="6">
        <f>IF(OR(B363&amp;""="",NOT(ISNUMBER(D363))),"",IF(COUNTIF('المواعيد'!$A$6:$A$105,B363&amp;"")=0,"الامتحان غير موجود",IF(F363="","بدون هدف",IF(D363&gt;F363,"فوق الهدف",IF(D363=F363,"على الهدف","تحت الهدف")))))</f>
        <v/>
      </c>
      <c r="J363" s="17">
        <f>IF(OR(B363&amp;""="",NOT(ISNUMBER(D363)),NOT(ISNUMBER(A363))),"",COUNTIFS($B$6:$B$505,B363&amp;"",$A$6:$A$505,"&lt;"&amp;A363,$D$6:$D$505,"&gt;=0")+COUNTIFS($B$6:B363,B363&amp;"",$A$6:A363,A363&amp;"",$D$6:D363,"&gt;=0"))</f>
        <v/>
      </c>
      <c r="K363" s="6">
        <f>IF(AND(B363&amp;""="",D363&amp;""=""),"",IF(OR(B363&amp;""="",NOT(ISNUMBER(D363)),NOT(ISNUMBER(A363))),"راجع البيانات","سليم"))</f>
        <v/>
      </c>
    </row>
    <row r="364">
      <c r="A364" s="13" t="n"/>
      <c r="B364" s="5" t="n"/>
      <c r="C364" s="5" t="n"/>
      <c r="D364" s="16" t="n"/>
      <c r="E364" s="5" t="n"/>
      <c r="F364" s="18">
        <f>IF(OR(B364&amp;""="",NOT(ISNUMBER(D364))),"",IFERROR(IF(INDEX('المواعيد'!$D$6:$D$105,MATCH(B364&amp;"",'المواعيد'!$A$6:$A$105,0))="","",INDEX('المواعيد'!$D$6:$D$105,MATCH(B364&amp;"",'المواعيد'!$A$6:$A$105,0))),""))</f>
        <v/>
      </c>
      <c r="G364" s="18">
        <f>IF(OR(F364="",NOT(ISNUMBER(D364))),"",D364-F364)</f>
        <v/>
      </c>
      <c r="H364" s="19">
        <f>IF(OR(B364&amp;""="",NOT(ISNUMBER(D364))),"",IFERROR(IF(INDEX('المواعيد'!$E$6:$E$105,MATCH(B364&amp;"",'المواعيد'!$A$6:$A$105,0))&gt;0,D364/INDEX('المواعيد'!$E$6:$E$105,MATCH(B364&amp;"",'المواعيد'!$A$6:$A$105,0)),""),""))</f>
        <v/>
      </c>
      <c r="I364" s="6">
        <f>IF(OR(B364&amp;""="",NOT(ISNUMBER(D364))),"",IF(COUNTIF('المواعيد'!$A$6:$A$105,B364&amp;"")=0,"الامتحان غير موجود",IF(F364="","بدون هدف",IF(D364&gt;F364,"فوق الهدف",IF(D364=F364,"على الهدف","تحت الهدف")))))</f>
        <v/>
      </c>
      <c r="J364" s="17">
        <f>IF(OR(B364&amp;""="",NOT(ISNUMBER(D364)),NOT(ISNUMBER(A364))),"",COUNTIFS($B$6:$B$505,B364&amp;"",$A$6:$A$505,"&lt;"&amp;A364,$D$6:$D$505,"&gt;=0")+COUNTIFS($B$6:B364,B364&amp;"",$A$6:A364,A364&amp;"",$D$6:D364,"&gt;=0"))</f>
        <v/>
      </c>
      <c r="K364" s="6">
        <f>IF(AND(B364&amp;""="",D364&amp;""=""),"",IF(OR(B364&amp;""="",NOT(ISNUMBER(D364)),NOT(ISNUMBER(A364))),"راجع البيانات","سليم"))</f>
        <v/>
      </c>
    </row>
    <row r="365">
      <c r="A365" s="13" t="n"/>
      <c r="B365" s="5" t="n"/>
      <c r="C365" s="5" t="n"/>
      <c r="D365" s="16" t="n"/>
      <c r="E365" s="5" t="n"/>
      <c r="F365" s="18">
        <f>IF(OR(B365&amp;""="",NOT(ISNUMBER(D365))),"",IFERROR(IF(INDEX('المواعيد'!$D$6:$D$105,MATCH(B365&amp;"",'المواعيد'!$A$6:$A$105,0))="","",INDEX('المواعيد'!$D$6:$D$105,MATCH(B365&amp;"",'المواعيد'!$A$6:$A$105,0))),""))</f>
        <v/>
      </c>
      <c r="G365" s="18">
        <f>IF(OR(F365="",NOT(ISNUMBER(D365))),"",D365-F365)</f>
        <v/>
      </c>
      <c r="H365" s="19">
        <f>IF(OR(B365&amp;""="",NOT(ISNUMBER(D365))),"",IFERROR(IF(INDEX('المواعيد'!$E$6:$E$105,MATCH(B365&amp;"",'المواعيد'!$A$6:$A$105,0))&gt;0,D365/INDEX('المواعيد'!$E$6:$E$105,MATCH(B365&amp;"",'المواعيد'!$A$6:$A$105,0)),""),""))</f>
        <v/>
      </c>
      <c r="I365" s="6">
        <f>IF(OR(B365&amp;""="",NOT(ISNUMBER(D365))),"",IF(COUNTIF('المواعيد'!$A$6:$A$105,B365&amp;"")=0,"الامتحان غير موجود",IF(F365="","بدون هدف",IF(D365&gt;F365,"فوق الهدف",IF(D365=F365,"على الهدف","تحت الهدف")))))</f>
        <v/>
      </c>
      <c r="J365" s="17">
        <f>IF(OR(B365&amp;""="",NOT(ISNUMBER(D365)),NOT(ISNUMBER(A365))),"",COUNTIFS($B$6:$B$505,B365&amp;"",$A$6:$A$505,"&lt;"&amp;A365,$D$6:$D$505,"&gt;=0")+COUNTIFS($B$6:B365,B365&amp;"",$A$6:A365,A365&amp;"",$D$6:D365,"&gt;=0"))</f>
        <v/>
      </c>
      <c r="K365" s="6">
        <f>IF(AND(B365&amp;""="",D365&amp;""=""),"",IF(OR(B365&amp;""="",NOT(ISNUMBER(D365)),NOT(ISNUMBER(A365))),"راجع البيانات","سليم"))</f>
        <v/>
      </c>
    </row>
    <row r="366">
      <c r="A366" s="13" t="n"/>
      <c r="B366" s="5" t="n"/>
      <c r="C366" s="5" t="n"/>
      <c r="D366" s="16" t="n"/>
      <c r="E366" s="5" t="n"/>
      <c r="F366" s="18">
        <f>IF(OR(B366&amp;""="",NOT(ISNUMBER(D366))),"",IFERROR(IF(INDEX('المواعيد'!$D$6:$D$105,MATCH(B366&amp;"",'المواعيد'!$A$6:$A$105,0))="","",INDEX('المواعيد'!$D$6:$D$105,MATCH(B366&amp;"",'المواعيد'!$A$6:$A$105,0))),""))</f>
        <v/>
      </c>
      <c r="G366" s="18">
        <f>IF(OR(F366="",NOT(ISNUMBER(D366))),"",D366-F366)</f>
        <v/>
      </c>
      <c r="H366" s="19">
        <f>IF(OR(B366&amp;""="",NOT(ISNUMBER(D366))),"",IFERROR(IF(INDEX('المواعيد'!$E$6:$E$105,MATCH(B366&amp;"",'المواعيد'!$A$6:$A$105,0))&gt;0,D366/INDEX('المواعيد'!$E$6:$E$105,MATCH(B366&amp;"",'المواعيد'!$A$6:$A$105,0)),""),""))</f>
        <v/>
      </c>
      <c r="I366" s="6">
        <f>IF(OR(B366&amp;""="",NOT(ISNUMBER(D366))),"",IF(COUNTIF('المواعيد'!$A$6:$A$105,B366&amp;"")=0,"الامتحان غير موجود",IF(F366="","بدون هدف",IF(D366&gt;F366,"فوق الهدف",IF(D366=F366,"على الهدف","تحت الهدف")))))</f>
        <v/>
      </c>
      <c r="J366" s="17">
        <f>IF(OR(B366&amp;""="",NOT(ISNUMBER(D366)),NOT(ISNUMBER(A366))),"",COUNTIFS($B$6:$B$505,B366&amp;"",$A$6:$A$505,"&lt;"&amp;A366,$D$6:$D$505,"&gt;=0")+COUNTIFS($B$6:B366,B366&amp;"",$A$6:A366,A366&amp;"",$D$6:D366,"&gt;=0"))</f>
        <v/>
      </c>
      <c r="K366" s="6">
        <f>IF(AND(B366&amp;""="",D366&amp;""=""),"",IF(OR(B366&amp;""="",NOT(ISNUMBER(D366)),NOT(ISNUMBER(A366))),"راجع البيانات","سليم"))</f>
        <v/>
      </c>
    </row>
    <row r="367">
      <c r="A367" s="13" t="n"/>
      <c r="B367" s="5" t="n"/>
      <c r="C367" s="5" t="n"/>
      <c r="D367" s="16" t="n"/>
      <c r="E367" s="5" t="n"/>
      <c r="F367" s="18">
        <f>IF(OR(B367&amp;""="",NOT(ISNUMBER(D367))),"",IFERROR(IF(INDEX('المواعيد'!$D$6:$D$105,MATCH(B367&amp;"",'المواعيد'!$A$6:$A$105,0))="","",INDEX('المواعيد'!$D$6:$D$105,MATCH(B367&amp;"",'المواعيد'!$A$6:$A$105,0))),""))</f>
        <v/>
      </c>
      <c r="G367" s="18">
        <f>IF(OR(F367="",NOT(ISNUMBER(D367))),"",D367-F367)</f>
        <v/>
      </c>
      <c r="H367" s="19">
        <f>IF(OR(B367&amp;""="",NOT(ISNUMBER(D367))),"",IFERROR(IF(INDEX('المواعيد'!$E$6:$E$105,MATCH(B367&amp;"",'المواعيد'!$A$6:$A$105,0))&gt;0,D367/INDEX('المواعيد'!$E$6:$E$105,MATCH(B367&amp;"",'المواعيد'!$A$6:$A$105,0)),""),""))</f>
        <v/>
      </c>
      <c r="I367" s="6">
        <f>IF(OR(B367&amp;""="",NOT(ISNUMBER(D367))),"",IF(COUNTIF('المواعيد'!$A$6:$A$105,B367&amp;"")=0,"الامتحان غير موجود",IF(F367="","بدون هدف",IF(D367&gt;F367,"فوق الهدف",IF(D367=F367,"على الهدف","تحت الهدف")))))</f>
        <v/>
      </c>
      <c r="J367" s="17">
        <f>IF(OR(B367&amp;""="",NOT(ISNUMBER(D367)),NOT(ISNUMBER(A367))),"",COUNTIFS($B$6:$B$505,B367&amp;"",$A$6:$A$505,"&lt;"&amp;A367,$D$6:$D$505,"&gt;=0")+COUNTIFS($B$6:B367,B367&amp;"",$A$6:A367,A367&amp;"",$D$6:D367,"&gt;=0"))</f>
        <v/>
      </c>
      <c r="K367" s="6">
        <f>IF(AND(B367&amp;""="",D367&amp;""=""),"",IF(OR(B367&amp;""="",NOT(ISNUMBER(D367)),NOT(ISNUMBER(A367))),"راجع البيانات","سليم"))</f>
        <v/>
      </c>
    </row>
    <row r="368">
      <c r="A368" s="13" t="n"/>
      <c r="B368" s="5" t="n"/>
      <c r="C368" s="5" t="n"/>
      <c r="D368" s="16" t="n"/>
      <c r="E368" s="5" t="n"/>
      <c r="F368" s="18">
        <f>IF(OR(B368&amp;""="",NOT(ISNUMBER(D368))),"",IFERROR(IF(INDEX('المواعيد'!$D$6:$D$105,MATCH(B368&amp;"",'المواعيد'!$A$6:$A$105,0))="","",INDEX('المواعيد'!$D$6:$D$105,MATCH(B368&amp;"",'المواعيد'!$A$6:$A$105,0))),""))</f>
        <v/>
      </c>
      <c r="G368" s="18">
        <f>IF(OR(F368="",NOT(ISNUMBER(D368))),"",D368-F368)</f>
        <v/>
      </c>
      <c r="H368" s="19">
        <f>IF(OR(B368&amp;""="",NOT(ISNUMBER(D368))),"",IFERROR(IF(INDEX('المواعيد'!$E$6:$E$105,MATCH(B368&amp;"",'المواعيد'!$A$6:$A$105,0))&gt;0,D368/INDEX('المواعيد'!$E$6:$E$105,MATCH(B368&amp;"",'المواعيد'!$A$6:$A$105,0)),""),""))</f>
        <v/>
      </c>
      <c r="I368" s="6">
        <f>IF(OR(B368&amp;""="",NOT(ISNUMBER(D368))),"",IF(COUNTIF('المواعيد'!$A$6:$A$105,B368&amp;"")=0,"الامتحان غير موجود",IF(F368="","بدون هدف",IF(D368&gt;F368,"فوق الهدف",IF(D368=F368,"على الهدف","تحت الهدف")))))</f>
        <v/>
      </c>
      <c r="J368" s="17">
        <f>IF(OR(B368&amp;""="",NOT(ISNUMBER(D368)),NOT(ISNUMBER(A368))),"",COUNTIFS($B$6:$B$505,B368&amp;"",$A$6:$A$505,"&lt;"&amp;A368,$D$6:$D$505,"&gt;=0")+COUNTIFS($B$6:B368,B368&amp;"",$A$6:A368,A368&amp;"",$D$6:D368,"&gt;=0"))</f>
        <v/>
      </c>
      <c r="K368" s="6">
        <f>IF(AND(B368&amp;""="",D368&amp;""=""),"",IF(OR(B368&amp;""="",NOT(ISNUMBER(D368)),NOT(ISNUMBER(A368))),"راجع البيانات","سليم"))</f>
        <v/>
      </c>
    </row>
    <row r="369">
      <c r="A369" s="13" t="n"/>
      <c r="B369" s="5" t="n"/>
      <c r="C369" s="5" t="n"/>
      <c r="D369" s="16" t="n"/>
      <c r="E369" s="5" t="n"/>
      <c r="F369" s="18">
        <f>IF(OR(B369&amp;""="",NOT(ISNUMBER(D369))),"",IFERROR(IF(INDEX('المواعيد'!$D$6:$D$105,MATCH(B369&amp;"",'المواعيد'!$A$6:$A$105,0))="","",INDEX('المواعيد'!$D$6:$D$105,MATCH(B369&amp;"",'المواعيد'!$A$6:$A$105,0))),""))</f>
        <v/>
      </c>
      <c r="G369" s="18">
        <f>IF(OR(F369="",NOT(ISNUMBER(D369))),"",D369-F369)</f>
        <v/>
      </c>
      <c r="H369" s="19">
        <f>IF(OR(B369&amp;""="",NOT(ISNUMBER(D369))),"",IFERROR(IF(INDEX('المواعيد'!$E$6:$E$105,MATCH(B369&amp;"",'المواعيد'!$A$6:$A$105,0))&gt;0,D369/INDEX('المواعيد'!$E$6:$E$105,MATCH(B369&amp;"",'المواعيد'!$A$6:$A$105,0)),""),""))</f>
        <v/>
      </c>
      <c r="I369" s="6">
        <f>IF(OR(B369&amp;""="",NOT(ISNUMBER(D369))),"",IF(COUNTIF('المواعيد'!$A$6:$A$105,B369&amp;"")=0,"الامتحان غير موجود",IF(F369="","بدون هدف",IF(D369&gt;F369,"فوق الهدف",IF(D369=F369,"على الهدف","تحت الهدف")))))</f>
        <v/>
      </c>
      <c r="J369" s="17">
        <f>IF(OR(B369&amp;""="",NOT(ISNUMBER(D369)),NOT(ISNUMBER(A369))),"",COUNTIFS($B$6:$B$505,B369&amp;"",$A$6:$A$505,"&lt;"&amp;A369,$D$6:$D$505,"&gt;=0")+COUNTIFS($B$6:B369,B369&amp;"",$A$6:A369,A369&amp;"",$D$6:D369,"&gt;=0"))</f>
        <v/>
      </c>
      <c r="K369" s="6">
        <f>IF(AND(B369&amp;""="",D369&amp;""=""),"",IF(OR(B369&amp;""="",NOT(ISNUMBER(D369)),NOT(ISNUMBER(A369))),"راجع البيانات","سليم"))</f>
        <v/>
      </c>
    </row>
    <row r="370">
      <c r="A370" s="13" t="n"/>
      <c r="B370" s="5" t="n"/>
      <c r="C370" s="5" t="n"/>
      <c r="D370" s="16" t="n"/>
      <c r="E370" s="5" t="n"/>
      <c r="F370" s="18">
        <f>IF(OR(B370&amp;""="",NOT(ISNUMBER(D370))),"",IFERROR(IF(INDEX('المواعيد'!$D$6:$D$105,MATCH(B370&amp;"",'المواعيد'!$A$6:$A$105,0))="","",INDEX('المواعيد'!$D$6:$D$105,MATCH(B370&amp;"",'المواعيد'!$A$6:$A$105,0))),""))</f>
        <v/>
      </c>
      <c r="G370" s="18">
        <f>IF(OR(F370="",NOT(ISNUMBER(D370))),"",D370-F370)</f>
        <v/>
      </c>
      <c r="H370" s="19">
        <f>IF(OR(B370&amp;""="",NOT(ISNUMBER(D370))),"",IFERROR(IF(INDEX('المواعيد'!$E$6:$E$105,MATCH(B370&amp;"",'المواعيد'!$A$6:$A$105,0))&gt;0,D370/INDEX('المواعيد'!$E$6:$E$105,MATCH(B370&amp;"",'المواعيد'!$A$6:$A$105,0)),""),""))</f>
        <v/>
      </c>
      <c r="I370" s="6">
        <f>IF(OR(B370&amp;""="",NOT(ISNUMBER(D370))),"",IF(COUNTIF('المواعيد'!$A$6:$A$105,B370&amp;"")=0,"الامتحان غير موجود",IF(F370="","بدون هدف",IF(D370&gt;F370,"فوق الهدف",IF(D370=F370,"على الهدف","تحت الهدف")))))</f>
        <v/>
      </c>
      <c r="J370" s="17">
        <f>IF(OR(B370&amp;""="",NOT(ISNUMBER(D370)),NOT(ISNUMBER(A370))),"",COUNTIFS($B$6:$B$505,B370&amp;"",$A$6:$A$505,"&lt;"&amp;A370,$D$6:$D$505,"&gt;=0")+COUNTIFS($B$6:B370,B370&amp;"",$A$6:A370,A370&amp;"",$D$6:D370,"&gt;=0"))</f>
        <v/>
      </c>
      <c r="K370" s="6">
        <f>IF(AND(B370&amp;""="",D370&amp;""=""),"",IF(OR(B370&amp;""="",NOT(ISNUMBER(D370)),NOT(ISNUMBER(A370))),"راجع البيانات","سليم"))</f>
        <v/>
      </c>
    </row>
    <row r="371">
      <c r="A371" s="13" t="n"/>
      <c r="B371" s="5" t="n"/>
      <c r="C371" s="5" t="n"/>
      <c r="D371" s="16" t="n"/>
      <c r="E371" s="5" t="n"/>
      <c r="F371" s="18">
        <f>IF(OR(B371&amp;""="",NOT(ISNUMBER(D371))),"",IFERROR(IF(INDEX('المواعيد'!$D$6:$D$105,MATCH(B371&amp;"",'المواعيد'!$A$6:$A$105,0))="","",INDEX('المواعيد'!$D$6:$D$105,MATCH(B371&amp;"",'المواعيد'!$A$6:$A$105,0))),""))</f>
        <v/>
      </c>
      <c r="G371" s="18">
        <f>IF(OR(F371="",NOT(ISNUMBER(D371))),"",D371-F371)</f>
        <v/>
      </c>
      <c r="H371" s="19">
        <f>IF(OR(B371&amp;""="",NOT(ISNUMBER(D371))),"",IFERROR(IF(INDEX('المواعيد'!$E$6:$E$105,MATCH(B371&amp;"",'المواعيد'!$A$6:$A$105,0))&gt;0,D371/INDEX('المواعيد'!$E$6:$E$105,MATCH(B371&amp;"",'المواعيد'!$A$6:$A$105,0)),""),""))</f>
        <v/>
      </c>
      <c r="I371" s="6">
        <f>IF(OR(B371&amp;""="",NOT(ISNUMBER(D371))),"",IF(COUNTIF('المواعيد'!$A$6:$A$105,B371&amp;"")=0,"الامتحان غير موجود",IF(F371="","بدون هدف",IF(D371&gt;F371,"فوق الهدف",IF(D371=F371,"على الهدف","تحت الهدف")))))</f>
        <v/>
      </c>
      <c r="J371" s="17">
        <f>IF(OR(B371&amp;""="",NOT(ISNUMBER(D371)),NOT(ISNUMBER(A371))),"",COUNTIFS($B$6:$B$505,B371&amp;"",$A$6:$A$505,"&lt;"&amp;A371,$D$6:$D$505,"&gt;=0")+COUNTIFS($B$6:B371,B371&amp;"",$A$6:A371,A371&amp;"",$D$6:D371,"&gt;=0"))</f>
        <v/>
      </c>
      <c r="K371" s="6">
        <f>IF(AND(B371&amp;""="",D371&amp;""=""),"",IF(OR(B371&amp;""="",NOT(ISNUMBER(D371)),NOT(ISNUMBER(A371))),"راجع البيانات","سليم"))</f>
        <v/>
      </c>
    </row>
    <row r="372">
      <c r="A372" s="13" t="n"/>
      <c r="B372" s="5" t="n"/>
      <c r="C372" s="5" t="n"/>
      <c r="D372" s="16" t="n"/>
      <c r="E372" s="5" t="n"/>
      <c r="F372" s="18">
        <f>IF(OR(B372&amp;""="",NOT(ISNUMBER(D372))),"",IFERROR(IF(INDEX('المواعيد'!$D$6:$D$105,MATCH(B372&amp;"",'المواعيد'!$A$6:$A$105,0))="","",INDEX('المواعيد'!$D$6:$D$105,MATCH(B372&amp;"",'المواعيد'!$A$6:$A$105,0))),""))</f>
        <v/>
      </c>
      <c r="G372" s="18">
        <f>IF(OR(F372="",NOT(ISNUMBER(D372))),"",D372-F372)</f>
        <v/>
      </c>
      <c r="H372" s="19">
        <f>IF(OR(B372&amp;""="",NOT(ISNUMBER(D372))),"",IFERROR(IF(INDEX('المواعيد'!$E$6:$E$105,MATCH(B372&amp;"",'المواعيد'!$A$6:$A$105,0))&gt;0,D372/INDEX('المواعيد'!$E$6:$E$105,MATCH(B372&amp;"",'المواعيد'!$A$6:$A$105,0)),""),""))</f>
        <v/>
      </c>
      <c r="I372" s="6">
        <f>IF(OR(B372&amp;""="",NOT(ISNUMBER(D372))),"",IF(COUNTIF('المواعيد'!$A$6:$A$105,B372&amp;"")=0,"الامتحان غير موجود",IF(F372="","بدون هدف",IF(D372&gt;F372,"فوق الهدف",IF(D372=F372,"على الهدف","تحت الهدف")))))</f>
        <v/>
      </c>
      <c r="J372" s="17">
        <f>IF(OR(B372&amp;""="",NOT(ISNUMBER(D372)),NOT(ISNUMBER(A372))),"",COUNTIFS($B$6:$B$505,B372&amp;"",$A$6:$A$505,"&lt;"&amp;A372,$D$6:$D$505,"&gt;=0")+COUNTIFS($B$6:B372,B372&amp;"",$A$6:A372,A372&amp;"",$D$6:D372,"&gt;=0"))</f>
        <v/>
      </c>
      <c r="K372" s="6">
        <f>IF(AND(B372&amp;""="",D372&amp;""=""),"",IF(OR(B372&amp;""="",NOT(ISNUMBER(D372)),NOT(ISNUMBER(A372))),"راجع البيانات","سليم"))</f>
        <v/>
      </c>
    </row>
    <row r="373">
      <c r="A373" s="13" t="n"/>
      <c r="B373" s="5" t="n"/>
      <c r="C373" s="5" t="n"/>
      <c r="D373" s="16" t="n"/>
      <c r="E373" s="5" t="n"/>
      <c r="F373" s="18">
        <f>IF(OR(B373&amp;""="",NOT(ISNUMBER(D373))),"",IFERROR(IF(INDEX('المواعيد'!$D$6:$D$105,MATCH(B373&amp;"",'المواعيد'!$A$6:$A$105,0))="","",INDEX('المواعيد'!$D$6:$D$105,MATCH(B373&amp;"",'المواعيد'!$A$6:$A$105,0))),""))</f>
        <v/>
      </c>
      <c r="G373" s="18">
        <f>IF(OR(F373="",NOT(ISNUMBER(D373))),"",D373-F373)</f>
        <v/>
      </c>
      <c r="H373" s="19">
        <f>IF(OR(B373&amp;""="",NOT(ISNUMBER(D373))),"",IFERROR(IF(INDEX('المواعيد'!$E$6:$E$105,MATCH(B373&amp;"",'المواعيد'!$A$6:$A$105,0))&gt;0,D373/INDEX('المواعيد'!$E$6:$E$105,MATCH(B373&amp;"",'المواعيد'!$A$6:$A$105,0)),""),""))</f>
        <v/>
      </c>
      <c r="I373" s="6">
        <f>IF(OR(B373&amp;""="",NOT(ISNUMBER(D373))),"",IF(COUNTIF('المواعيد'!$A$6:$A$105,B373&amp;"")=0,"الامتحان غير موجود",IF(F373="","بدون هدف",IF(D373&gt;F373,"فوق الهدف",IF(D373=F373,"على الهدف","تحت الهدف")))))</f>
        <v/>
      </c>
      <c r="J373" s="17">
        <f>IF(OR(B373&amp;""="",NOT(ISNUMBER(D373)),NOT(ISNUMBER(A373))),"",COUNTIFS($B$6:$B$505,B373&amp;"",$A$6:$A$505,"&lt;"&amp;A373,$D$6:$D$505,"&gt;=0")+COUNTIFS($B$6:B373,B373&amp;"",$A$6:A373,A373&amp;"",$D$6:D373,"&gt;=0"))</f>
        <v/>
      </c>
      <c r="K373" s="6">
        <f>IF(AND(B373&amp;""="",D373&amp;""=""),"",IF(OR(B373&amp;""="",NOT(ISNUMBER(D373)),NOT(ISNUMBER(A373))),"راجع البيانات","سليم"))</f>
        <v/>
      </c>
    </row>
    <row r="374">
      <c r="A374" s="13" t="n"/>
      <c r="B374" s="5" t="n"/>
      <c r="C374" s="5" t="n"/>
      <c r="D374" s="16" t="n"/>
      <c r="E374" s="5" t="n"/>
      <c r="F374" s="18">
        <f>IF(OR(B374&amp;""="",NOT(ISNUMBER(D374))),"",IFERROR(IF(INDEX('المواعيد'!$D$6:$D$105,MATCH(B374&amp;"",'المواعيد'!$A$6:$A$105,0))="","",INDEX('المواعيد'!$D$6:$D$105,MATCH(B374&amp;"",'المواعيد'!$A$6:$A$105,0))),""))</f>
        <v/>
      </c>
      <c r="G374" s="18">
        <f>IF(OR(F374="",NOT(ISNUMBER(D374))),"",D374-F374)</f>
        <v/>
      </c>
      <c r="H374" s="19">
        <f>IF(OR(B374&amp;""="",NOT(ISNUMBER(D374))),"",IFERROR(IF(INDEX('المواعيد'!$E$6:$E$105,MATCH(B374&amp;"",'المواعيد'!$A$6:$A$105,0))&gt;0,D374/INDEX('المواعيد'!$E$6:$E$105,MATCH(B374&amp;"",'المواعيد'!$A$6:$A$105,0)),""),""))</f>
        <v/>
      </c>
      <c r="I374" s="6">
        <f>IF(OR(B374&amp;""="",NOT(ISNUMBER(D374))),"",IF(COUNTIF('المواعيد'!$A$6:$A$105,B374&amp;"")=0,"الامتحان غير موجود",IF(F374="","بدون هدف",IF(D374&gt;F374,"فوق الهدف",IF(D374=F374,"على الهدف","تحت الهدف")))))</f>
        <v/>
      </c>
      <c r="J374" s="17">
        <f>IF(OR(B374&amp;""="",NOT(ISNUMBER(D374)),NOT(ISNUMBER(A374))),"",COUNTIFS($B$6:$B$505,B374&amp;"",$A$6:$A$505,"&lt;"&amp;A374,$D$6:$D$505,"&gt;=0")+COUNTIFS($B$6:B374,B374&amp;"",$A$6:A374,A374&amp;"",$D$6:D374,"&gt;=0"))</f>
        <v/>
      </c>
      <c r="K374" s="6">
        <f>IF(AND(B374&amp;""="",D374&amp;""=""),"",IF(OR(B374&amp;""="",NOT(ISNUMBER(D374)),NOT(ISNUMBER(A374))),"راجع البيانات","سليم"))</f>
        <v/>
      </c>
    </row>
    <row r="375">
      <c r="A375" s="13" t="n"/>
      <c r="B375" s="5" t="n"/>
      <c r="C375" s="5" t="n"/>
      <c r="D375" s="16" t="n"/>
      <c r="E375" s="5" t="n"/>
      <c r="F375" s="18">
        <f>IF(OR(B375&amp;""="",NOT(ISNUMBER(D375))),"",IFERROR(IF(INDEX('المواعيد'!$D$6:$D$105,MATCH(B375&amp;"",'المواعيد'!$A$6:$A$105,0))="","",INDEX('المواعيد'!$D$6:$D$105,MATCH(B375&amp;"",'المواعيد'!$A$6:$A$105,0))),""))</f>
        <v/>
      </c>
      <c r="G375" s="18">
        <f>IF(OR(F375="",NOT(ISNUMBER(D375))),"",D375-F375)</f>
        <v/>
      </c>
      <c r="H375" s="19">
        <f>IF(OR(B375&amp;""="",NOT(ISNUMBER(D375))),"",IFERROR(IF(INDEX('المواعيد'!$E$6:$E$105,MATCH(B375&amp;"",'المواعيد'!$A$6:$A$105,0))&gt;0,D375/INDEX('المواعيد'!$E$6:$E$105,MATCH(B375&amp;"",'المواعيد'!$A$6:$A$105,0)),""),""))</f>
        <v/>
      </c>
      <c r="I375" s="6">
        <f>IF(OR(B375&amp;""="",NOT(ISNUMBER(D375))),"",IF(COUNTIF('المواعيد'!$A$6:$A$105,B375&amp;"")=0,"الامتحان غير موجود",IF(F375="","بدون هدف",IF(D375&gt;F375,"فوق الهدف",IF(D375=F375,"على الهدف","تحت الهدف")))))</f>
        <v/>
      </c>
      <c r="J375" s="17">
        <f>IF(OR(B375&amp;""="",NOT(ISNUMBER(D375)),NOT(ISNUMBER(A375))),"",COUNTIFS($B$6:$B$505,B375&amp;"",$A$6:$A$505,"&lt;"&amp;A375,$D$6:$D$505,"&gt;=0")+COUNTIFS($B$6:B375,B375&amp;"",$A$6:A375,A375&amp;"",$D$6:D375,"&gt;=0"))</f>
        <v/>
      </c>
      <c r="K375" s="6">
        <f>IF(AND(B375&amp;""="",D375&amp;""=""),"",IF(OR(B375&amp;""="",NOT(ISNUMBER(D375)),NOT(ISNUMBER(A375))),"راجع البيانات","سليم"))</f>
        <v/>
      </c>
    </row>
    <row r="376">
      <c r="A376" s="13" t="n"/>
      <c r="B376" s="5" t="n"/>
      <c r="C376" s="5" t="n"/>
      <c r="D376" s="16" t="n"/>
      <c r="E376" s="5" t="n"/>
      <c r="F376" s="18">
        <f>IF(OR(B376&amp;""="",NOT(ISNUMBER(D376))),"",IFERROR(IF(INDEX('المواعيد'!$D$6:$D$105,MATCH(B376&amp;"",'المواعيد'!$A$6:$A$105,0))="","",INDEX('المواعيد'!$D$6:$D$105,MATCH(B376&amp;"",'المواعيد'!$A$6:$A$105,0))),""))</f>
        <v/>
      </c>
      <c r="G376" s="18">
        <f>IF(OR(F376="",NOT(ISNUMBER(D376))),"",D376-F376)</f>
        <v/>
      </c>
      <c r="H376" s="19">
        <f>IF(OR(B376&amp;""="",NOT(ISNUMBER(D376))),"",IFERROR(IF(INDEX('المواعيد'!$E$6:$E$105,MATCH(B376&amp;"",'المواعيد'!$A$6:$A$105,0))&gt;0,D376/INDEX('المواعيد'!$E$6:$E$105,MATCH(B376&amp;"",'المواعيد'!$A$6:$A$105,0)),""),""))</f>
        <v/>
      </c>
      <c r="I376" s="6">
        <f>IF(OR(B376&amp;""="",NOT(ISNUMBER(D376))),"",IF(COUNTIF('المواعيد'!$A$6:$A$105,B376&amp;"")=0,"الامتحان غير موجود",IF(F376="","بدون هدف",IF(D376&gt;F376,"فوق الهدف",IF(D376=F376,"على الهدف","تحت الهدف")))))</f>
        <v/>
      </c>
      <c r="J376" s="17">
        <f>IF(OR(B376&amp;""="",NOT(ISNUMBER(D376)),NOT(ISNUMBER(A376))),"",COUNTIFS($B$6:$B$505,B376&amp;"",$A$6:$A$505,"&lt;"&amp;A376,$D$6:$D$505,"&gt;=0")+COUNTIFS($B$6:B376,B376&amp;"",$A$6:A376,A376&amp;"",$D$6:D376,"&gt;=0"))</f>
        <v/>
      </c>
      <c r="K376" s="6">
        <f>IF(AND(B376&amp;""="",D376&amp;""=""),"",IF(OR(B376&amp;""="",NOT(ISNUMBER(D376)),NOT(ISNUMBER(A376))),"راجع البيانات","سليم"))</f>
        <v/>
      </c>
    </row>
    <row r="377">
      <c r="A377" s="13" t="n"/>
      <c r="B377" s="5" t="n"/>
      <c r="C377" s="5" t="n"/>
      <c r="D377" s="16" t="n"/>
      <c r="E377" s="5" t="n"/>
      <c r="F377" s="18">
        <f>IF(OR(B377&amp;""="",NOT(ISNUMBER(D377))),"",IFERROR(IF(INDEX('المواعيد'!$D$6:$D$105,MATCH(B377&amp;"",'المواعيد'!$A$6:$A$105,0))="","",INDEX('المواعيد'!$D$6:$D$105,MATCH(B377&amp;"",'المواعيد'!$A$6:$A$105,0))),""))</f>
        <v/>
      </c>
      <c r="G377" s="18">
        <f>IF(OR(F377="",NOT(ISNUMBER(D377))),"",D377-F377)</f>
        <v/>
      </c>
      <c r="H377" s="19">
        <f>IF(OR(B377&amp;""="",NOT(ISNUMBER(D377))),"",IFERROR(IF(INDEX('المواعيد'!$E$6:$E$105,MATCH(B377&amp;"",'المواعيد'!$A$6:$A$105,0))&gt;0,D377/INDEX('المواعيد'!$E$6:$E$105,MATCH(B377&amp;"",'المواعيد'!$A$6:$A$105,0)),""),""))</f>
        <v/>
      </c>
      <c r="I377" s="6">
        <f>IF(OR(B377&amp;""="",NOT(ISNUMBER(D377))),"",IF(COUNTIF('المواعيد'!$A$6:$A$105,B377&amp;"")=0,"الامتحان غير موجود",IF(F377="","بدون هدف",IF(D377&gt;F377,"فوق الهدف",IF(D377=F377,"على الهدف","تحت الهدف")))))</f>
        <v/>
      </c>
      <c r="J377" s="17">
        <f>IF(OR(B377&amp;""="",NOT(ISNUMBER(D377)),NOT(ISNUMBER(A377))),"",COUNTIFS($B$6:$B$505,B377&amp;"",$A$6:$A$505,"&lt;"&amp;A377,$D$6:$D$505,"&gt;=0")+COUNTIFS($B$6:B377,B377&amp;"",$A$6:A377,A377&amp;"",$D$6:D377,"&gt;=0"))</f>
        <v/>
      </c>
      <c r="K377" s="6">
        <f>IF(AND(B377&amp;""="",D377&amp;""=""),"",IF(OR(B377&amp;""="",NOT(ISNUMBER(D377)),NOT(ISNUMBER(A377))),"راجع البيانات","سليم"))</f>
        <v/>
      </c>
    </row>
    <row r="378">
      <c r="A378" s="13" t="n"/>
      <c r="B378" s="5" t="n"/>
      <c r="C378" s="5" t="n"/>
      <c r="D378" s="16" t="n"/>
      <c r="E378" s="5" t="n"/>
      <c r="F378" s="18">
        <f>IF(OR(B378&amp;""="",NOT(ISNUMBER(D378))),"",IFERROR(IF(INDEX('المواعيد'!$D$6:$D$105,MATCH(B378&amp;"",'المواعيد'!$A$6:$A$105,0))="","",INDEX('المواعيد'!$D$6:$D$105,MATCH(B378&amp;"",'المواعيد'!$A$6:$A$105,0))),""))</f>
        <v/>
      </c>
      <c r="G378" s="18">
        <f>IF(OR(F378="",NOT(ISNUMBER(D378))),"",D378-F378)</f>
        <v/>
      </c>
      <c r="H378" s="19">
        <f>IF(OR(B378&amp;""="",NOT(ISNUMBER(D378))),"",IFERROR(IF(INDEX('المواعيد'!$E$6:$E$105,MATCH(B378&amp;"",'المواعيد'!$A$6:$A$105,0))&gt;0,D378/INDEX('المواعيد'!$E$6:$E$105,MATCH(B378&amp;"",'المواعيد'!$A$6:$A$105,0)),""),""))</f>
        <v/>
      </c>
      <c r="I378" s="6">
        <f>IF(OR(B378&amp;""="",NOT(ISNUMBER(D378))),"",IF(COUNTIF('المواعيد'!$A$6:$A$105,B378&amp;"")=0,"الامتحان غير موجود",IF(F378="","بدون هدف",IF(D378&gt;F378,"فوق الهدف",IF(D378=F378,"على الهدف","تحت الهدف")))))</f>
        <v/>
      </c>
      <c r="J378" s="17">
        <f>IF(OR(B378&amp;""="",NOT(ISNUMBER(D378)),NOT(ISNUMBER(A378))),"",COUNTIFS($B$6:$B$505,B378&amp;"",$A$6:$A$505,"&lt;"&amp;A378,$D$6:$D$505,"&gt;=0")+COUNTIFS($B$6:B378,B378&amp;"",$A$6:A378,A378&amp;"",$D$6:D378,"&gt;=0"))</f>
        <v/>
      </c>
      <c r="K378" s="6">
        <f>IF(AND(B378&amp;""="",D378&amp;""=""),"",IF(OR(B378&amp;""="",NOT(ISNUMBER(D378)),NOT(ISNUMBER(A378))),"راجع البيانات","سليم"))</f>
        <v/>
      </c>
    </row>
    <row r="379">
      <c r="A379" s="13" t="n"/>
      <c r="B379" s="5" t="n"/>
      <c r="C379" s="5" t="n"/>
      <c r="D379" s="16" t="n"/>
      <c r="E379" s="5" t="n"/>
      <c r="F379" s="18">
        <f>IF(OR(B379&amp;""="",NOT(ISNUMBER(D379))),"",IFERROR(IF(INDEX('المواعيد'!$D$6:$D$105,MATCH(B379&amp;"",'المواعيد'!$A$6:$A$105,0))="","",INDEX('المواعيد'!$D$6:$D$105,MATCH(B379&amp;"",'المواعيد'!$A$6:$A$105,0))),""))</f>
        <v/>
      </c>
      <c r="G379" s="18">
        <f>IF(OR(F379="",NOT(ISNUMBER(D379))),"",D379-F379)</f>
        <v/>
      </c>
      <c r="H379" s="19">
        <f>IF(OR(B379&amp;""="",NOT(ISNUMBER(D379))),"",IFERROR(IF(INDEX('المواعيد'!$E$6:$E$105,MATCH(B379&amp;"",'المواعيد'!$A$6:$A$105,0))&gt;0,D379/INDEX('المواعيد'!$E$6:$E$105,MATCH(B379&amp;"",'المواعيد'!$A$6:$A$105,0)),""),""))</f>
        <v/>
      </c>
      <c r="I379" s="6">
        <f>IF(OR(B379&amp;""="",NOT(ISNUMBER(D379))),"",IF(COUNTIF('المواعيد'!$A$6:$A$105,B379&amp;"")=0,"الامتحان غير موجود",IF(F379="","بدون هدف",IF(D379&gt;F379,"فوق الهدف",IF(D379=F379,"على الهدف","تحت الهدف")))))</f>
        <v/>
      </c>
      <c r="J379" s="17">
        <f>IF(OR(B379&amp;""="",NOT(ISNUMBER(D379)),NOT(ISNUMBER(A379))),"",COUNTIFS($B$6:$B$505,B379&amp;"",$A$6:$A$505,"&lt;"&amp;A379,$D$6:$D$505,"&gt;=0")+COUNTIFS($B$6:B379,B379&amp;"",$A$6:A379,A379&amp;"",$D$6:D379,"&gt;=0"))</f>
        <v/>
      </c>
      <c r="K379" s="6">
        <f>IF(AND(B379&amp;""="",D379&amp;""=""),"",IF(OR(B379&amp;""="",NOT(ISNUMBER(D379)),NOT(ISNUMBER(A379))),"راجع البيانات","سليم"))</f>
        <v/>
      </c>
    </row>
    <row r="380">
      <c r="A380" s="13" t="n"/>
      <c r="B380" s="5" t="n"/>
      <c r="C380" s="5" t="n"/>
      <c r="D380" s="16" t="n"/>
      <c r="E380" s="5" t="n"/>
      <c r="F380" s="18">
        <f>IF(OR(B380&amp;""="",NOT(ISNUMBER(D380))),"",IFERROR(IF(INDEX('المواعيد'!$D$6:$D$105,MATCH(B380&amp;"",'المواعيد'!$A$6:$A$105,0))="","",INDEX('المواعيد'!$D$6:$D$105,MATCH(B380&amp;"",'المواعيد'!$A$6:$A$105,0))),""))</f>
        <v/>
      </c>
      <c r="G380" s="18">
        <f>IF(OR(F380="",NOT(ISNUMBER(D380))),"",D380-F380)</f>
        <v/>
      </c>
      <c r="H380" s="19">
        <f>IF(OR(B380&amp;""="",NOT(ISNUMBER(D380))),"",IFERROR(IF(INDEX('المواعيد'!$E$6:$E$105,MATCH(B380&amp;"",'المواعيد'!$A$6:$A$105,0))&gt;0,D380/INDEX('المواعيد'!$E$6:$E$105,MATCH(B380&amp;"",'المواعيد'!$A$6:$A$105,0)),""),""))</f>
        <v/>
      </c>
      <c r="I380" s="6">
        <f>IF(OR(B380&amp;""="",NOT(ISNUMBER(D380))),"",IF(COUNTIF('المواعيد'!$A$6:$A$105,B380&amp;"")=0,"الامتحان غير موجود",IF(F380="","بدون هدف",IF(D380&gt;F380,"فوق الهدف",IF(D380=F380,"على الهدف","تحت الهدف")))))</f>
        <v/>
      </c>
      <c r="J380" s="17">
        <f>IF(OR(B380&amp;""="",NOT(ISNUMBER(D380)),NOT(ISNUMBER(A380))),"",COUNTIFS($B$6:$B$505,B380&amp;"",$A$6:$A$505,"&lt;"&amp;A380,$D$6:$D$505,"&gt;=0")+COUNTIFS($B$6:B380,B380&amp;"",$A$6:A380,A380&amp;"",$D$6:D380,"&gt;=0"))</f>
        <v/>
      </c>
      <c r="K380" s="6">
        <f>IF(AND(B380&amp;""="",D380&amp;""=""),"",IF(OR(B380&amp;""="",NOT(ISNUMBER(D380)),NOT(ISNUMBER(A380))),"راجع البيانات","سليم"))</f>
        <v/>
      </c>
    </row>
    <row r="381">
      <c r="A381" s="13" t="n"/>
      <c r="B381" s="5" t="n"/>
      <c r="C381" s="5" t="n"/>
      <c r="D381" s="16" t="n"/>
      <c r="E381" s="5" t="n"/>
      <c r="F381" s="18">
        <f>IF(OR(B381&amp;""="",NOT(ISNUMBER(D381))),"",IFERROR(IF(INDEX('المواعيد'!$D$6:$D$105,MATCH(B381&amp;"",'المواعيد'!$A$6:$A$105,0))="","",INDEX('المواعيد'!$D$6:$D$105,MATCH(B381&amp;"",'المواعيد'!$A$6:$A$105,0))),""))</f>
        <v/>
      </c>
      <c r="G381" s="18">
        <f>IF(OR(F381="",NOT(ISNUMBER(D381))),"",D381-F381)</f>
        <v/>
      </c>
      <c r="H381" s="19">
        <f>IF(OR(B381&amp;""="",NOT(ISNUMBER(D381))),"",IFERROR(IF(INDEX('المواعيد'!$E$6:$E$105,MATCH(B381&amp;"",'المواعيد'!$A$6:$A$105,0))&gt;0,D381/INDEX('المواعيد'!$E$6:$E$105,MATCH(B381&amp;"",'المواعيد'!$A$6:$A$105,0)),""),""))</f>
        <v/>
      </c>
      <c r="I381" s="6">
        <f>IF(OR(B381&amp;""="",NOT(ISNUMBER(D381))),"",IF(COUNTIF('المواعيد'!$A$6:$A$105,B381&amp;"")=0,"الامتحان غير موجود",IF(F381="","بدون هدف",IF(D381&gt;F381,"فوق الهدف",IF(D381=F381,"على الهدف","تحت الهدف")))))</f>
        <v/>
      </c>
      <c r="J381" s="17">
        <f>IF(OR(B381&amp;""="",NOT(ISNUMBER(D381)),NOT(ISNUMBER(A381))),"",COUNTIFS($B$6:$B$505,B381&amp;"",$A$6:$A$505,"&lt;"&amp;A381,$D$6:$D$505,"&gt;=0")+COUNTIFS($B$6:B381,B381&amp;"",$A$6:A381,A381&amp;"",$D$6:D381,"&gt;=0"))</f>
        <v/>
      </c>
      <c r="K381" s="6">
        <f>IF(AND(B381&amp;""="",D381&amp;""=""),"",IF(OR(B381&amp;""="",NOT(ISNUMBER(D381)),NOT(ISNUMBER(A381))),"راجع البيانات","سليم"))</f>
        <v/>
      </c>
    </row>
    <row r="382">
      <c r="A382" s="13" t="n"/>
      <c r="B382" s="5" t="n"/>
      <c r="C382" s="5" t="n"/>
      <c r="D382" s="16" t="n"/>
      <c r="E382" s="5" t="n"/>
      <c r="F382" s="18">
        <f>IF(OR(B382&amp;""="",NOT(ISNUMBER(D382))),"",IFERROR(IF(INDEX('المواعيد'!$D$6:$D$105,MATCH(B382&amp;"",'المواعيد'!$A$6:$A$105,0))="","",INDEX('المواعيد'!$D$6:$D$105,MATCH(B382&amp;"",'المواعيد'!$A$6:$A$105,0))),""))</f>
        <v/>
      </c>
      <c r="G382" s="18">
        <f>IF(OR(F382="",NOT(ISNUMBER(D382))),"",D382-F382)</f>
        <v/>
      </c>
      <c r="H382" s="19">
        <f>IF(OR(B382&amp;""="",NOT(ISNUMBER(D382))),"",IFERROR(IF(INDEX('المواعيد'!$E$6:$E$105,MATCH(B382&amp;"",'المواعيد'!$A$6:$A$105,0))&gt;0,D382/INDEX('المواعيد'!$E$6:$E$105,MATCH(B382&amp;"",'المواعيد'!$A$6:$A$105,0)),""),""))</f>
        <v/>
      </c>
      <c r="I382" s="6">
        <f>IF(OR(B382&amp;""="",NOT(ISNUMBER(D382))),"",IF(COUNTIF('المواعيد'!$A$6:$A$105,B382&amp;"")=0,"الامتحان غير موجود",IF(F382="","بدون هدف",IF(D382&gt;F382,"فوق الهدف",IF(D382=F382,"على الهدف","تحت الهدف")))))</f>
        <v/>
      </c>
      <c r="J382" s="17">
        <f>IF(OR(B382&amp;""="",NOT(ISNUMBER(D382)),NOT(ISNUMBER(A382))),"",COUNTIFS($B$6:$B$505,B382&amp;"",$A$6:$A$505,"&lt;"&amp;A382,$D$6:$D$505,"&gt;=0")+COUNTIFS($B$6:B382,B382&amp;"",$A$6:A382,A382&amp;"",$D$6:D382,"&gt;=0"))</f>
        <v/>
      </c>
      <c r="K382" s="6">
        <f>IF(AND(B382&amp;""="",D382&amp;""=""),"",IF(OR(B382&amp;""="",NOT(ISNUMBER(D382)),NOT(ISNUMBER(A382))),"راجع البيانات","سليم"))</f>
        <v/>
      </c>
    </row>
    <row r="383">
      <c r="A383" s="13" t="n"/>
      <c r="B383" s="5" t="n"/>
      <c r="C383" s="5" t="n"/>
      <c r="D383" s="16" t="n"/>
      <c r="E383" s="5" t="n"/>
      <c r="F383" s="18">
        <f>IF(OR(B383&amp;""="",NOT(ISNUMBER(D383))),"",IFERROR(IF(INDEX('المواعيد'!$D$6:$D$105,MATCH(B383&amp;"",'المواعيد'!$A$6:$A$105,0))="","",INDEX('المواعيد'!$D$6:$D$105,MATCH(B383&amp;"",'المواعيد'!$A$6:$A$105,0))),""))</f>
        <v/>
      </c>
      <c r="G383" s="18">
        <f>IF(OR(F383="",NOT(ISNUMBER(D383))),"",D383-F383)</f>
        <v/>
      </c>
      <c r="H383" s="19">
        <f>IF(OR(B383&amp;""="",NOT(ISNUMBER(D383))),"",IFERROR(IF(INDEX('المواعيد'!$E$6:$E$105,MATCH(B383&amp;"",'المواعيد'!$A$6:$A$105,0))&gt;0,D383/INDEX('المواعيد'!$E$6:$E$105,MATCH(B383&amp;"",'المواعيد'!$A$6:$A$105,0)),""),""))</f>
        <v/>
      </c>
      <c r="I383" s="6">
        <f>IF(OR(B383&amp;""="",NOT(ISNUMBER(D383))),"",IF(COUNTIF('المواعيد'!$A$6:$A$105,B383&amp;"")=0,"الامتحان غير موجود",IF(F383="","بدون هدف",IF(D383&gt;F383,"فوق الهدف",IF(D383=F383,"على الهدف","تحت الهدف")))))</f>
        <v/>
      </c>
      <c r="J383" s="17">
        <f>IF(OR(B383&amp;""="",NOT(ISNUMBER(D383)),NOT(ISNUMBER(A383))),"",COUNTIFS($B$6:$B$505,B383&amp;"",$A$6:$A$505,"&lt;"&amp;A383,$D$6:$D$505,"&gt;=0")+COUNTIFS($B$6:B383,B383&amp;"",$A$6:A383,A383&amp;"",$D$6:D383,"&gt;=0"))</f>
        <v/>
      </c>
      <c r="K383" s="6">
        <f>IF(AND(B383&amp;""="",D383&amp;""=""),"",IF(OR(B383&amp;""="",NOT(ISNUMBER(D383)),NOT(ISNUMBER(A383))),"راجع البيانات","سليم"))</f>
        <v/>
      </c>
    </row>
    <row r="384">
      <c r="A384" s="13" t="n"/>
      <c r="B384" s="5" t="n"/>
      <c r="C384" s="5" t="n"/>
      <c r="D384" s="16" t="n"/>
      <c r="E384" s="5" t="n"/>
      <c r="F384" s="18">
        <f>IF(OR(B384&amp;""="",NOT(ISNUMBER(D384))),"",IFERROR(IF(INDEX('المواعيد'!$D$6:$D$105,MATCH(B384&amp;"",'المواعيد'!$A$6:$A$105,0))="","",INDEX('المواعيد'!$D$6:$D$105,MATCH(B384&amp;"",'المواعيد'!$A$6:$A$105,0))),""))</f>
        <v/>
      </c>
      <c r="G384" s="18">
        <f>IF(OR(F384="",NOT(ISNUMBER(D384))),"",D384-F384)</f>
        <v/>
      </c>
      <c r="H384" s="19">
        <f>IF(OR(B384&amp;""="",NOT(ISNUMBER(D384))),"",IFERROR(IF(INDEX('المواعيد'!$E$6:$E$105,MATCH(B384&amp;"",'المواعيد'!$A$6:$A$105,0))&gt;0,D384/INDEX('المواعيد'!$E$6:$E$105,MATCH(B384&amp;"",'المواعيد'!$A$6:$A$105,0)),""),""))</f>
        <v/>
      </c>
      <c r="I384" s="6">
        <f>IF(OR(B384&amp;""="",NOT(ISNUMBER(D384))),"",IF(COUNTIF('المواعيد'!$A$6:$A$105,B384&amp;"")=0,"الامتحان غير موجود",IF(F384="","بدون هدف",IF(D384&gt;F384,"فوق الهدف",IF(D384=F384,"على الهدف","تحت الهدف")))))</f>
        <v/>
      </c>
      <c r="J384" s="17">
        <f>IF(OR(B384&amp;""="",NOT(ISNUMBER(D384)),NOT(ISNUMBER(A384))),"",COUNTIFS($B$6:$B$505,B384&amp;"",$A$6:$A$505,"&lt;"&amp;A384,$D$6:$D$505,"&gt;=0")+COUNTIFS($B$6:B384,B384&amp;"",$A$6:A384,A384&amp;"",$D$6:D384,"&gt;=0"))</f>
        <v/>
      </c>
      <c r="K384" s="6">
        <f>IF(AND(B384&amp;""="",D384&amp;""=""),"",IF(OR(B384&amp;""="",NOT(ISNUMBER(D384)),NOT(ISNUMBER(A384))),"راجع البيانات","سليم"))</f>
        <v/>
      </c>
    </row>
    <row r="385">
      <c r="A385" s="13" t="n"/>
      <c r="B385" s="5" t="n"/>
      <c r="C385" s="5" t="n"/>
      <c r="D385" s="16" t="n"/>
      <c r="E385" s="5" t="n"/>
      <c r="F385" s="18">
        <f>IF(OR(B385&amp;""="",NOT(ISNUMBER(D385))),"",IFERROR(IF(INDEX('المواعيد'!$D$6:$D$105,MATCH(B385&amp;"",'المواعيد'!$A$6:$A$105,0))="","",INDEX('المواعيد'!$D$6:$D$105,MATCH(B385&amp;"",'المواعيد'!$A$6:$A$105,0))),""))</f>
        <v/>
      </c>
      <c r="G385" s="18">
        <f>IF(OR(F385="",NOT(ISNUMBER(D385))),"",D385-F385)</f>
        <v/>
      </c>
      <c r="H385" s="19">
        <f>IF(OR(B385&amp;""="",NOT(ISNUMBER(D385))),"",IFERROR(IF(INDEX('المواعيد'!$E$6:$E$105,MATCH(B385&amp;"",'المواعيد'!$A$6:$A$105,0))&gt;0,D385/INDEX('المواعيد'!$E$6:$E$105,MATCH(B385&amp;"",'المواعيد'!$A$6:$A$105,0)),""),""))</f>
        <v/>
      </c>
      <c r="I385" s="6">
        <f>IF(OR(B385&amp;""="",NOT(ISNUMBER(D385))),"",IF(COUNTIF('المواعيد'!$A$6:$A$105,B385&amp;"")=0,"الامتحان غير موجود",IF(F385="","بدون هدف",IF(D385&gt;F385,"فوق الهدف",IF(D385=F385,"على الهدف","تحت الهدف")))))</f>
        <v/>
      </c>
      <c r="J385" s="17">
        <f>IF(OR(B385&amp;""="",NOT(ISNUMBER(D385)),NOT(ISNUMBER(A385))),"",COUNTIFS($B$6:$B$505,B385&amp;"",$A$6:$A$505,"&lt;"&amp;A385,$D$6:$D$505,"&gt;=0")+COUNTIFS($B$6:B385,B385&amp;"",$A$6:A385,A385&amp;"",$D$6:D385,"&gt;=0"))</f>
        <v/>
      </c>
      <c r="K385" s="6">
        <f>IF(AND(B385&amp;""="",D385&amp;""=""),"",IF(OR(B385&amp;""="",NOT(ISNUMBER(D385)),NOT(ISNUMBER(A385))),"راجع البيانات","سليم"))</f>
        <v/>
      </c>
    </row>
    <row r="386">
      <c r="A386" s="13" t="n"/>
      <c r="B386" s="5" t="n"/>
      <c r="C386" s="5" t="n"/>
      <c r="D386" s="16" t="n"/>
      <c r="E386" s="5" t="n"/>
      <c r="F386" s="18">
        <f>IF(OR(B386&amp;""="",NOT(ISNUMBER(D386))),"",IFERROR(IF(INDEX('المواعيد'!$D$6:$D$105,MATCH(B386&amp;"",'المواعيد'!$A$6:$A$105,0))="","",INDEX('المواعيد'!$D$6:$D$105,MATCH(B386&amp;"",'المواعيد'!$A$6:$A$105,0))),""))</f>
        <v/>
      </c>
      <c r="G386" s="18">
        <f>IF(OR(F386="",NOT(ISNUMBER(D386))),"",D386-F386)</f>
        <v/>
      </c>
      <c r="H386" s="19">
        <f>IF(OR(B386&amp;""="",NOT(ISNUMBER(D386))),"",IFERROR(IF(INDEX('المواعيد'!$E$6:$E$105,MATCH(B386&amp;"",'المواعيد'!$A$6:$A$105,0))&gt;0,D386/INDEX('المواعيد'!$E$6:$E$105,MATCH(B386&amp;"",'المواعيد'!$A$6:$A$105,0)),""),""))</f>
        <v/>
      </c>
      <c r="I386" s="6">
        <f>IF(OR(B386&amp;""="",NOT(ISNUMBER(D386))),"",IF(COUNTIF('المواعيد'!$A$6:$A$105,B386&amp;"")=0,"الامتحان غير موجود",IF(F386="","بدون هدف",IF(D386&gt;F386,"فوق الهدف",IF(D386=F386,"على الهدف","تحت الهدف")))))</f>
        <v/>
      </c>
      <c r="J386" s="17">
        <f>IF(OR(B386&amp;""="",NOT(ISNUMBER(D386)),NOT(ISNUMBER(A386))),"",COUNTIFS($B$6:$B$505,B386&amp;"",$A$6:$A$505,"&lt;"&amp;A386,$D$6:$D$505,"&gt;=0")+COUNTIFS($B$6:B386,B386&amp;"",$A$6:A386,A386&amp;"",$D$6:D386,"&gt;=0"))</f>
        <v/>
      </c>
      <c r="K386" s="6">
        <f>IF(AND(B386&amp;""="",D386&amp;""=""),"",IF(OR(B386&amp;""="",NOT(ISNUMBER(D386)),NOT(ISNUMBER(A386))),"راجع البيانات","سليم"))</f>
        <v/>
      </c>
    </row>
    <row r="387">
      <c r="A387" s="13" t="n"/>
      <c r="B387" s="5" t="n"/>
      <c r="C387" s="5" t="n"/>
      <c r="D387" s="16" t="n"/>
      <c r="E387" s="5" t="n"/>
      <c r="F387" s="18">
        <f>IF(OR(B387&amp;""="",NOT(ISNUMBER(D387))),"",IFERROR(IF(INDEX('المواعيد'!$D$6:$D$105,MATCH(B387&amp;"",'المواعيد'!$A$6:$A$105,0))="","",INDEX('المواعيد'!$D$6:$D$105,MATCH(B387&amp;"",'المواعيد'!$A$6:$A$105,0))),""))</f>
        <v/>
      </c>
      <c r="G387" s="18">
        <f>IF(OR(F387="",NOT(ISNUMBER(D387))),"",D387-F387)</f>
        <v/>
      </c>
      <c r="H387" s="19">
        <f>IF(OR(B387&amp;""="",NOT(ISNUMBER(D387))),"",IFERROR(IF(INDEX('المواعيد'!$E$6:$E$105,MATCH(B387&amp;"",'المواعيد'!$A$6:$A$105,0))&gt;0,D387/INDEX('المواعيد'!$E$6:$E$105,MATCH(B387&amp;"",'المواعيد'!$A$6:$A$105,0)),""),""))</f>
        <v/>
      </c>
      <c r="I387" s="6">
        <f>IF(OR(B387&amp;""="",NOT(ISNUMBER(D387))),"",IF(COUNTIF('المواعيد'!$A$6:$A$105,B387&amp;"")=0,"الامتحان غير موجود",IF(F387="","بدون هدف",IF(D387&gt;F387,"فوق الهدف",IF(D387=F387,"على الهدف","تحت الهدف")))))</f>
        <v/>
      </c>
      <c r="J387" s="17">
        <f>IF(OR(B387&amp;""="",NOT(ISNUMBER(D387)),NOT(ISNUMBER(A387))),"",COUNTIFS($B$6:$B$505,B387&amp;"",$A$6:$A$505,"&lt;"&amp;A387,$D$6:$D$505,"&gt;=0")+COUNTIFS($B$6:B387,B387&amp;"",$A$6:A387,A387&amp;"",$D$6:D387,"&gt;=0"))</f>
        <v/>
      </c>
      <c r="K387" s="6">
        <f>IF(AND(B387&amp;""="",D387&amp;""=""),"",IF(OR(B387&amp;""="",NOT(ISNUMBER(D387)),NOT(ISNUMBER(A387))),"راجع البيانات","سليم"))</f>
        <v/>
      </c>
    </row>
    <row r="388">
      <c r="A388" s="13" t="n"/>
      <c r="B388" s="5" t="n"/>
      <c r="C388" s="5" t="n"/>
      <c r="D388" s="16" t="n"/>
      <c r="E388" s="5" t="n"/>
      <c r="F388" s="18">
        <f>IF(OR(B388&amp;""="",NOT(ISNUMBER(D388))),"",IFERROR(IF(INDEX('المواعيد'!$D$6:$D$105,MATCH(B388&amp;"",'المواعيد'!$A$6:$A$105,0))="","",INDEX('المواعيد'!$D$6:$D$105,MATCH(B388&amp;"",'المواعيد'!$A$6:$A$105,0))),""))</f>
        <v/>
      </c>
      <c r="G388" s="18">
        <f>IF(OR(F388="",NOT(ISNUMBER(D388))),"",D388-F388)</f>
        <v/>
      </c>
      <c r="H388" s="19">
        <f>IF(OR(B388&amp;""="",NOT(ISNUMBER(D388))),"",IFERROR(IF(INDEX('المواعيد'!$E$6:$E$105,MATCH(B388&amp;"",'المواعيد'!$A$6:$A$105,0))&gt;0,D388/INDEX('المواعيد'!$E$6:$E$105,MATCH(B388&amp;"",'المواعيد'!$A$6:$A$105,0)),""),""))</f>
        <v/>
      </c>
      <c r="I388" s="6">
        <f>IF(OR(B388&amp;""="",NOT(ISNUMBER(D388))),"",IF(COUNTIF('المواعيد'!$A$6:$A$105,B388&amp;"")=0,"الامتحان غير موجود",IF(F388="","بدون هدف",IF(D388&gt;F388,"فوق الهدف",IF(D388=F388,"على الهدف","تحت الهدف")))))</f>
        <v/>
      </c>
      <c r="J388" s="17">
        <f>IF(OR(B388&amp;""="",NOT(ISNUMBER(D388)),NOT(ISNUMBER(A388))),"",COUNTIFS($B$6:$B$505,B388&amp;"",$A$6:$A$505,"&lt;"&amp;A388,$D$6:$D$505,"&gt;=0")+COUNTIFS($B$6:B388,B388&amp;"",$A$6:A388,A388&amp;"",$D$6:D388,"&gt;=0"))</f>
        <v/>
      </c>
      <c r="K388" s="6">
        <f>IF(AND(B388&amp;""="",D388&amp;""=""),"",IF(OR(B388&amp;""="",NOT(ISNUMBER(D388)),NOT(ISNUMBER(A388))),"راجع البيانات","سليم"))</f>
        <v/>
      </c>
    </row>
    <row r="389">
      <c r="A389" s="13" t="n"/>
      <c r="B389" s="5" t="n"/>
      <c r="C389" s="5" t="n"/>
      <c r="D389" s="16" t="n"/>
      <c r="E389" s="5" t="n"/>
      <c r="F389" s="18">
        <f>IF(OR(B389&amp;""="",NOT(ISNUMBER(D389))),"",IFERROR(IF(INDEX('المواعيد'!$D$6:$D$105,MATCH(B389&amp;"",'المواعيد'!$A$6:$A$105,0))="","",INDEX('المواعيد'!$D$6:$D$105,MATCH(B389&amp;"",'المواعيد'!$A$6:$A$105,0))),""))</f>
        <v/>
      </c>
      <c r="G389" s="18">
        <f>IF(OR(F389="",NOT(ISNUMBER(D389))),"",D389-F389)</f>
        <v/>
      </c>
      <c r="H389" s="19">
        <f>IF(OR(B389&amp;""="",NOT(ISNUMBER(D389))),"",IFERROR(IF(INDEX('المواعيد'!$E$6:$E$105,MATCH(B389&amp;"",'المواعيد'!$A$6:$A$105,0))&gt;0,D389/INDEX('المواعيد'!$E$6:$E$105,MATCH(B389&amp;"",'المواعيد'!$A$6:$A$105,0)),""),""))</f>
        <v/>
      </c>
      <c r="I389" s="6">
        <f>IF(OR(B389&amp;""="",NOT(ISNUMBER(D389))),"",IF(COUNTIF('المواعيد'!$A$6:$A$105,B389&amp;"")=0,"الامتحان غير موجود",IF(F389="","بدون هدف",IF(D389&gt;F389,"فوق الهدف",IF(D389=F389,"على الهدف","تحت الهدف")))))</f>
        <v/>
      </c>
      <c r="J389" s="17">
        <f>IF(OR(B389&amp;""="",NOT(ISNUMBER(D389)),NOT(ISNUMBER(A389))),"",COUNTIFS($B$6:$B$505,B389&amp;"",$A$6:$A$505,"&lt;"&amp;A389,$D$6:$D$505,"&gt;=0")+COUNTIFS($B$6:B389,B389&amp;"",$A$6:A389,A389&amp;"",$D$6:D389,"&gt;=0"))</f>
        <v/>
      </c>
      <c r="K389" s="6">
        <f>IF(AND(B389&amp;""="",D389&amp;""=""),"",IF(OR(B389&amp;""="",NOT(ISNUMBER(D389)),NOT(ISNUMBER(A389))),"راجع البيانات","سليم"))</f>
        <v/>
      </c>
    </row>
    <row r="390">
      <c r="A390" s="13" t="n"/>
      <c r="B390" s="5" t="n"/>
      <c r="C390" s="5" t="n"/>
      <c r="D390" s="16" t="n"/>
      <c r="E390" s="5" t="n"/>
      <c r="F390" s="18">
        <f>IF(OR(B390&amp;""="",NOT(ISNUMBER(D390))),"",IFERROR(IF(INDEX('المواعيد'!$D$6:$D$105,MATCH(B390&amp;"",'المواعيد'!$A$6:$A$105,0))="","",INDEX('المواعيد'!$D$6:$D$105,MATCH(B390&amp;"",'المواعيد'!$A$6:$A$105,0))),""))</f>
        <v/>
      </c>
      <c r="G390" s="18">
        <f>IF(OR(F390="",NOT(ISNUMBER(D390))),"",D390-F390)</f>
        <v/>
      </c>
      <c r="H390" s="19">
        <f>IF(OR(B390&amp;""="",NOT(ISNUMBER(D390))),"",IFERROR(IF(INDEX('المواعيد'!$E$6:$E$105,MATCH(B390&amp;"",'المواعيد'!$A$6:$A$105,0))&gt;0,D390/INDEX('المواعيد'!$E$6:$E$105,MATCH(B390&amp;"",'المواعيد'!$A$6:$A$105,0)),""),""))</f>
        <v/>
      </c>
      <c r="I390" s="6">
        <f>IF(OR(B390&amp;""="",NOT(ISNUMBER(D390))),"",IF(COUNTIF('المواعيد'!$A$6:$A$105,B390&amp;"")=0,"الامتحان غير موجود",IF(F390="","بدون هدف",IF(D390&gt;F390,"فوق الهدف",IF(D390=F390,"على الهدف","تحت الهدف")))))</f>
        <v/>
      </c>
      <c r="J390" s="17">
        <f>IF(OR(B390&amp;""="",NOT(ISNUMBER(D390)),NOT(ISNUMBER(A390))),"",COUNTIFS($B$6:$B$505,B390&amp;"",$A$6:$A$505,"&lt;"&amp;A390,$D$6:$D$505,"&gt;=0")+COUNTIFS($B$6:B390,B390&amp;"",$A$6:A390,A390&amp;"",$D$6:D390,"&gt;=0"))</f>
        <v/>
      </c>
      <c r="K390" s="6">
        <f>IF(AND(B390&amp;""="",D390&amp;""=""),"",IF(OR(B390&amp;""="",NOT(ISNUMBER(D390)),NOT(ISNUMBER(A390))),"راجع البيانات","سليم"))</f>
        <v/>
      </c>
    </row>
    <row r="391">
      <c r="A391" s="13" t="n"/>
      <c r="B391" s="5" t="n"/>
      <c r="C391" s="5" t="n"/>
      <c r="D391" s="16" t="n"/>
      <c r="E391" s="5" t="n"/>
      <c r="F391" s="18">
        <f>IF(OR(B391&amp;""="",NOT(ISNUMBER(D391))),"",IFERROR(IF(INDEX('المواعيد'!$D$6:$D$105,MATCH(B391&amp;"",'المواعيد'!$A$6:$A$105,0))="","",INDEX('المواعيد'!$D$6:$D$105,MATCH(B391&amp;"",'المواعيد'!$A$6:$A$105,0))),""))</f>
        <v/>
      </c>
      <c r="G391" s="18">
        <f>IF(OR(F391="",NOT(ISNUMBER(D391))),"",D391-F391)</f>
        <v/>
      </c>
      <c r="H391" s="19">
        <f>IF(OR(B391&amp;""="",NOT(ISNUMBER(D391))),"",IFERROR(IF(INDEX('المواعيد'!$E$6:$E$105,MATCH(B391&amp;"",'المواعيد'!$A$6:$A$105,0))&gt;0,D391/INDEX('المواعيد'!$E$6:$E$105,MATCH(B391&amp;"",'المواعيد'!$A$6:$A$105,0)),""),""))</f>
        <v/>
      </c>
      <c r="I391" s="6">
        <f>IF(OR(B391&amp;""="",NOT(ISNUMBER(D391))),"",IF(COUNTIF('المواعيد'!$A$6:$A$105,B391&amp;"")=0,"الامتحان غير موجود",IF(F391="","بدون هدف",IF(D391&gt;F391,"فوق الهدف",IF(D391=F391,"على الهدف","تحت الهدف")))))</f>
        <v/>
      </c>
      <c r="J391" s="17">
        <f>IF(OR(B391&amp;""="",NOT(ISNUMBER(D391)),NOT(ISNUMBER(A391))),"",COUNTIFS($B$6:$B$505,B391&amp;"",$A$6:$A$505,"&lt;"&amp;A391,$D$6:$D$505,"&gt;=0")+COUNTIFS($B$6:B391,B391&amp;"",$A$6:A391,A391&amp;"",$D$6:D391,"&gt;=0"))</f>
        <v/>
      </c>
      <c r="K391" s="6">
        <f>IF(AND(B391&amp;""="",D391&amp;""=""),"",IF(OR(B391&amp;""="",NOT(ISNUMBER(D391)),NOT(ISNUMBER(A391))),"راجع البيانات","سليم"))</f>
        <v/>
      </c>
    </row>
    <row r="392">
      <c r="A392" s="13" t="n"/>
      <c r="B392" s="5" t="n"/>
      <c r="C392" s="5" t="n"/>
      <c r="D392" s="16" t="n"/>
      <c r="E392" s="5" t="n"/>
      <c r="F392" s="18">
        <f>IF(OR(B392&amp;""="",NOT(ISNUMBER(D392))),"",IFERROR(IF(INDEX('المواعيد'!$D$6:$D$105,MATCH(B392&amp;"",'المواعيد'!$A$6:$A$105,0))="","",INDEX('المواعيد'!$D$6:$D$105,MATCH(B392&amp;"",'المواعيد'!$A$6:$A$105,0))),""))</f>
        <v/>
      </c>
      <c r="G392" s="18">
        <f>IF(OR(F392="",NOT(ISNUMBER(D392))),"",D392-F392)</f>
        <v/>
      </c>
      <c r="H392" s="19">
        <f>IF(OR(B392&amp;""="",NOT(ISNUMBER(D392))),"",IFERROR(IF(INDEX('المواعيد'!$E$6:$E$105,MATCH(B392&amp;"",'المواعيد'!$A$6:$A$105,0))&gt;0,D392/INDEX('المواعيد'!$E$6:$E$105,MATCH(B392&amp;"",'المواعيد'!$A$6:$A$105,0)),""),""))</f>
        <v/>
      </c>
      <c r="I392" s="6">
        <f>IF(OR(B392&amp;""="",NOT(ISNUMBER(D392))),"",IF(COUNTIF('المواعيد'!$A$6:$A$105,B392&amp;"")=0,"الامتحان غير موجود",IF(F392="","بدون هدف",IF(D392&gt;F392,"فوق الهدف",IF(D392=F392,"على الهدف","تحت الهدف")))))</f>
        <v/>
      </c>
      <c r="J392" s="17">
        <f>IF(OR(B392&amp;""="",NOT(ISNUMBER(D392)),NOT(ISNUMBER(A392))),"",COUNTIFS($B$6:$B$505,B392&amp;"",$A$6:$A$505,"&lt;"&amp;A392,$D$6:$D$505,"&gt;=0")+COUNTIFS($B$6:B392,B392&amp;"",$A$6:A392,A392&amp;"",$D$6:D392,"&gt;=0"))</f>
        <v/>
      </c>
      <c r="K392" s="6">
        <f>IF(AND(B392&amp;""="",D392&amp;""=""),"",IF(OR(B392&amp;""="",NOT(ISNUMBER(D392)),NOT(ISNUMBER(A392))),"راجع البيانات","سليم"))</f>
        <v/>
      </c>
    </row>
    <row r="393">
      <c r="A393" s="13" t="n"/>
      <c r="B393" s="5" t="n"/>
      <c r="C393" s="5" t="n"/>
      <c r="D393" s="16" t="n"/>
      <c r="E393" s="5" t="n"/>
      <c r="F393" s="18">
        <f>IF(OR(B393&amp;""="",NOT(ISNUMBER(D393))),"",IFERROR(IF(INDEX('المواعيد'!$D$6:$D$105,MATCH(B393&amp;"",'المواعيد'!$A$6:$A$105,0))="","",INDEX('المواعيد'!$D$6:$D$105,MATCH(B393&amp;"",'المواعيد'!$A$6:$A$105,0))),""))</f>
        <v/>
      </c>
      <c r="G393" s="18">
        <f>IF(OR(F393="",NOT(ISNUMBER(D393))),"",D393-F393)</f>
        <v/>
      </c>
      <c r="H393" s="19">
        <f>IF(OR(B393&amp;""="",NOT(ISNUMBER(D393))),"",IFERROR(IF(INDEX('المواعيد'!$E$6:$E$105,MATCH(B393&amp;"",'المواعيد'!$A$6:$A$105,0))&gt;0,D393/INDEX('المواعيد'!$E$6:$E$105,MATCH(B393&amp;"",'المواعيد'!$A$6:$A$105,0)),""),""))</f>
        <v/>
      </c>
      <c r="I393" s="6">
        <f>IF(OR(B393&amp;""="",NOT(ISNUMBER(D393))),"",IF(COUNTIF('المواعيد'!$A$6:$A$105,B393&amp;"")=0,"الامتحان غير موجود",IF(F393="","بدون هدف",IF(D393&gt;F393,"فوق الهدف",IF(D393=F393,"على الهدف","تحت الهدف")))))</f>
        <v/>
      </c>
      <c r="J393" s="17">
        <f>IF(OR(B393&amp;""="",NOT(ISNUMBER(D393)),NOT(ISNUMBER(A393))),"",COUNTIFS($B$6:$B$505,B393&amp;"",$A$6:$A$505,"&lt;"&amp;A393,$D$6:$D$505,"&gt;=0")+COUNTIFS($B$6:B393,B393&amp;"",$A$6:A393,A393&amp;"",$D$6:D393,"&gt;=0"))</f>
        <v/>
      </c>
      <c r="K393" s="6">
        <f>IF(AND(B393&amp;""="",D393&amp;""=""),"",IF(OR(B393&amp;""="",NOT(ISNUMBER(D393)),NOT(ISNUMBER(A393))),"راجع البيانات","سليم"))</f>
        <v/>
      </c>
    </row>
    <row r="394">
      <c r="A394" s="13" t="n"/>
      <c r="B394" s="5" t="n"/>
      <c r="C394" s="5" t="n"/>
      <c r="D394" s="16" t="n"/>
      <c r="E394" s="5" t="n"/>
      <c r="F394" s="18">
        <f>IF(OR(B394&amp;""="",NOT(ISNUMBER(D394))),"",IFERROR(IF(INDEX('المواعيد'!$D$6:$D$105,MATCH(B394&amp;"",'المواعيد'!$A$6:$A$105,0))="","",INDEX('المواعيد'!$D$6:$D$105,MATCH(B394&amp;"",'المواعيد'!$A$6:$A$105,0))),""))</f>
        <v/>
      </c>
      <c r="G394" s="18">
        <f>IF(OR(F394="",NOT(ISNUMBER(D394))),"",D394-F394)</f>
        <v/>
      </c>
      <c r="H394" s="19">
        <f>IF(OR(B394&amp;""="",NOT(ISNUMBER(D394))),"",IFERROR(IF(INDEX('المواعيد'!$E$6:$E$105,MATCH(B394&amp;"",'المواعيد'!$A$6:$A$105,0))&gt;0,D394/INDEX('المواعيد'!$E$6:$E$105,MATCH(B394&amp;"",'المواعيد'!$A$6:$A$105,0)),""),""))</f>
        <v/>
      </c>
      <c r="I394" s="6">
        <f>IF(OR(B394&amp;""="",NOT(ISNUMBER(D394))),"",IF(COUNTIF('المواعيد'!$A$6:$A$105,B394&amp;"")=0,"الامتحان غير موجود",IF(F394="","بدون هدف",IF(D394&gt;F394,"فوق الهدف",IF(D394=F394,"على الهدف","تحت الهدف")))))</f>
        <v/>
      </c>
      <c r="J394" s="17">
        <f>IF(OR(B394&amp;""="",NOT(ISNUMBER(D394)),NOT(ISNUMBER(A394))),"",COUNTIFS($B$6:$B$505,B394&amp;"",$A$6:$A$505,"&lt;"&amp;A394,$D$6:$D$505,"&gt;=0")+COUNTIFS($B$6:B394,B394&amp;"",$A$6:A394,A394&amp;"",$D$6:D394,"&gt;=0"))</f>
        <v/>
      </c>
      <c r="K394" s="6">
        <f>IF(AND(B394&amp;""="",D394&amp;""=""),"",IF(OR(B394&amp;""="",NOT(ISNUMBER(D394)),NOT(ISNUMBER(A394))),"راجع البيانات","سليم"))</f>
        <v/>
      </c>
    </row>
    <row r="395">
      <c r="A395" s="13" t="n"/>
      <c r="B395" s="5" t="n"/>
      <c r="C395" s="5" t="n"/>
      <c r="D395" s="16" t="n"/>
      <c r="E395" s="5" t="n"/>
      <c r="F395" s="18">
        <f>IF(OR(B395&amp;""="",NOT(ISNUMBER(D395))),"",IFERROR(IF(INDEX('المواعيد'!$D$6:$D$105,MATCH(B395&amp;"",'المواعيد'!$A$6:$A$105,0))="","",INDEX('المواعيد'!$D$6:$D$105,MATCH(B395&amp;"",'المواعيد'!$A$6:$A$105,0))),""))</f>
        <v/>
      </c>
      <c r="G395" s="18">
        <f>IF(OR(F395="",NOT(ISNUMBER(D395))),"",D395-F395)</f>
        <v/>
      </c>
      <c r="H395" s="19">
        <f>IF(OR(B395&amp;""="",NOT(ISNUMBER(D395))),"",IFERROR(IF(INDEX('المواعيد'!$E$6:$E$105,MATCH(B395&amp;"",'المواعيد'!$A$6:$A$105,0))&gt;0,D395/INDEX('المواعيد'!$E$6:$E$105,MATCH(B395&amp;"",'المواعيد'!$A$6:$A$105,0)),""),""))</f>
        <v/>
      </c>
      <c r="I395" s="6">
        <f>IF(OR(B395&amp;""="",NOT(ISNUMBER(D395))),"",IF(COUNTIF('المواعيد'!$A$6:$A$105,B395&amp;"")=0,"الامتحان غير موجود",IF(F395="","بدون هدف",IF(D395&gt;F395,"فوق الهدف",IF(D395=F395,"على الهدف","تحت الهدف")))))</f>
        <v/>
      </c>
      <c r="J395" s="17">
        <f>IF(OR(B395&amp;""="",NOT(ISNUMBER(D395)),NOT(ISNUMBER(A395))),"",COUNTIFS($B$6:$B$505,B395&amp;"",$A$6:$A$505,"&lt;"&amp;A395,$D$6:$D$505,"&gt;=0")+COUNTIFS($B$6:B395,B395&amp;"",$A$6:A395,A395&amp;"",$D$6:D395,"&gt;=0"))</f>
        <v/>
      </c>
      <c r="K395" s="6">
        <f>IF(AND(B395&amp;""="",D395&amp;""=""),"",IF(OR(B395&amp;""="",NOT(ISNUMBER(D395)),NOT(ISNUMBER(A395))),"راجع البيانات","سليم"))</f>
        <v/>
      </c>
    </row>
    <row r="396">
      <c r="A396" s="13" t="n"/>
      <c r="B396" s="5" t="n"/>
      <c r="C396" s="5" t="n"/>
      <c r="D396" s="16" t="n"/>
      <c r="E396" s="5" t="n"/>
      <c r="F396" s="18">
        <f>IF(OR(B396&amp;""="",NOT(ISNUMBER(D396))),"",IFERROR(IF(INDEX('المواعيد'!$D$6:$D$105,MATCH(B396&amp;"",'المواعيد'!$A$6:$A$105,0))="","",INDEX('المواعيد'!$D$6:$D$105,MATCH(B396&amp;"",'المواعيد'!$A$6:$A$105,0))),""))</f>
        <v/>
      </c>
      <c r="G396" s="18">
        <f>IF(OR(F396="",NOT(ISNUMBER(D396))),"",D396-F396)</f>
        <v/>
      </c>
      <c r="H396" s="19">
        <f>IF(OR(B396&amp;""="",NOT(ISNUMBER(D396))),"",IFERROR(IF(INDEX('المواعيد'!$E$6:$E$105,MATCH(B396&amp;"",'المواعيد'!$A$6:$A$105,0))&gt;0,D396/INDEX('المواعيد'!$E$6:$E$105,MATCH(B396&amp;"",'المواعيد'!$A$6:$A$105,0)),""),""))</f>
        <v/>
      </c>
      <c r="I396" s="6">
        <f>IF(OR(B396&amp;""="",NOT(ISNUMBER(D396))),"",IF(COUNTIF('المواعيد'!$A$6:$A$105,B396&amp;"")=0,"الامتحان غير موجود",IF(F396="","بدون هدف",IF(D396&gt;F396,"فوق الهدف",IF(D396=F396,"على الهدف","تحت الهدف")))))</f>
        <v/>
      </c>
      <c r="J396" s="17">
        <f>IF(OR(B396&amp;""="",NOT(ISNUMBER(D396)),NOT(ISNUMBER(A396))),"",COUNTIFS($B$6:$B$505,B396&amp;"",$A$6:$A$505,"&lt;"&amp;A396,$D$6:$D$505,"&gt;=0")+COUNTIFS($B$6:B396,B396&amp;"",$A$6:A396,A396&amp;"",$D$6:D396,"&gt;=0"))</f>
        <v/>
      </c>
      <c r="K396" s="6">
        <f>IF(AND(B396&amp;""="",D396&amp;""=""),"",IF(OR(B396&amp;""="",NOT(ISNUMBER(D396)),NOT(ISNUMBER(A396))),"راجع البيانات","سليم"))</f>
        <v/>
      </c>
    </row>
    <row r="397">
      <c r="A397" s="13" t="n"/>
      <c r="B397" s="5" t="n"/>
      <c r="C397" s="5" t="n"/>
      <c r="D397" s="16" t="n"/>
      <c r="E397" s="5" t="n"/>
      <c r="F397" s="18">
        <f>IF(OR(B397&amp;""="",NOT(ISNUMBER(D397))),"",IFERROR(IF(INDEX('المواعيد'!$D$6:$D$105,MATCH(B397&amp;"",'المواعيد'!$A$6:$A$105,0))="","",INDEX('المواعيد'!$D$6:$D$105,MATCH(B397&amp;"",'المواعيد'!$A$6:$A$105,0))),""))</f>
        <v/>
      </c>
      <c r="G397" s="18">
        <f>IF(OR(F397="",NOT(ISNUMBER(D397))),"",D397-F397)</f>
        <v/>
      </c>
      <c r="H397" s="19">
        <f>IF(OR(B397&amp;""="",NOT(ISNUMBER(D397))),"",IFERROR(IF(INDEX('المواعيد'!$E$6:$E$105,MATCH(B397&amp;"",'المواعيد'!$A$6:$A$105,0))&gt;0,D397/INDEX('المواعيد'!$E$6:$E$105,MATCH(B397&amp;"",'المواعيد'!$A$6:$A$105,0)),""),""))</f>
        <v/>
      </c>
      <c r="I397" s="6">
        <f>IF(OR(B397&amp;""="",NOT(ISNUMBER(D397))),"",IF(COUNTIF('المواعيد'!$A$6:$A$105,B397&amp;"")=0,"الامتحان غير موجود",IF(F397="","بدون هدف",IF(D397&gt;F397,"فوق الهدف",IF(D397=F397,"على الهدف","تحت الهدف")))))</f>
        <v/>
      </c>
      <c r="J397" s="17">
        <f>IF(OR(B397&amp;""="",NOT(ISNUMBER(D397)),NOT(ISNUMBER(A397))),"",COUNTIFS($B$6:$B$505,B397&amp;"",$A$6:$A$505,"&lt;"&amp;A397,$D$6:$D$505,"&gt;=0")+COUNTIFS($B$6:B397,B397&amp;"",$A$6:A397,A397&amp;"",$D$6:D397,"&gt;=0"))</f>
        <v/>
      </c>
      <c r="K397" s="6">
        <f>IF(AND(B397&amp;""="",D397&amp;""=""),"",IF(OR(B397&amp;""="",NOT(ISNUMBER(D397)),NOT(ISNUMBER(A397))),"راجع البيانات","سليم"))</f>
        <v/>
      </c>
    </row>
    <row r="398">
      <c r="A398" s="13" t="n"/>
      <c r="B398" s="5" t="n"/>
      <c r="C398" s="5" t="n"/>
      <c r="D398" s="16" t="n"/>
      <c r="E398" s="5" t="n"/>
      <c r="F398" s="18">
        <f>IF(OR(B398&amp;""="",NOT(ISNUMBER(D398))),"",IFERROR(IF(INDEX('المواعيد'!$D$6:$D$105,MATCH(B398&amp;"",'المواعيد'!$A$6:$A$105,0))="","",INDEX('المواعيد'!$D$6:$D$105,MATCH(B398&amp;"",'المواعيد'!$A$6:$A$105,0))),""))</f>
        <v/>
      </c>
      <c r="G398" s="18">
        <f>IF(OR(F398="",NOT(ISNUMBER(D398))),"",D398-F398)</f>
        <v/>
      </c>
      <c r="H398" s="19">
        <f>IF(OR(B398&amp;""="",NOT(ISNUMBER(D398))),"",IFERROR(IF(INDEX('المواعيد'!$E$6:$E$105,MATCH(B398&amp;"",'المواعيد'!$A$6:$A$105,0))&gt;0,D398/INDEX('المواعيد'!$E$6:$E$105,MATCH(B398&amp;"",'المواعيد'!$A$6:$A$105,0)),""),""))</f>
        <v/>
      </c>
      <c r="I398" s="6">
        <f>IF(OR(B398&amp;""="",NOT(ISNUMBER(D398))),"",IF(COUNTIF('المواعيد'!$A$6:$A$105,B398&amp;"")=0,"الامتحان غير موجود",IF(F398="","بدون هدف",IF(D398&gt;F398,"فوق الهدف",IF(D398=F398,"على الهدف","تحت الهدف")))))</f>
        <v/>
      </c>
      <c r="J398" s="17">
        <f>IF(OR(B398&amp;""="",NOT(ISNUMBER(D398)),NOT(ISNUMBER(A398))),"",COUNTIFS($B$6:$B$505,B398&amp;"",$A$6:$A$505,"&lt;"&amp;A398,$D$6:$D$505,"&gt;=0")+COUNTIFS($B$6:B398,B398&amp;"",$A$6:A398,A398&amp;"",$D$6:D398,"&gt;=0"))</f>
        <v/>
      </c>
      <c r="K398" s="6">
        <f>IF(AND(B398&amp;""="",D398&amp;""=""),"",IF(OR(B398&amp;""="",NOT(ISNUMBER(D398)),NOT(ISNUMBER(A398))),"راجع البيانات","سليم"))</f>
        <v/>
      </c>
    </row>
    <row r="399">
      <c r="A399" s="13" t="n"/>
      <c r="B399" s="5" t="n"/>
      <c r="C399" s="5" t="n"/>
      <c r="D399" s="16" t="n"/>
      <c r="E399" s="5" t="n"/>
      <c r="F399" s="18">
        <f>IF(OR(B399&amp;""="",NOT(ISNUMBER(D399))),"",IFERROR(IF(INDEX('المواعيد'!$D$6:$D$105,MATCH(B399&amp;"",'المواعيد'!$A$6:$A$105,0))="","",INDEX('المواعيد'!$D$6:$D$105,MATCH(B399&amp;"",'المواعيد'!$A$6:$A$105,0))),""))</f>
        <v/>
      </c>
      <c r="G399" s="18">
        <f>IF(OR(F399="",NOT(ISNUMBER(D399))),"",D399-F399)</f>
        <v/>
      </c>
      <c r="H399" s="19">
        <f>IF(OR(B399&amp;""="",NOT(ISNUMBER(D399))),"",IFERROR(IF(INDEX('المواعيد'!$E$6:$E$105,MATCH(B399&amp;"",'المواعيد'!$A$6:$A$105,0))&gt;0,D399/INDEX('المواعيد'!$E$6:$E$105,MATCH(B399&amp;"",'المواعيد'!$A$6:$A$105,0)),""),""))</f>
        <v/>
      </c>
      <c r="I399" s="6">
        <f>IF(OR(B399&amp;""="",NOT(ISNUMBER(D399))),"",IF(COUNTIF('المواعيد'!$A$6:$A$105,B399&amp;"")=0,"الامتحان غير موجود",IF(F399="","بدون هدف",IF(D399&gt;F399,"فوق الهدف",IF(D399=F399,"على الهدف","تحت الهدف")))))</f>
        <v/>
      </c>
      <c r="J399" s="17">
        <f>IF(OR(B399&amp;""="",NOT(ISNUMBER(D399)),NOT(ISNUMBER(A399))),"",COUNTIFS($B$6:$B$505,B399&amp;"",$A$6:$A$505,"&lt;"&amp;A399,$D$6:$D$505,"&gt;=0")+COUNTIFS($B$6:B399,B399&amp;"",$A$6:A399,A399&amp;"",$D$6:D399,"&gt;=0"))</f>
        <v/>
      </c>
      <c r="K399" s="6">
        <f>IF(AND(B399&amp;""="",D399&amp;""=""),"",IF(OR(B399&amp;""="",NOT(ISNUMBER(D399)),NOT(ISNUMBER(A399))),"راجع البيانات","سليم"))</f>
        <v/>
      </c>
    </row>
    <row r="400">
      <c r="A400" s="13" t="n"/>
      <c r="B400" s="5" t="n"/>
      <c r="C400" s="5" t="n"/>
      <c r="D400" s="16" t="n"/>
      <c r="E400" s="5" t="n"/>
      <c r="F400" s="18">
        <f>IF(OR(B400&amp;""="",NOT(ISNUMBER(D400))),"",IFERROR(IF(INDEX('المواعيد'!$D$6:$D$105,MATCH(B400&amp;"",'المواعيد'!$A$6:$A$105,0))="","",INDEX('المواعيد'!$D$6:$D$105,MATCH(B400&amp;"",'المواعيد'!$A$6:$A$105,0))),""))</f>
        <v/>
      </c>
      <c r="G400" s="18">
        <f>IF(OR(F400="",NOT(ISNUMBER(D400))),"",D400-F400)</f>
        <v/>
      </c>
      <c r="H400" s="19">
        <f>IF(OR(B400&amp;""="",NOT(ISNUMBER(D400))),"",IFERROR(IF(INDEX('المواعيد'!$E$6:$E$105,MATCH(B400&amp;"",'المواعيد'!$A$6:$A$105,0))&gt;0,D400/INDEX('المواعيد'!$E$6:$E$105,MATCH(B400&amp;"",'المواعيد'!$A$6:$A$105,0)),""),""))</f>
        <v/>
      </c>
      <c r="I400" s="6">
        <f>IF(OR(B400&amp;""="",NOT(ISNUMBER(D400))),"",IF(COUNTIF('المواعيد'!$A$6:$A$105,B400&amp;"")=0,"الامتحان غير موجود",IF(F400="","بدون هدف",IF(D400&gt;F400,"فوق الهدف",IF(D400=F400,"على الهدف","تحت الهدف")))))</f>
        <v/>
      </c>
      <c r="J400" s="17">
        <f>IF(OR(B400&amp;""="",NOT(ISNUMBER(D400)),NOT(ISNUMBER(A400))),"",COUNTIFS($B$6:$B$505,B400&amp;"",$A$6:$A$505,"&lt;"&amp;A400,$D$6:$D$505,"&gt;=0")+COUNTIFS($B$6:B400,B400&amp;"",$A$6:A400,A400&amp;"",$D$6:D400,"&gt;=0"))</f>
        <v/>
      </c>
      <c r="K400" s="6">
        <f>IF(AND(B400&amp;""="",D400&amp;""=""),"",IF(OR(B400&amp;""="",NOT(ISNUMBER(D400)),NOT(ISNUMBER(A400))),"راجع البيانات","سليم"))</f>
        <v/>
      </c>
    </row>
    <row r="401">
      <c r="A401" s="13" t="n"/>
      <c r="B401" s="5" t="n"/>
      <c r="C401" s="5" t="n"/>
      <c r="D401" s="16" t="n"/>
      <c r="E401" s="5" t="n"/>
      <c r="F401" s="18">
        <f>IF(OR(B401&amp;""="",NOT(ISNUMBER(D401))),"",IFERROR(IF(INDEX('المواعيد'!$D$6:$D$105,MATCH(B401&amp;"",'المواعيد'!$A$6:$A$105,0))="","",INDEX('المواعيد'!$D$6:$D$105,MATCH(B401&amp;"",'المواعيد'!$A$6:$A$105,0))),""))</f>
        <v/>
      </c>
      <c r="G401" s="18">
        <f>IF(OR(F401="",NOT(ISNUMBER(D401))),"",D401-F401)</f>
        <v/>
      </c>
      <c r="H401" s="19">
        <f>IF(OR(B401&amp;""="",NOT(ISNUMBER(D401))),"",IFERROR(IF(INDEX('المواعيد'!$E$6:$E$105,MATCH(B401&amp;"",'المواعيد'!$A$6:$A$105,0))&gt;0,D401/INDEX('المواعيد'!$E$6:$E$105,MATCH(B401&amp;"",'المواعيد'!$A$6:$A$105,0)),""),""))</f>
        <v/>
      </c>
      <c r="I401" s="6">
        <f>IF(OR(B401&amp;""="",NOT(ISNUMBER(D401))),"",IF(COUNTIF('المواعيد'!$A$6:$A$105,B401&amp;"")=0,"الامتحان غير موجود",IF(F401="","بدون هدف",IF(D401&gt;F401,"فوق الهدف",IF(D401=F401,"على الهدف","تحت الهدف")))))</f>
        <v/>
      </c>
      <c r="J401" s="17">
        <f>IF(OR(B401&amp;""="",NOT(ISNUMBER(D401)),NOT(ISNUMBER(A401))),"",COUNTIFS($B$6:$B$505,B401&amp;"",$A$6:$A$505,"&lt;"&amp;A401,$D$6:$D$505,"&gt;=0")+COUNTIFS($B$6:B401,B401&amp;"",$A$6:A401,A401&amp;"",$D$6:D401,"&gt;=0"))</f>
        <v/>
      </c>
      <c r="K401" s="6">
        <f>IF(AND(B401&amp;""="",D401&amp;""=""),"",IF(OR(B401&amp;""="",NOT(ISNUMBER(D401)),NOT(ISNUMBER(A401))),"راجع البيانات","سليم"))</f>
        <v/>
      </c>
    </row>
    <row r="402">
      <c r="A402" s="13" t="n"/>
      <c r="B402" s="5" t="n"/>
      <c r="C402" s="5" t="n"/>
      <c r="D402" s="16" t="n"/>
      <c r="E402" s="5" t="n"/>
      <c r="F402" s="18">
        <f>IF(OR(B402&amp;""="",NOT(ISNUMBER(D402))),"",IFERROR(IF(INDEX('المواعيد'!$D$6:$D$105,MATCH(B402&amp;"",'المواعيد'!$A$6:$A$105,0))="","",INDEX('المواعيد'!$D$6:$D$105,MATCH(B402&amp;"",'المواعيد'!$A$6:$A$105,0))),""))</f>
        <v/>
      </c>
      <c r="G402" s="18">
        <f>IF(OR(F402="",NOT(ISNUMBER(D402))),"",D402-F402)</f>
        <v/>
      </c>
      <c r="H402" s="19">
        <f>IF(OR(B402&amp;""="",NOT(ISNUMBER(D402))),"",IFERROR(IF(INDEX('المواعيد'!$E$6:$E$105,MATCH(B402&amp;"",'المواعيد'!$A$6:$A$105,0))&gt;0,D402/INDEX('المواعيد'!$E$6:$E$105,MATCH(B402&amp;"",'المواعيد'!$A$6:$A$105,0)),""),""))</f>
        <v/>
      </c>
      <c r="I402" s="6">
        <f>IF(OR(B402&amp;""="",NOT(ISNUMBER(D402))),"",IF(COUNTIF('المواعيد'!$A$6:$A$105,B402&amp;"")=0,"الامتحان غير موجود",IF(F402="","بدون هدف",IF(D402&gt;F402,"فوق الهدف",IF(D402=F402,"على الهدف","تحت الهدف")))))</f>
        <v/>
      </c>
      <c r="J402" s="17">
        <f>IF(OR(B402&amp;""="",NOT(ISNUMBER(D402)),NOT(ISNUMBER(A402))),"",COUNTIFS($B$6:$B$505,B402&amp;"",$A$6:$A$505,"&lt;"&amp;A402,$D$6:$D$505,"&gt;=0")+COUNTIFS($B$6:B402,B402&amp;"",$A$6:A402,A402&amp;"",$D$6:D402,"&gt;=0"))</f>
        <v/>
      </c>
      <c r="K402" s="6">
        <f>IF(AND(B402&amp;""="",D402&amp;""=""),"",IF(OR(B402&amp;""="",NOT(ISNUMBER(D402)),NOT(ISNUMBER(A402))),"راجع البيانات","سليم"))</f>
        <v/>
      </c>
    </row>
    <row r="403">
      <c r="A403" s="13" t="n"/>
      <c r="B403" s="5" t="n"/>
      <c r="C403" s="5" t="n"/>
      <c r="D403" s="16" t="n"/>
      <c r="E403" s="5" t="n"/>
      <c r="F403" s="18">
        <f>IF(OR(B403&amp;""="",NOT(ISNUMBER(D403))),"",IFERROR(IF(INDEX('المواعيد'!$D$6:$D$105,MATCH(B403&amp;"",'المواعيد'!$A$6:$A$105,0))="","",INDEX('المواعيد'!$D$6:$D$105,MATCH(B403&amp;"",'المواعيد'!$A$6:$A$105,0))),""))</f>
        <v/>
      </c>
      <c r="G403" s="18">
        <f>IF(OR(F403="",NOT(ISNUMBER(D403))),"",D403-F403)</f>
        <v/>
      </c>
      <c r="H403" s="19">
        <f>IF(OR(B403&amp;""="",NOT(ISNUMBER(D403))),"",IFERROR(IF(INDEX('المواعيد'!$E$6:$E$105,MATCH(B403&amp;"",'المواعيد'!$A$6:$A$105,0))&gt;0,D403/INDEX('المواعيد'!$E$6:$E$105,MATCH(B403&amp;"",'المواعيد'!$A$6:$A$105,0)),""),""))</f>
        <v/>
      </c>
      <c r="I403" s="6">
        <f>IF(OR(B403&amp;""="",NOT(ISNUMBER(D403))),"",IF(COUNTIF('المواعيد'!$A$6:$A$105,B403&amp;"")=0,"الامتحان غير موجود",IF(F403="","بدون هدف",IF(D403&gt;F403,"فوق الهدف",IF(D403=F403,"على الهدف","تحت الهدف")))))</f>
        <v/>
      </c>
      <c r="J403" s="17">
        <f>IF(OR(B403&amp;""="",NOT(ISNUMBER(D403)),NOT(ISNUMBER(A403))),"",COUNTIFS($B$6:$B$505,B403&amp;"",$A$6:$A$505,"&lt;"&amp;A403,$D$6:$D$505,"&gt;=0")+COUNTIFS($B$6:B403,B403&amp;"",$A$6:A403,A403&amp;"",$D$6:D403,"&gt;=0"))</f>
        <v/>
      </c>
      <c r="K403" s="6">
        <f>IF(AND(B403&amp;""="",D403&amp;""=""),"",IF(OR(B403&amp;""="",NOT(ISNUMBER(D403)),NOT(ISNUMBER(A403))),"راجع البيانات","سليم"))</f>
        <v/>
      </c>
    </row>
    <row r="404">
      <c r="A404" s="13" t="n"/>
      <c r="B404" s="5" t="n"/>
      <c r="C404" s="5" t="n"/>
      <c r="D404" s="16" t="n"/>
      <c r="E404" s="5" t="n"/>
      <c r="F404" s="18">
        <f>IF(OR(B404&amp;""="",NOT(ISNUMBER(D404))),"",IFERROR(IF(INDEX('المواعيد'!$D$6:$D$105,MATCH(B404&amp;"",'المواعيد'!$A$6:$A$105,0))="","",INDEX('المواعيد'!$D$6:$D$105,MATCH(B404&amp;"",'المواعيد'!$A$6:$A$105,0))),""))</f>
        <v/>
      </c>
      <c r="G404" s="18">
        <f>IF(OR(F404="",NOT(ISNUMBER(D404))),"",D404-F404)</f>
        <v/>
      </c>
      <c r="H404" s="19">
        <f>IF(OR(B404&amp;""="",NOT(ISNUMBER(D404))),"",IFERROR(IF(INDEX('المواعيد'!$E$6:$E$105,MATCH(B404&amp;"",'المواعيد'!$A$6:$A$105,0))&gt;0,D404/INDEX('المواعيد'!$E$6:$E$105,MATCH(B404&amp;"",'المواعيد'!$A$6:$A$105,0)),""),""))</f>
        <v/>
      </c>
      <c r="I404" s="6">
        <f>IF(OR(B404&amp;""="",NOT(ISNUMBER(D404))),"",IF(COUNTIF('المواعيد'!$A$6:$A$105,B404&amp;"")=0,"الامتحان غير موجود",IF(F404="","بدون هدف",IF(D404&gt;F404,"فوق الهدف",IF(D404=F404,"على الهدف","تحت الهدف")))))</f>
        <v/>
      </c>
      <c r="J404" s="17">
        <f>IF(OR(B404&amp;""="",NOT(ISNUMBER(D404)),NOT(ISNUMBER(A404))),"",COUNTIFS($B$6:$B$505,B404&amp;"",$A$6:$A$505,"&lt;"&amp;A404,$D$6:$D$505,"&gt;=0")+COUNTIFS($B$6:B404,B404&amp;"",$A$6:A404,A404&amp;"",$D$6:D404,"&gt;=0"))</f>
        <v/>
      </c>
      <c r="K404" s="6">
        <f>IF(AND(B404&amp;""="",D404&amp;""=""),"",IF(OR(B404&amp;""="",NOT(ISNUMBER(D404)),NOT(ISNUMBER(A404))),"راجع البيانات","سليم"))</f>
        <v/>
      </c>
    </row>
    <row r="405">
      <c r="A405" s="13" t="n"/>
      <c r="B405" s="5" t="n"/>
      <c r="C405" s="5" t="n"/>
      <c r="D405" s="16" t="n"/>
      <c r="E405" s="5" t="n"/>
      <c r="F405" s="18">
        <f>IF(OR(B405&amp;""="",NOT(ISNUMBER(D405))),"",IFERROR(IF(INDEX('المواعيد'!$D$6:$D$105,MATCH(B405&amp;"",'المواعيد'!$A$6:$A$105,0))="","",INDEX('المواعيد'!$D$6:$D$105,MATCH(B405&amp;"",'المواعيد'!$A$6:$A$105,0))),""))</f>
        <v/>
      </c>
      <c r="G405" s="18">
        <f>IF(OR(F405="",NOT(ISNUMBER(D405))),"",D405-F405)</f>
        <v/>
      </c>
      <c r="H405" s="19">
        <f>IF(OR(B405&amp;""="",NOT(ISNUMBER(D405))),"",IFERROR(IF(INDEX('المواعيد'!$E$6:$E$105,MATCH(B405&amp;"",'المواعيد'!$A$6:$A$105,0))&gt;0,D405/INDEX('المواعيد'!$E$6:$E$105,MATCH(B405&amp;"",'المواعيد'!$A$6:$A$105,0)),""),""))</f>
        <v/>
      </c>
      <c r="I405" s="6">
        <f>IF(OR(B405&amp;""="",NOT(ISNUMBER(D405))),"",IF(COUNTIF('المواعيد'!$A$6:$A$105,B405&amp;"")=0,"الامتحان غير موجود",IF(F405="","بدون هدف",IF(D405&gt;F405,"فوق الهدف",IF(D405=F405,"على الهدف","تحت الهدف")))))</f>
        <v/>
      </c>
      <c r="J405" s="17">
        <f>IF(OR(B405&amp;""="",NOT(ISNUMBER(D405)),NOT(ISNUMBER(A405))),"",COUNTIFS($B$6:$B$505,B405&amp;"",$A$6:$A$505,"&lt;"&amp;A405,$D$6:$D$505,"&gt;=0")+COUNTIFS($B$6:B405,B405&amp;"",$A$6:A405,A405&amp;"",$D$6:D405,"&gt;=0"))</f>
        <v/>
      </c>
      <c r="K405" s="6">
        <f>IF(AND(B405&amp;""="",D405&amp;""=""),"",IF(OR(B405&amp;""="",NOT(ISNUMBER(D405)),NOT(ISNUMBER(A405))),"راجع البيانات","سليم"))</f>
        <v/>
      </c>
    </row>
    <row r="406">
      <c r="A406" s="13" t="n"/>
      <c r="B406" s="5" t="n"/>
      <c r="C406" s="5" t="n"/>
      <c r="D406" s="16" t="n"/>
      <c r="E406" s="5" t="n"/>
      <c r="F406" s="18">
        <f>IF(OR(B406&amp;""="",NOT(ISNUMBER(D406))),"",IFERROR(IF(INDEX('المواعيد'!$D$6:$D$105,MATCH(B406&amp;"",'المواعيد'!$A$6:$A$105,0))="","",INDEX('المواعيد'!$D$6:$D$105,MATCH(B406&amp;"",'المواعيد'!$A$6:$A$105,0))),""))</f>
        <v/>
      </c>
      <c r="G406" s="18">
        <f>IF(OR(F406="",NOT(ISNUMBER(D406))),"",D406-F406)</f>
        <v/>
      </c>
      <c r="H406" s="19">
        <f>IF(OR(B406&amp;""="",NOT(ISNUMBER(D406))),"",IFERROR(IF(INDEX('المواعيد'!$E$6:$E$105,MATCH(B406&amp;"",'المواعيد'!$A$6:$A$105,0))&gt;0,D406/INDEX('المواعيد'!$E$6:$E$105,MATCH(B406&amp;"",'المواعيد'!$A$6:$A$105,0)),""),""))</f>
        <v/>
      </c>
      <c r="I406" s="6">
        <f>IF(OR(B406&amp;""="",NOT(ISNUMBER(D406))),"",IF(COUNTIF('المواعيد'!$A$6:$A$105,B406&amp;"")=0,"الامتحان غير موجود",IF(F406="","بدون هدف",IF(D406&gt;F406,"فوق الهدف",IF(D406=F406,"على الهدف","تحت الهدف")))))</f>
        <v/>
      </c>
      <c r="J406" s="17">
        <f>IF(OR(B406&amp;""="",NOT(ISNUMBER(D406)),NOT(ISNUMBER(A406))),"",COUNTIFS($B$6:$B$505,B406&amp;"",$A$6:$A$505,"&lt;"&amp;A406,$D$6:$D$505,"&gt;=0")+COUNTIFS($B$6:B406,B406&amp;"",$A$6:A406,A406&amp;"",$D$6:D406,"&gt;=0"))</f>
        <v/>
      </c>
      <c r="K406" s="6">
        <f>IF(AND(B406&amp;""="",D406&amp;""=""),"",IF(OR(B406&amp;""="",NOT(ISNUMBER(D406)),NOT(ISNUMBER(A406))),"راجع البيانات","سليم"))</f>
        <v/>
      </c>
    </row>
    <row r="407">
      <c r="A407" s="13" t="n"/>
      <c r="B407" s="5" t="n"/>
      <c r="C407" s="5" t="n"/>
      <c r="D407" s="16" t="n"/>
      <c r="E407" s="5" t="n"/>
      <c r="F407" s="18">
        <f>IF(OR(B407&amp;""="",NOT(ISNUMBER(D407))),"",IFERROR(IF(INDEX('المواعيد'!$D$6:$D$105,MATCH(B407&amp;"",'المواعيد'!$A$6:$A$105,0))="","",INDEX('المواعيد'!$D$6:$D$105,MATCH(B407&amp;"",'المواعيد'!$A$6:$A$105,0))),""))</f>
        <v/>
      </c>
      <c r="G407" s="18">
        <f>IF(OR(F407="",NOT(ISNUMBER(D407))),"",D407-F407)</f>
        <v/>
      </c>
      <c r="H407" s="19">
        <f>IF(OR(B407&amp;""="",NOT(ISNUMBER(D407))),"",IFERROR(IF(INDEX('المواعيد'!$E$6:$E$105,MATCH(B407&amp;"",'المواعيد'!$A$6:$A$105,0))&gt;0,D407/INDEX('المواعيد'!$E$6:$E$105,MATCH(B407&amp;"",'المواعيد'!$A$6:$A$105,0)),""),""))</f>
        <v/>
      </c>
      <c r="I407" s="6">
        <f>IF(OR(B407&amp;""="",NOT(ISNUMBER(D407))),"",IF(COUNTIF('المواعيد'!$A$6:$A$105,B407&amp;"")=0,"الامتحان غير موجود",IF(F407="","بدون هدف",IF(D407&gt;F407,"فوق الهدف",IF(D407=F407,"على الهدف","تحت الهدف")))))</f>
        <v/>
      </c>
      <c r="J407" s="17">
        <f>IF(OR(B407&amp;""="",NOT(ISNUMBER(D407)),NOT(ISNUMBER(A407))),"",COUNTIFS($B$6:$B$505,B407&amp;"",$A$6:$A$505,"&lt;"&amp;A407,$D$6:$D$505,"&gt;=0")+COUNTIFS($B$6:B407,B407&amp;"",$A$6:A407,A407&amp;"",$D$6:D407,"&gt;=0"))</f>
        <v/>
      </c>
      <c r="K407" s="6">
        <f>IF(AND(B407&amp;""="",D407&amp;""=""),"",IF(OR(B407&amp;""="",NOT(ISNUMBER(D407)),NOT(ISNUMBER(A407))),"راجع البيانات","سليم"))</f>
        <v/>
      </c>
    </row>
    <row r="408">
      <c r="A408" s="13" t="n"/>
      <c r="B408" s="5" t="n"/>
      <c r="C408" s="5" t="n"/>
      <c r="D408" s="16" t="n"/>
      <c r="E408" s="5" t="n"/>
      <c r="F408" s="18">
        <f>IF(OR(B408&amp;""="",NOT(ISNUMBER(D408))),"",IFERROR(IF(INDEX('المواعيد'!$D$6:$D$105,MATCH(B408&amp;"",'المواعيد'!$A$6:$A$105,0))="","",INDEX('المواعيد'!$D$6:$D$105,MATCH(B408&amp;"",'المواعيد'!$A$6:$A$105,0))),""))</f>
        <v/>
      </c>
      <c r="G408" s="18">
        <f>IF(OR(F408="",NOT(ISNUMBER(D408))),"",D408-F408)</f>
        <v/>
      </c>
      <c r="H408" s="19">
        <f>IF(OR(B408&amp;""="",NOT(ISNUMBER(D408))),"",IFERROR(IF(INDEX('المواعيد'!$E$6:$E$105,MATCH(B408&amp;"",'المواعيد'!$A$6:$A$105,0))&gt;0,D408/INDEX('المواعيد'!$E$6:$E$105,MATCH(B408&amp;"",'المواعيد'!$A$6:$A$105,0)),""),""))</f>
        <v/>
      </c>
      <c r="I408" s="6">
        <f>IF(OR(B408&amp;""="",NOT(ISNUMBER(D408))),"",IF(COUNTIF('المواعيد'!$A$6:$A$105,B408&amp;"")=0,"الامتحان غير موجود",IF(F408="","بدون هدف",IF(D408&gt;F408,"فوق الهدف",IF(D408=F408,"على الهدف","تحت الهدف")))))</f>
        <v/>
      </c>
      <c r="J408" s="17">
        <f>IF(OR(B408&amp;""="",NOT(ISNUMBER(D408)),NOT(ISNUMBER(A408))),"",COUNTIFS($B$6:$B$505,B408&amp;"",$A$6:$A$505,"&lt;"&amp;A408,$D$6:$D$505,"&gt;=0")+COUNTIFS($B$6:B408,B408&amp;"",$A$6:A408,A408&amp;"",$D$6:D408,"&gt;=0"))</f>
        <v/>
      </c>
      <c r="K408" s="6">
        <f>IF(AND(B408&amp;""="",D408&amp;""=""),"",IF(OR(B408&amp;""="",NOT(ISNUMBER(D408)),NOT(ISNUMBER(A408))),"راجع البيانات","سليم"))</f>
        <v/>
      </c>
    </row>
    <row r="409">
      <c r="A409" s="13" t="n"/>
      <c r="B409" s="5" t="n"/>
      <c r="C409" s="5" t="n"/>
      <c r="D409" s="16" t="n"/>
      <c r="E409" s="5" t="n"/>
      <c r="F409" s="18">
        <f>IF(OR(B409&amp;""="",NOT(ISNUMBER(D409))),"",IFERROR(IF(INDEX('المواعيد'!$D$6:$D$105,MATCH(B409&amp;"",'المواعيد'!$A$6:$A$105,0))="","",INDEX('المواعيد'!$D$6:$D$105,MATCH(B409&amp;"",'المواعيد'!$A$6:$A$105,0))),""))</f>
        <v/>
      </c>
      <c r="G409" s="18">
        <f>IF(OR(F409="",NOT(ISNUMBER(D409))),"",D409-F409)</f>
        <v/>
      </c>
      <c r="H409" s="19">
        <f>IF(OR(B409&amp;""="",NOT(ISNUMBER(D409))),"",IFERROR(IF(INDEX('المواعيد'!$E$6:$E$105,MATCH(B409&amp;"",'المواعيد'!$A$6:$A$105,0))&gt;0,D409/INDEX('المواعيد'!$E$6:$E$105,MATCH(B409&amp;"",'المواعيد'!$A$6:$A$105,0)),""),""))</f>
        <v/>
      </c>
      <c r="I409" s="6">
        <f>IF(OR(B409&amp;""="",NOT(ISNUMBER(D409))),"",IF(COUNTIF('المواعيد'!$A$6:$A$105,B409&amp;"")=0,"الامتحان غير موجود",IF(F409="","بدون هدف",IF(D409&gt;F409,"فوق الهدف",IF(D409=F409,"على الهدف","تحت الهدف")))))</f>
        <v/>
      </c>
      <c r="J409" s="17">
        <f>IF(OR(B409&amp;""="",NOT(ISNUMBER(D409)),NOT(ISNUMBER(A409))),"",COUNTIFS($B$6:$B$505,B409&amp;"",$A$6:$A$505,"&lt;"&amp;A409,$D$6:$D$505,"&gt;=0")+COUNTIFS($B$6:B409,B409&amp;"",$A$6:A409,A409&amp;"",$D$6:D409,"&gt;=0"))</f>
        <v/>
      </c>
      <c r="K409" s="6">
        <f>IF(AND(B409&amp;""="",D409&amp;""=""),"",IF(OR(B409&amp;""="",NOT(ISNUMBER(D409)),NOT(ISNUMBER(A409))),"راجع البيانات","سليم"))</f>
        <v/>
      </c>
    </row>
    <row r="410">
      <c r="A410" s="13" t="n"/>
      <c r="B410" s="5" t="n"/>
      <c r="C410" s="5" t="n"/>
      <c r="D410" s="16" t="n"/>
      <c r="E410" s="5" t="n"/>
      <c r="F410" s="18">
        <f>IF(OR(B410&amp;""="",NOT(ISNUMBER(D410))),"",IFERROR(IF(INDEX('المواعيد'!$D$6:$D$105,MATCH(B410&amp;"",'المواعيد'!$A$6:$A$105,0))="","",INDEX('المواعيد'!$D$6:$D$105,MATCH(B410&amp;"",'المواعيد'!$A$6:$A$105,0))),""))</f>
        <v/>
      </c>
      <c r="G410" s="18">
        <f>IF(OR(F410="",NOT(ISNUMBER(D410))),"",D410-F410)</f>
        <v/>
      </c>
      <c r="H410" s="19">
        <f>IF(OR(B410&amp;""="",NOT(ISNUMBER(D410))),"",IFERROR(IF(INDEX('المواعيد'!$E$6:$E$105,MATCH(B410&amp;"",'المواعيد'!$A$6:$A$105,0))&gt;0,D410/INDEX('المواعيد'!$E$6:$E$105,MATCH(B410&amp;"",'المواعيد'!$A$6:$A$105,0)),""),""))</f>
        <v/>
      </c>
      <c r="I410" s="6">
        <f>IF(OR(B410&amp;""="",NOT(ISNUMBER(D410))),"",IF(COUNTIF('المواعيد'!$A$6:$A$105,B410&amp;"")=0,"الامتحان غير موجود",IF(F410="","بدون هدف",IF(D410&gt;F410,"فوق الهدف",IF(D410=F410,"على الهدف","تحت الهدف")))))</f>
        <v/>
      </c>
      <c r="J410" s="17">
        <f>IF(OR(B410&amp;""="",NOT(ISNUMBER(D410)),NOT(ISNUMBER(A410))),"",COUNTIFS($B$6:$B$505,B410&amp;"",$A$6:$A$505,"&lt;"&amp;A410,$D$6:$D$505,"&gt;=0")+COUNTIFS($B$6:B410,B410&amp;"",$A$6:A410,A410&amp;"",$D$6:D410,"&gt;=0"))</f>
        <v/>
      </c>
      <c r="K410" s="6">
        <f>IF(AND(B410&amp;""="",D410&amp;""=""),"",IF(OR(B410&amp;""="",NOT(ISNUMBER(D410)),NOT(ISNUMBER(A410))),"راجع البيانات","سليم"))</f>
        <v/>
      </c>
    </row>
    <row r="411">
      <c r="A411" s="13" t="n"/>
      <c r="B411" s="5" t="n"/>
      <c r="C411" s="5" t="n"/>
      <c r="D411" s="16" t="n"/>
      <c r="E411" s="5" t="n"/>
      <c r="F411" s="18">
        <f>IF(OR(B411&amp;""="",NOT(ISNUMBER(D411))),"",IFERROR(IF(INDEX('المواعيد'!$D$6:$D$105,MATCH(B411&amp;"",'المواعيد'!$A$6:$A$105,0))="","",INDEX('المواعيد'!$D$6:$D$105,MATCH(B411&amp;"",'المواعيد'!$A$6:$A$105,0))),""))</f>
        <v/>
      </c>
      <c r="G411" s="18">
        <f>IF(OR(F411="",NOT(ISNUMBER(D411))),"",D411-F411)</f>
        <v/>
      </c>
      <c r="H411" s="19">
        <f>IF(OR(B411&amp;""="",NOT(ISNUMBER(D411))),"",IFERROR(IF(INDEX('المواعيد'!$E$6:$E$105,MATCH(B411&amp;"",'المواعيد'!$A$6:$A$105,0))&gt;0,D411/INDEX('المواعيد'!$E$6:$E$105,MATCH(B411&amp;"",'المواعيد'!$A$6:$A$105,0)),""),""))</f>
        <v/>
      </c>
      <c r="I411" s="6">
        <f>IF(OR(B411&amp;""="",NOT(ISNUMBER(D411))),"",IF(COUNTIF('المواعيد'!$A$6:$A$105,B411&amp;"")=0,"الامتحان غير موجود",IF(F411="","بدون هدف",IF(D411&gt;F411,"فوق الهدف",IF(D411=F411,"على الهدف","تحت الهدف")))))</f>
        <v/>
      </c>
      <c r="J411" s="17">
        <f>IF(OR(B411&amp;""="",NOT(ISNUMBER(D411)),NOT(ISNUMBER(A411))),"",COUNTIFS($B$6:$B$505,B411&amp;"",$A$6:$A$505,"&lt;"&amp;A411,$D$6:$D$505,"&gt;=0")+COUNTIFS($B$6:B411,B411&amp;"",$A$6:A411,A411&amp;"",$D$6:D411,"&gt;=0"))</f>
        <v/>
      </c>
      <c r="K411" s="6">
        <f>IF(AND(B411&amp;""="",D411&amp;""=""),"",IF(OR(B411&amp;""="",NOT(ISNUMBER(D411)),NOT(ISNUMBER(A411))),"راجع البيانات","سليم"))</f>
        <v/>
      </c>
    </row>
    <row r="412">
      <c r="A412" s="13" t="n"/>
      <c r="B412" s="5" t="n"/>
      <c r="C412" s="5" t="n"/>
      <c r="D412" s="16" t="n"/>
      <c r="E412" s="5" t="n"/>
      <c r="F412" s="18">
        <f>IF(OR(B412&amp;""="",NOT(ISNUMBER(D412))),"",IFERROR(IF(INDEX('المواعيد'!$D$6:$D$105,MATCH(B412&amp;"",'المواعيد'!$A$6:$A$105,0))="","",INDEX('المواعيد'!$D$6:$D$105,MATCH(B412&amp;"",'المواعيد'!$A$6:$A$105,0))),""))</f>
        <v/>
      </c>
      <c r="G412" s="18">
        <f>IF(OR(F412="",NOT(ISNUMBER(D412))),"",D412-F412)</f>
        <v/>
      </c>
      <c r="H412" s="19">
        <f>IF(OR(B412&amp;""="",NOT(ISNUMBER(D412))),"",IFERROR(IF(INDEX('المواعيد'!$E$6:$E$105,MATCH(B412&amp;"",'المواعيد'!$A$6:$A$105,0))&gt;0,D412/INDEX('المواعيد'!$E$6:$E$105,MATCH(B412&amp;"",'المواعيد'!$A$6:$A$105,0)),""),""))</f>
        <v/>
      </c>
      <c r="I412" s="6">
        <f>IF(OR(B412&amp;""="",NOT(ISNUMBER(D412))),"",IF(COUNTIF('المواعيد'!$A$6:$A$105,B412&amp;"")=0,"الامتحان غير موجود",IF(F412="","بدون هدف",IF(D412&gt;F412,"فوق الهدف",IF(D412=F412,"على الهدف","تحت الهدف")))))</f>
        <v/>
      </c>
      <c r="J412" s="17">
        <f>IF(OR(B412&amp;""="",NOT(ISNUMBER(D412)),NOT(ISNUMBER(A412))),"",COUNTIFS($B$6:$B$505,B412&amp;"",$A$6:$A$505,"&lt;"&amp;A412,$D$6:$D$505,"&gt;=0")+COUNTIFS($B$6:B412,B412&amp;"",$A$6:A412,A412&amp;"",$D$6:D412,"&gt;=0"))</f>
        <v/>
      </c>
      <c r="K412" s="6">
        <f>IF(AND(B412&amp;""="",D412&amp;""=""),"",IF(OR(B412&amp;""="",NOT(ISNUMBER(D412)),NOT(ISNUMBER(A412))),"راجع البيانات","سليم"))</f>
        <v/>
      </c>
    </row>
    <row r="413">
      <c r="A413" s="13" t="n"/>
      <c r="B413" s="5" t="n"/>
      <c r="C413" s="5" t="n"/>
      <c r="D413" s="16" t="n"/>
      <c r="E413" s="5" t="n"/>
      <c r="F413" s="18">
        <f>IF(OR(B413&amp;""="",NOT(ISNUMBER(D413))),"",IFERROR(IF(INDEX('المواعيد'!$D$6:$D$105,MATCH(B413&amp;"",'المواعيد'!$A$6:$A$105,0))="","",INDEX('المواعيد'!$D$6:$D$105,MATCH(B413&amp;"",'المواعيد'!$A$6:$A$105,0))),""))</f>
        <v/>
      </c>
      <c r="G413" s="18">
        <f>IF(OR(F413="",NOT(ISNUMBER(D413))),"",D413-F413)</f>
        <v/>
      </c>
      <c r="H413" s="19">
        <f>IF(OR(B413&amp;""="",NOT(ISNUMBER(D413))),"",IFERROR(IF(INDEX('المواعيد'!$E$6:$E$105,MATCH(B413&amp;"",'المواعيد'!$A$6:$A$105,0))&gt;0,D413/INDEX('المواعيد'!$E$6:$E$105,MATCH(B413&amp;"",'المواعيد'!$A$6:$A$105,0)),""),""))</f>
        <v/>
      </c>
      <c r="I413" s="6">
        <f>IF(OR(B413&amp;""="",NOT(ISNUMBER(D413))),"",IF(COUNTIF('المواعيد'!$A$6:$A$105,B413&amp;"")=0,"الامتحان غير موجود",IF(F413="","بدون هدف",IF(D413&gt;F413,"فوق الهدف",IF(D413=F413,"على الهدف","تحت الهدف")))))</f>
        <v/>
      </c>
      <c r="J413" s="17">
        <f>IF(OR(B413&amp;""="",NOT(ISNUMBER(D413)),NOT(ISNUMBER(A413))),"",COUNTIFS($B$6:$B$505,B413&amp;"",$A$6:$A$505,"&lt;"&amp;A413,$D$6:$D$505,"&gt;=0")+COUNTIFS($B$6:B413,B413&amp;"",$A$6:A413,A413&amp;"",$D$6:D413,"&gt;=0"))</f>
        <v/>
      </c>
      <c r="K413" s="6">
        <f>IF(AND(B413&amp;""="",D413&amp;""=""),"",IF(OR(B413&amp;""="",NOT(ISNUMBER(D413)),NOT(ISNUMBER(A413))),"راجع البيانات","سليم"))</f>
        <v/>
      </c>
    </row>
    <row r="414">
      <c r="A414" s="13" t="n"/>
      <c r="B414" s="5" t="n"/>
      <c r="C414" s="5" t="n"/>
      <c r="D414" s="16" t="n"/>
      <c r="E414" s="5" t="n"/>
      <c r="F414" s="18">
        <f>IF(OR(B414&amp;""="",NOT(ISNUMBER(D414))),"",IFERROR(IF(INDEX('المواعيد'!$D$6:$D$105,MATCH(B414&amp;"",'المواعيد'!$A$6:$A$105,0))="","",INDEX('المواعيد'!$D$6:$D$105,MATCH(B414&amp;"",'المواعيد'!$A$6:$A$105,0))),""))</f>
        <v/>
      </c>
      <c r="G414" s="18">
        <f>IF(OR(F414="",NOT(ISNUMBER(D414))),"",D414-F414)</f>
        <v/>
      </c>
      <c r="H414" s="19">
        <f>IF(OR(B414&amp;""="",NOT(ISNUMBER(D414))),"",IFERROR(IF(INDEX('المواعيد'!$E$6:$E$105,MATCH(B414&amp;"",'المواعيد'!$A$6:$A$105,0))&gt;0,D414/INDEX('المواعيد'!$E$6:$E$105,MATCH(B414&amp;"",'المواعيد'!$A$6:$A$105,0)),""),""))</f>
        <v/>
      </c>
      <c r="I414" s="6">
        <f>IF(OR(B414&amp;""="",NOT(ISNUMBER(D414))),"",IF(COUNTIF('المواعيد'!$A$6:$A$105,B414&amp;"")=0,"الامتحان غير موجود",IF(F414="","بدون هدف",IF(D414&gt;F414,"فوق الهدف",IF(D414=F414,"على الهدف","تحت الهدف")))))</f>
        <v/>
      </c>
      <c r="J414" s="17">
        <f>IF(OR(B414&amp;""="",NOT(ISNUMBER(D414)),NOT(ISNUMBER(A414))),"",COUNTIFS($B$6:$B$505,B414&amp;"",$A$6:$A$505,"&lt;"&amp;A414,$D$6:$D$505,"&gt;=0")+COUNTIFS($B$6:B414,B414&amp;"",$A$6:A414,A414&amp;"",$D$6:D414,"&gt;=0"))</f>
        <v/>
      </c>
      <c r="K414" s="6">
        <f>IF(AND(B414&amp;""="",D414&amp;""=""),"",IF(OR(B414&amp;""="",NOT(ISNUMBER(D414)),NOT(ISNUMBER(A414))),"راجع البيانات","سليم"))</f>
        <v/>
      </c>
    </row>
    <row r="415">
      <c r="A415" s="13" t="n"/>
      <c r="B415" s="5" t="n"/>
      <c r="C415" s="5" t="n"/>
      <c r="D415" s="16" t="n"/>
      <c r="E415" s="5" t="n"/>
      <c r="F415" s="18">
        <f>IF(OR(B415&amp;""="",NOT(ISNUMBER(D415))),"",IFERROR(IF(INDEX('المواعيد'!$D$6:$D$105,MATCH(B415&amp;"",'المواعيد'!$A$6:$A$105,0))="","",INDEX('المواعيد'!$D$6:$D$105,MATCH(B415&amp;"",'المواعيد'!$A$6:$A$105,0))),""))</f>
        <v/>
      </c>
      <c r="G415" s="18">
        <f>IF(OR(F415="",NOT(ISNUMBER(D415))),"",D415-F415)</f>
        <v/>
      </c>
      <c r="H415" s="19">
        <f>IF(OR(B415&amp;""="",NOT(ISNUMBER(D415))),"",IFERROR(IF(INDEX('المواعيد'!$E$6:$E$105,MATCH(B415&amp;"",'المواعيد'!$A$6:$A$105,0))&gt;0,D415/INDEX('المواعيد'!$E$6:$E$105,MATCH(B415&amp;"",'المواعيد'!$A$6:$A$105,0)),""),""))</f>
        <v/>
      </c>
      <c r="I415" s="6">
        <f>IF(OR(B415&amp;""="",NOT(ISNUMBER(D415))),"",IF(COUNTIF('المواعيد'!$A$6:$A$105,B415&amp;"")=0,"الامتحان غير موجود",IF(F415="","بدون هدف",IF(D415&gt;F415,"فوق الهدف",IF(D415=F415,"على الهدف","تحت الهدف")))))</f>
        <v/>
      </c>
      <c r="J415" s="17">
        <f>IF(OR(B415&amp;""="",NOT(ISNUMBER(D415)),NOT(ISNUMBER(A415))),"",COUNTIFS($B$6:$B$505,B415&amp;"",$A$6:$A$505,"&lt;"&amp;A415,$D$6:$D$505,"&gt;=0")+COUNTIFS($B$6:B415,B415&amp;"",$A$6:A415,A415&amp;"",$D$6:D415,"&gt;=0"))</f>
        <v/>
      </c>
      <c r="K415" s="6">
        <f>IF(AND(B415&amp;""="",D415&amp;""=""),"",IF(OR(B415&amp;""="",NOT(ISNUMBER(D415)),NOT(ISNUMBER(A415))),"راجع البيانات","سليم"))</f>
        <v/>
      </c>
    </row>
    <row r="416">
      <c r="A416" s="13" t="n"/>
      <c r="B416" s="5" t="n"/>
      <c r="C416" s="5" t="n"/>
      <c r="D416" s="16" t="n"/>
      <c r="E416" s="5" t="n"/>
      <c r="F416" s="18">
        <f>IF(OR(B416&amp;""="",NOT(ISNUMBER(D416))),"",IFERROR(IF(INDEX('المواعيد'!$D$6:$D$105,MATCH(B416&amp;"",'المواعيد'!$A$6:$A$105,0))="","",INDEX('المواعيد'!$D$6:$D$105,MATCH(B416&amp;"",'المواعيد'!$A$6:$A$105,0))),""))</f>
        <v/>
      </c>
      <c r="G416" s="18">
        <f>IF(OR(F416="",NOT(ISNUMBER(D416))),"",D416-F416)</f>
        <v/>
      </c>
      <c r="H416" s="19">
        <f>IF(OR(B416&amp;""="",NOT(ISNUMBER(D416))),"",IFERROR(IF(INDEX('المواعيد'!$E$6:$E$105,MATCH(B416&amp;"",'المواعيد'!$A$6:$A$105,0))&gt;0,D416/INDEX('المواعيد'!$E$6:$E$105,MATCH(B416&amp;"",'المواعيد'!$A$6:$A$105,0)),""),""))</f>
        <v/>
      </c>
      <c r="I416" s="6">
        <f>IF(OR(B416&amp;""="",NOT(ISNUMBER(D416))),"",IF(COUNTIF('المواعيد'!$A$6:$A$105,B416&amp;"")=0,"الامتحان غير موجود",IF(F416="","بدون هدف",IF(D416&gt;F416,"فوق الهدف",IF(D416=F416,"على الهدف","تحت الهدف")))))</f>
        <v/>
      </c>
      <c r="J416" s="17">
        <f>IF(OR(B416&amp;""="",NOT(ISNUMBER(D416)),NOT(ISNUMBER(A416))),"",COUNTIFS($B$6:$B$505,B416&amp;"",$A$6:$A$505,"&lt;"&amp;A416,$D$6:$D$505,"&gt;=0")+COUNTIFS($B$6:B416,B416&amp;"",$A$6:A416,A416&amp;"",$D$6:D416,"&gt;=0"))</f>
        <v/>
      </c>
      <c r="K416" s="6">
        <f>IF(AND(B416&amp;""="",D416&amp;""=""),"",IF(OR(B416&amp;""="",NOT(ISNUMBER(D416)),NOT(ISNUMBER(A416))),"راجع البيانات","سليم"))</f>
        <v/>
      </c>
    </row>
    <row r="417">
      <c r="A417" s="13" t="n"/>
      <c r="B417" s="5" t="n"/>
      <c r="C417" s="5" t="n"/>
      <c r="D417" s="16" t="n"/>
      <c r="E417" s="5" t="n"/>
      <c r="F417" s="18">
        <f>IF(OR(B417&amp;""="",NOT(ISNUMBER(D417))),"",IFERROR(IF(INDEX('المواعيد'!$D$6:$D$105,MATCH(B417&amp;"",'المواعيد'!$A$6:$A$105,0))="","",INDEX('المواعيد'!$D$6:$D$105,MATCH(B417&amp;"",'المواعيد'!$A$6:$A$105,0))),""))</f>
        <v/>
      </c>
      <c r="G417" s="18">
        <f>IF(OR(F417="",NOT(ISNUMBER(D417))),"",D417-F417)</f>
        <v/>
      </c>
      <c r="H417" s="19">
        <f>IF(OR(B417&amp;""="",NOT(ISNUMBER(D417))),"",IFERROR(IF(INDEX('المواعيد'!$E$6:$E$105,MATCH(B417&amp;"",'المواعيد'!$A$6:$A$105,0))&gt;0,D417/INDEX('المواعيد'!$E$6:$E$105,MATCH(B417&amp;"",'المواعيد'!$A$6:$A$105,0)),""),""))</f>
        <v/>
      </c>
      <c r="I417" s="6">
        <f>IF(OR(B417&amp;""="",NOT(ISNUMBER(D417))),"",IF(COUNTIF('المواعيد'!$A$6:$A$105,B417&amp;"")=0,"الامتحان غير موجود",IF(F417="","بدون هدف",IF(D417&gt;F417,"فوق الهدف",IF(D417=F417,"على الهدف","تحت الهدف")))))</f>
        <v/>
      </c>
      <c r="J417" s="17">
        <f>IF(OR(B417&amp;""="",NOT(ISNUMBER(D417)),NOT(ISNUMBER(A417))),"",COUNTIFS($B$6:$B$505,B417&amp;"",$A$6:$A$505,"&lt;"&amp;A417,$D$6:$D$505,"&gt;=0")+COUNTIFS($B$6:B417,B417&amp;"",$A$6:A417,A417&amp;"",$D$6:D417,"&gt;=0"))</f>
        <v/>
      </c>
      <c r="K417" s="6">
        <f>IF(AND(B417&amp;""="",D417&amp;""=""),"",IF(OR(B417&amp;""="",NOT(ISNUMBER(D417)),NOT(ISNUMBER(A417))),"راجع البيانات","سليم"))</f>
        <v/>
      </c>
    </row>
    <row r="418">
      <c r="A418" s="13" t="n"/>
      <c r="B418" s="5" t="n"/>
      <c r="C418" s="5" t="n"/>
      <c r="D418" s="16" t="n"/>
      <c r="E418" s="5" t="n"/>
      <c r="F418" s="18">
        <f>IF(OR(B418&amp;""="",NOT(ISNUMBER(D418))),"",IFERROR(IF(INDEX('المواعيد'!$D$6:$D$105,MATCH(B418&amp;"",'المواعيد'!$A$6:$A$105,0))="","",INDEX('المواعيد'!$D$6:$D$105,MATCH(B418&amp;"",'المواعيد'!$A$6:$A$105,0))),""))</f>
        <v/>
      </c>
      <c r="G418" s="18">
        <f>IF(OR(F418="",NOT(ISNUMBER(D418))),"",D418-F418)</f>
        <v/>
      </c>
      <c r="H418" s="19">
        <f>IF(OR(B418&amp;""="",NOT(ISNUMBER(D418))),"",IFERROR(IF(INDEX('المواعيد'!$E$6:$E$105,MATCH(B418&amp;"",'المواعيد'!$A$6:$A$105,0))&gt;0,D418/INDEX('المواعيد'!$E$6:$E$105,MATCH(B418&amp;"",'المواعيد'!$A$6:$A$105,0)),""),""))</f>
        <v/>
      </c>
      <c r="I418" s="6">
        <f>IF(OR(B418&amp;""="",NOT(ISNUMBER(D418))),"",IF(COUNTIF('المواعيد'!$A$6:$A$105,B418&amp;"")=0,"الامتحان غير موجود",IF(F418="","بدون هدف",IF(D418&gt;F418,"فوق الهدف",IF(D418=F418,"على الهدف","تحت الهدف")))))</f>
        <v/>
      </c>
      <c r="J418" s="17">
        <f>IF(OR(B418&amp;""="",NOT(ISNUMBER(D418)),NOT(ISNUMBER(A418))),"",COUNTIFS($B$6:$B$505,B418&amp;"",$A$6:$A$505,"&lt;"&amp;A418,$D$6:$D$505,"&gt;=0")+COUNTIFS($B$6:B418,B418&amp;"",$A$6:A418,A418&amp;"",$D$6:D418,"&gt;=0"))</f>
        <v/>
      </c>
      <c r="K418" s="6">
        <f>IF(AND(B418&amp;""="",D418&amp;""=""),"",IF(OR(B418&amp;""="",NOT(ISNUMBER(D418)),NOT(ISNUMBER(A418))),"راجع البيانات","سليم"))</f>
        <v/>
      </c>
    </row>
    <row r="419">
      <c r="A419" s="13" t="n"/>
      <c r="B419" s="5" t="n"/>
      <c r="C419" s="5" t="n"/>
      <c r="D419" s="16" t="n"/>
      <c r="E419" s="5" t="n"/>
      <c r="F419" s="18">
        <f>IF(OR(B419&amp;""="",NOT(ISNUMBER(D419))),"",IFERROR(IF(INDEX('المواعيد'!$D$6:$D$105,MATCH(B419&amp;"",'المواعيد'!$A$6:$A$105,0))="","",INDEX('المواعيد'!$D$6:$D$105,MATCH(B419&amp;"",'المواعيد'!$A$6:$A$105,0))),""))</f>
        <v/>
      </c>
      <c r="G419" s="18">
        <f>IF(OR(F419="",NOT(ISNUMBER(D419))),"",D419-F419)</f>
        <v/>
      </c>
      <c r="H419" s="19">
        <f>IF(OR(B419&amp;""="",NOT(ISNUMBER(D419))),"",IFERROR(IF(INDEX('المواعيد'!$E$6:$E$105,MATCH(B419&amp;"",'المواعيد'!$A$6:$A$105,0))&gt;0,D419/INDEX('المواعيد'!$E$6:$E$105,MATCH(B419&amp;"",'المواعيد'!$A$6:$A$105,0)),""),""))</f>
        <v/>
      </c>
      <c r="I419" s="6">
        <f>IF(OR(B419&amp;""="",NOT(ISNUMBER(D419))),"",IF(COUNTIF('المواعيد'!$A$6:$A$105,B419&amp;"")=0,"الامتحان غير موجود",IF(F419="","بدون هدف",IF(D419&gt;F419,"فوق الهدف",IF(D419=F419,"على الهدف","تحت الهدف")))))</f>
        <v/>
      </c>
      <c r="J419" s="17">
        <f>IF(OR(B419&amp;""="",NOT(ISNUMBER(D419)),NOT(ISNUMBER(A419))),"",COUNTIFS($B$6:$B$505,B419&amp;"",$A$6:$A$505,"&lt;"&amp;A419,$D$6:$D$505,"&gt;=0")+COUNTIFS($B$6:B419,B419&amp;"",$A$6:A419,A419&amp;"",$D$6:D419,"&gt;=0"))</f>
        <v/>
      </c>
      <c r="K419" s="6">
        <f>IF(AND(B419&amp;""="",D419&amp;""=""),"",IF(OR(B419&amp;""="",NOT(ISNUMBER(D419)),NOT(ISNUMBER(A419))),"راجع البيانات","سليم"))</f>
        <v/>
      </c>
    </row>
    <row r="420">
      <c r="A420" s="13" t="n"/>
      <c r="B420" s="5" t="n"/>
      <c r="C420" s="5" t="n"/>
      <c r="D420" s="16" t="n"/>
      <c r="E420" s="5" t="n"/>
      <c r="F420" s="18">
        <f>IF(OR(B420&amp;""="",NOT(ISNUMBER(D420))),"",IFERROR(IF(INDEX('المواعيد'!$D$6:$D$105,MATCH(B420&amp;"",'المواعيد'!$A$6:$A$105,0))="","",INDEX('المواعيد'!$D$6:$D$105,MATCH(B420&amp;"",'المواعيد'!$A$6:$A$105,0))),""))</f>
        <v/>
      </c>
      <c r="G420" s="18">
        <f>IF(OR(F420="",NOT(ISNUMBER(D420))),"",D420-F420)</f>
        <v/>
      </c>
      <c r="H420" s="19">
        <f>IF(OR(B420&amp;""="",NOT(ISNUMBER(D420))),"",IFERROR(IF(INDEX('المواعيد'!$E$6:$E$105,MATCH(B420&amp;"",'المواعيد'!$A$6:$A$105,0))&gt;0,D420/INDEX('المواعيد'!$E$6:$E$105,MATCH(B420&amp;"",'المواعيد'!$A$6:$A$105,0)),""),""))</f>
        <v/>
      </c>
      <c r="I420" s="6">
        <f>IF(OR(B420&amp;""="",NOT(ISNUMBER(D420))),"",IF(COUNTIF('المواعيد'!$A$6:$A$105,B420&amp;"")=0,"الامتحان غير موجود",IF(F420="","بدون هدف",IF(D420&gt;F420,"فوق الهدف",IF(D420=F420,"على الهدف","تحت الهدف")))))</f>
        <v/>
      </c>
      <c r="J420" s="17">
        <f>IF(OR(B420&amp;""="",NOT(ISNUMBER(D420)),NOT(ISNUMBER(A420))),"",COUNTIFS($B$6:$B$505,B420&amp;"",$A$6:$A$505,"&lt;"&amp;A420,$D$6:$D$505,"&gt;=0")+COUNTIFS($B$6:B420,B420&amp;"",$A$6:A420,A420&amp;"",$D$6:D420,"&gt;=0"))</f>
        <v/>
      </c>
      <c r="K420" s="6">
        <f>IF(AND(B420&amp;""="",D420&amp;""=""),"",IF(OR(B420&amp;""="",NOT(ISNUMBER(D420)),NOT(ISNUMBER(A420))),"راجع البيانات","سليم"))</f>
        <v/>
      </c>
    </row>
    <row r="421">
      <c r="A421" s="13" t="n"/>
      <c r="B421" s="5" t="n"/>
      <c r="C421" s="5" t="n"/>
      <c r="D421" s="16" t="n"/>
      <c r="E421" s="5" t="n"/>
      <c r="F421" s="18">
        <f>IF(OR(B421&amp;""="",NOT(ISNUMBER(D421))),"",IFERROR(IF(INDEX('المواعيد'!$D$6:$D$105,MATCH(B421&amp;"",'المواعيد'!$A$6:$A$105,0))="","",INDEX('المواعيد'!$D$6:$D$105,MATCH(B421&amp;"",'المواعيد'!$A$6:$A$105,0))),""))</f>
        <v/>
      </c>
      <c r="G421" s="18">
        <f>IF(OR(F421="",NOT(ISNUMBER(D421))),"",D421-F421)</f>
        <v/>
      </c>
      <c r="H421" s="19">
        <f>IF(OR(B421&amp;""="",NOT(ISNUMBER(D421))),"",IFERROR(IF(INDEX('المواعيد'!$E$6:$E$105,MATCH(B421&amp;"",'المواعيد'!$A$6:$A$105,0))&gt;0,D421/INDEX('المواعيد'!$E$6:$E$105,MATCH(B421&amp;"",'المواعيد'!$A$6:$A$105,0)),""),""))</f>
        <v/>
      </c>
      <c r="I421" s="6">
        <f>IF(OR(B421&amp;""="",NOT(ISNUMBER(D421))),"",IF(COUNTIF('المواعيد'!$A$6:$A$105,B421&amp;"")=0,"الامتحان غير موجود",IF(F421="","بدون هدف",IF(D421&gt;F421,"فوق الهدف",IF(D421=F421,"على الهدف","تحت الهدف")))))</f>
        <v/>
      </c>
      <c r="J421" s="17">
        <f>IF(OR(B421&amp;""="",NOT(ISNUMBER(D421)),NOT(ISNUMBER(A421))),"",COUNTIFS($B$6:$B$505,B421&amp;"",$A$6:$A$505,"&lt;"&amp;A421,$D$6:$D$505,"&gt;=0")+COUNTIFS($B$6:B421,B421&amp;"",$A$6:A421,A421&amp;"",$D$6:D421,"&gt;=0"))</f>
        <v/>
      </c>
      <c r="K421" s="6">
        <f>IF(AND(B421&amp;""="",D421&amp;""=""),"",IF(OR(B421&amp;""="",NOT(ISNUMBER(D421)),NOT(ISNUMBER(A421))),"راجع البيانات","سليم"))</f>
        <v/>
      </c>
    </row>
    <row r="422">
      <c r="A422" s="13" t="n"/>
      <c r="B422" s="5" t="n"/>
      <c r="C422" s="5" t="n"/>
      <c r="D422" s="16" t="n"/>
      <c r="E422" s="5" t="n"/>
      <c r="F422" s="18">
        <f>IF(OR(B422&amp;""="",NOT(ISNUMBER(D422))),"",IFERROR(IF(INDEX('المواعيد'!$D$6:$D$105,MATCH(B422&amp;"",'المواعيد'!$A$6:$A$105,0))="","",INDEX('المواعيد'!$D$6:$D$105,MATCH(B422&amp;"",'المواعيد'!$A$6:$A$105,0))),""))</f>
        <v/>
      </c>
      <c r="G422" s="18">
        <f>IF(OR(F422="",NOT(ISNUMBER(D422))),"",D422-F422)</f>
        <v/>
      </c>
      <c r="H422" s="19">
        <f>IF(OR(B422&amp;""="",NOT(ISNUMBER(D422))),"",IFERROR(IF(INDEX('المواعيد'!$E$6:$E$105,MATCH(B422&amp;"",'المواعيد'!$A$6:$A$105,0))&gt;0,D422/INDEX('المواعيد'!$E$6:$E$105,MATCH(B422&amp;"",'المواعيد'!$A$6:$A$105,0)),""),""))</f>
        <v/>
      </c>
      <c r="I422" s="6">
        <f>IF(OR(B422&amp;""="",NOT(ISNUMBER(D422))),"",IF(COUNTIF('المواعيد'!$A$6:$A$105,B422&amp;"")=0,"الامتحان غير موجود",IF(F422="","بدون هدف",IF(D422&gt;F422,"فوق الهدف",IF(D422=F422,"على الهدف","تحت الهدف")))))</f>
        <v/>
      </c>
      <c r="J422" s="17">
        <f>IF(OR(B422&amp;""="",NOT(ISNUMBER(D422)),NOT(ISNUMBER(A422))),"",COUNTIFS($B$6:$B$505,B422&amp;"",$A$6:$A$505,"&lt;"&amp;A422,$D$6:$D$505,"&gt;=0")+COUNTIFS($B$6:B422,B422&amp;"",$A$6:A422,A422&amp;"",$D$6:D422,"&gt;=0"))</f>
        <v/>
      </c>
      <c r="K422" s="6">
        <f>IF(AND(B422&amp;""="",D422&amp;""=""),"",IF(OR(B422&amp;""="",NOT(ISNUMBER(D422)),NOT(ISNUMBER(A422))),"راجع البيانات","سليم"))</f>
        <v/>
      </c>
    </row>
    <row r="423">
      <c r="A423" s="13" t="n"/>
      <c r="B423" s="5" t="n"/>
      <c r="C423" s="5" t="n"/>
      <c r="D423" s="16" t="n"/>
      <c r="E423" s="5" t="n"/>
      <c r="F423" s="18">
        <f>IF(OR(B423&amp;""="",NOT(ISNUMBER(D423))),"",IFERROR(IF(INDEX('المواعيد'!$D$6:$D$105,MATCH(B423&amp;"",'المواعيد'!$A$6:$A$105,0))="","",INDEX('المواعيد'!$D$6:$D$105,MATCH(B423&amp;"",'المواعيد'!$A$6:$A$105,0))),""))</f>
        <v/>
      </c>
      <c r="G423" s="18">
        <f>IF(OR(F423="",NOT(ISNUMBER(D423))),"",D423-F423)</f>
        <v/>
      </c>
      <c r="H423" s="19">
        <f>IF(OR(B423&amp;""="",NOT(ISNUMBER(D423))),"",IFERROR(IF(INDEX('المواعيد'!$E$6:$E$105,MATCH(B423&amp;"",'المواعيد'!$A$6:$A$105,0))&gt;0,D423/INDEX('المواعيد'!$E$6:$E$105,MATCH(B423&amp;"",'المواعيد'!$A$6:$A$105,0)),""),""))</f>
        <v/>
      </c>
      <c r="I423" s="6">
        <f>IF(OR(B423&amp;""="",NOT(ISNUMBER(D423))),"",IF(COUNTIF('المواعيد'!$A$6:$A$105,B423&amp;"")=0,"الامتحان غير موجود",IF(F423="","بدون هدف",IF(D423&gt;F423,"فوق الهدف",IF(D423=F423,"على الهدف","تحت الهدف")))))</f>
        <v/>
      </c>
      <c r="J423" s="17">
        <f>IF(OR(B423&amp;""="",NOT(ISNUMBER(D423)),NOT(ISNUMBER(A423))),"",COUNTIFS($B$6:$B$505,B423&amp;"",$A$6:$A$505,"&lt;"&amp;A423,$D$6:$D$505,"&gt;=0")+COUNTIFS($B$6:B423,B423&amp;"",$A$6:A423,A423&amp;"",$D$6:D423,"&gt;=0"))</f>
        <v/>
      </c>
      <c r="K423" s="6">
        <f>IF(AND(B423&amp;""="",D423&amp;""=""),"",IF(OR(B423&amp;""="",NOT(ISNUMBER(D423)),NOT(ISNUMBER(A423))),"راجع البيانات","سليم"))</f>
        <v/>
      </c>
    </row>
    <row r="424">
      <c r="A424" s="13" t="n"/>
      <c r="B424" s="5" t="n"/>
      <c r="C424" s="5" t="n"/>
      <c r="D424" s="16" t="n"/>
      <c r="E424" s="5" t="n"/>
      <c r="F424" s="18">
        <f>IF(OR(B424&amp;""="",NOT(ISNUMBER(D424))),"",IFERROR(IF(INDEX('المواعيد'!$D$6:$D$105,MATCH(B424&amp;"",'المواعيد'!$A$6:$A$105,0))="","",INDEX('المواعيد'!$D$6:$D$105,MATCH(B424&amp;"",'المواعيد'!$A$6:$A$105,0))),""))</f>
        <v/>
      </c>
      <c r="G424" s="18">
        <f>IF(OR(F424="",NOT(ISNUMBER(D424))),"",D424-F424)</f>
        <v/>
      </c>
      <c r="H424" s="19">
        <f>IF(OR(B424&amp;""="",NOT(ISNUMBER(D424))),"",IFERROR(IF(INDEX('المواعيد'!$E$6:$E$105,MATCH(B424&amp;"",'المواعيد'!$A$6:$A$105,0))&gt;0,D424/INDEX('المواعيد'!$E$6:$E$105,MATCH(B424&amp;"",'المواعيد'!$A$6:$A$105,0)),""),""))</f>
        <v/>
      </c>
      <c r="I424" s="6">
        <f>IF(OR(B424&amp;""="",NOT(ISNUMBER(D424))),"",IF(COUNTIF('المواعيد'!$A$6:$A$105,B424&amp;"")=0,"الامتحان غير موجود",IF(F424="","بدون هدف",IF(D424&gt;F424,"فوق الهدف",IF(D424=F424,"على الهدف","تحت الهدف")))))</f>
        <v/>
      </c>
      <c r="J424" s="17">
        <f>IF(OR(B424&amp;""="",NOT(ISNUMBER(D424)),NOT(ISNUMBER(A424))),"",COUNTIFS($B$6:$B$505,B424&amp;"",$A$6:$A$505,"&lt;"&amp;A424,$D$6:$D$505,"&gt;=0")+COUNTIFS($B$6:B424,B424&amp;"",$A$6:A424,A424&amp;"",$D$6:D424,"&gt;=0"))</f>
        <v/>
      </c>
      <c r="K424" s="6">
        <f>IF(AND(B424&amp;""="",D424&amp;""=""),"",IF(OR(B424&amp;""="",NOT(ISNUMBER(D424)),NOT(ISNUMBER(A424))),"راجع البيانات","سليم"))</f>
        <v/>
      </c>
    </row>
    <row r="425">
      <c r="A425" s="13" t="n"/>
      <c r="B425" s="5" t="n"/>
      <c r="C425" s="5" t="n"/>
      <c r="D425" s="16" t="n"/>
      <c r="E425" s="5" t="n"/>
      <c r="F425" s="18">
        <f>IF(OR(B425&amp;""="",NOT(ISNUMBER(D425))),"",IFERROR(IF(INDEX('المواعيد'!$D$6:$D$105,MATCH(B425&amp;"",'المواعيد'!$A$6:$A$105,0))="","",INDEX('المواعيد'!$D$6:$D$105,MATCH(B425&amp;"",'المواعيد'!$A$6:$A$105,0))),""))</f>
        <v/>
      </c>
      <c r="G425" s="18">
        <f>IF(OR(F425="",NOT(ISNUMBER(D425))),"",D425-F425)</f>
        <v/>
      </c>
      <c r="H425" s="19">
        <f>IF(OR(B425&amp;""="",NOT(ISNUMBER(D425))),"",IFERROR(IF(INDEX('المواعيد'!$E$6:$E$105,MATCH(B425&amp;"",'المواعيد'!$A$6:$A$105,0))&gt;0,D425/INDEX('المواعيد'!$E$6:$E$105,MATCH(B425&amp;"",'المواعيد'!$A$6:$A$105,0)),""),""))</f>
        <v/>
      </c>
      <c r="I425" s="6">
        <f>IF(OR(B425&amp;""="",NOT(ISNUMBER(D425))),"",IF(COUNTIF('المواعيد'!$A$6:$A$105,B425&amp;"")=0,"الامتحان غير موجود",IF(F425="","بدون هدف",IF(D425&gt;F425,"فوق الهدف",IF(D425=F425,"على الهدف","تحت الهدف")))))</f>
        <v/>
      </c>
      <c r="J425" s="17">
        <f>IF(OR(B425&amp;""="",NOT(ISNUMBER(D425)),NOT(ISNUMBER(A425))),"",COUNTIFS($B$6:$B$505,B425&amp;"",$A$6:$A$505,"&lt;"&amp;A425,$D$6:$D$505,"&gt;=0")+COUNTIFS($B$6:B425,B425&amp;"",$A$6:A425,A425&amp;"",$D$6:D425,"&gt;=0"))</f>
        <v/>
      </c>
      <c r="K425" s="6">
        <f>IF(AND(B425&amp;""="",D425&amp;""=""),"",IF(OR(B425&amp;""="",NOT(ISNUMBER(D425)),NOT(ISNUMBER(A425))),"راجع البيانات","سليم"))</f>
        <v/>
      </c>
    </row>
    <row r="426">
      <c r="A426" s="13" t="n"/>
      <c r="B426" s="5" t="n"/>
      <c r="C426" s="5" t="n"/>
      <c r="D426" s="16" t="n"/>
      <c r="E426" s="5" t="n"/>
      <c r="F426" s="18">
        <f>IF(OR(B426&amp;""="",NOT(ISNUMBER(D426))),"",IFERROR(IF(INDEX('المواعيد'!$D$6:$D$105,MATCH(B426&amp;"",'المواعيد'!$A$6:$A$105,0))="","",INDEX('المواعيد'!$D$6:$D$105,MATCH(B426&amp;"",'المواعيد'!$A$6:$A$105,0))),""))</f>
        <v/>
      </c>
      <c r="G426" s="18">
        <f>IF(OR(F426="",NOT(ISNUMBER(D426))),"",D426-F426)</f>
        <v/>
      </c>
      <c r="H426" s="19">
        <f>IF(OR(B426&amp;""="",NOT(ISNUMBER(D426))),"",IFERROR(IF(INDEX('المواعيد'!$E$6:$E$105,MATCH(B426&amp;"",'المواعيد'!$A$6:$A$105,0))&gt;0,D426/INDEX('المواعيد'!$E$6:$E$105,MATCH(B426&amp;"",'المواعيد'!$A$6:$A$105,0)),""),""))</f>
        <v/>
      </c>
      <c r="I426" s="6">
        <f>IF(OR(B426&amp;""="",NOT(ISNUMBER(D426))),"",IF(COUNTIF('المواعيد'!$A$6:$A$105,B426&amp;"")=0,"الامتحان غير موجود",IF(F426="","بدون هدف",IF(D426&gt;F426,"فوق الهدف",IF(D426=F426,"على الهدف","تحت الهدف")))))</f>
        <v/>
      </c>
      <c r="J426" s="17">
        <f>IF(OR(B426&amp;""="",NOT(ISNUMBER(D426)),NOT(ISNUMBER(A426))),"",COUNTIFS($B$6:$B$505,B426&amp;"",$A$6:$A$505,"&lt;"&amp;A426,$D$6:$D$505,"&gt;=0")+COUNTIFS($B$6:B426,B426&amp;"",$A$6:A426,A426&amp;"",$D$6:D426,"&gt;=0"))</f>
        <v/>
      </c>
      <c r="K426" s="6">
        <f>IF(AND(B426&amp;""="",D426&amp;""=""),"",IF(OR(B426&amp;""="",NOT(ISNUMBER(D426)),NOT(ISNUMBER(A426))),"راجع البيانات","سليم"))</f>
        <v/>
      </c>
    </row>
    <row r="427">
      <c r="A427" s="13" t="n"/>
      <c r="B427" s="5" t="n"/>
      <c r="C427" s="5" t="n"/>
      <c r="D427" s="16" t="n"/>
      <c r="E427" s="5" t="n"/>
      <c r="F427" s="18">
        <f>IF(OR(B427&amp;""="",NOT(ISNUMBER(D427))),"",IFERROR(IF(INDEX('المواعيد'!$D$6:$D$105,MATCH(B427&amp;"",'المواعيد'!$A$6:$A$105,0))="","",INDEX('المواعيد'!$D$6:$D$105,MATCH(B427&amp;"",'المواعيد'!$A$6:$A$105,0))),""))</f>
        <v/>
      </c>
      <c r="G427" s="18">
        <f>IF(OR(F427="",NOT(ISNUMBER(D427))),"",D427-F427)</f>
        <v/>
      </c>
      <c r="H427" s="19">
        <f>IF(OR(B427&amp;""="",NOT(ISNUMBER(D427))),"",IFERROR(IF(INDEX('المواعيد'!$E$6:$E$105,MATCH(B427&amp;"",'المواعيد'!$A$6:$A$105,0))&gt;0,D427/INDEX('المواعيد'!$E$6:$E$105,MATCH(B427&amp;"",'المواعيد'!$A$6:$A$105,0)),""),""))</f>
        <v/>
      </c>
      <c r="I427" s="6">
        <f>IF(OR(B427&amp;""="",NOT(ISNUMBER(D427))),"",IF(COUNTIF('المواعيد'!$A$6:$A$105,B427&amp;"")=0,"الامتحان غير موجود",IF(F427="","بدون هدف",IF(D427&gt;F427,"فوق الهدف",IF(D427=F427,"على الهدف","تحت الهدف")))))</f>
        <v/>
      </c>
      <c r="J427" s="17">
        <f>IF(OR(B427&amp;""="",NOT(ISNUMBER(D427)),NOT(ISNUMBER(A427))),"",COUNTIFS($B$6:$B$505,B427&amp;"",$A$6:$A$505,"&lt;"&amp;A427,$D$6:$D$505,"&gt;=0")+COUNTIFS($B$6:B427,B427&amp;"",$A$6:A427,A427&amp;"",$D$6:D427,"&gt;=0"))</f>
        <v/>
      </c>
      <c r="K427" s="6">
        <f>IF(AND(B427&amp;""="",D427&amp;""=""),"",IF(OR(B427&amp;""="",NOT(ISNUMBER(D427)),NOT(ISNUMBER(A427))),"راجع البيانات","سليم"))</f>
        <v/>
      </c>
    </row>
    <row r="428">
      <c r="A428" s="13" t="n"/>
      <c r="B428" s="5" t="n"/>
      <c r="C428" s="5" t="n"/>
      <c r="D428" s="16" t="n"/>
      <c r="E428" s="5" t="n"/>
      <c r="F428" s="18">
        <f>IF(OR(B428&amp;""="",NOT(ISNUMBER(D428))),"",IFERROR(IF(INDEX('المواعيد'!$D$6:$D$105,MATCH(B428&amp;"",'المواعيد'!$A$6:$A$105,0))="","",INDEX('المواعيد'!$D$6:$D$105,MATCH(B428&amp;"",'المواعيد'!$A$6:$A$105,0))),""))</f>
        <v/>
      </c>
      <c r="G428" s="18">
        <f>IF(OR(F428="",NOT(ISNUMBER(D428))),"",D428-F428)</f>
        <v/>
      </c>
      <c r="H428" s="19">
        <f>IF(OR(B428&amp;""="",NOT(ISNUMBER(D428))),"",IFERROR(IF(INDEX('المواعيد'!$E$6:$E$105,MATCH(B428&amp;"",'المواعيد'!$A$6:$A$105,0))&gt;0,D428/INDEX('المواعيد'!$E$6:$E$105,MATCH(B428&amp;"",'المواعيد'!$A$6:$A$105,0)),""),""))</f>
        <v/>
      </c>
      <c r="I428" s="6">
        <f>IF(OR(B428&amp;""="",NOT(ISNUMBER(D428))),"",IF(COUNTIF('المواعيد'!$A$6:$A$105,B428&amp;"")=0,"الامتحان غير موجود",IF(F428="","بدون هدف",IF(D428&gt;F428,"فوق الهدف",IF(D428=F428,"على الهدف","تحت الهدف")))))</f>
        <v/>
      </c>
      <c r="J428" s="17">
        <f>IF(OR(B428&amp;""="",NOT(ISNUMBER(D428)),NOT(ISNUMBER(A428))),"",COUNTIFS($B$6:$B$505,B428&amp;"",$A$6:$A$505,"&lt;"&amp;A428,$D$6:$D$505,"&gt;=0")+COUNTIFS($B$6:B428,B428&amp;"",$A$6:A428,A428&amp;"",$D$6:D428,"&gt;=0"))</f>
        <v/>
      </c>
      <c r="K428" s="6">
        <f>IF(AND(B428&amp;""="",D428&amp;""=""),"",IF(OR(B428&amp;""="",NOT(ISNUMBER(D428)),NOT(ISNUMBER(A428))),"راجع البيانات","سليم"))</f>
        <v/>
      </c>
    </row>
    <row r="429">
      <c r="A429" s="13" t="n"/>
      <c r="B429" s="5" t="n"/>
      <c r="C429" s="5" t="n"/>
      <c r="D429" s="16" t="n"/>
      <c r="E429" s="5" t="n"/>
      <c r="F429" s="18">
        <f>IF(OR(B429&amp;""="",NOT(ISNUMBER(D429))),"",IFERROR(IF(INDEX('المواعيد'!$D$6:$D$105,MATCH(B429&amp;"",'المواعيد'!$A$6:$A$105,0))="","",INDEX('المواعيد'!$D$6:$D$105,MATCH(B429&amp;"",'المواعيد'!$A$6:$A$105,0))),""))</f>
        <v/>
      </c>
      <c r="G429" s="18">
        <f>IF(OR(F429="",NOT(ISNUMBER(D429))),"",D429-F429)</f>
        <v/>
      </c>
      <c r="H429" s="19">
        <f>IF(OR(B429&amp;""="",NOT(ISNUMBER(D429))),"",IFERROR(IF(INDEX('المواعيد'!$E$6:$E$105,MATCH(B429&amp;"",'المواعيد'!$A$6:$A$105,0))&gt;0,D429/INDEX('المواعيد'!$E$6:$E$105,MATCH(B429&amp;"",'المواعيد'!$A$6:$A$105,0)),""),""))</f>
        <v/>
      </c>
      <c r="I429" s="6">
        <f>IF(OR(B429&amp;""="",NOT(ISNUMBER(D429))),"",IF(COUNTIF('المواعيد'!$A$6:$A$105,B429&amp;"")=0,"الامتحان غير موجود",IF(F429="","بدون هدف",IF(D429&gt;F429,"فوق الهدف",IF(D429=F429,"على الهدف","تحت الهدف")))))</f>
        <v/>
      </c>
      <c r="J429" s="17">
        <f>IF(OR(B429&amp;""="",NOT(ISNUMBER(D429)),NOT(ISNUMBER(A429))),"",COUNTIFS($B$6:$B$505,B429&amp;"",$A$6:$A$505,"&lt;"&amp;A429,$D$6:$D$505,"&gt;=0")+COUNTIFS($B$6:B429,B429&amp;"",$A$6:A429,A429&amp;"",$D$6:D429,"&gt;=0"))</f>
        <v/>
      </c>
      <c r="K429" s="6">
        <f>IF(AND(B429&amp;""="",D429&amp;""=""),"",IF(OR(B429&amp;""="",NOT(ISNUMBER(D429)),NOT(ISNUMBER(A429))),"راجع البيانات","سليم"))</f>
        <v/>
      </c>
    </row>
    <row r="430">
      <c r="A430" s="13" t="n"/>
      <c r="B430" s="5" t="n"/>
      <c r="C430" s="5" t="n"/>
      <c r="D430" s="16" t="n"/>
      <c r="E430" s="5" t="n"/>
      <c r="F430" s="18">
        <f>IF(OR(B430&amp;""="",NOT(ISNUMBER(D430))),"",IFERROR(IF(INDEX('المواعيد'!$D$6:$D$105,MATCH(B430&amp;"",'المواعيد'!$A$6:$A$105,0))="","",INDEX('المواعيد'!$D$6:$D$105,MATCH(B430&amp;"",'المواعيد'!$A$6:$A$105,0))),""))</f>
        <v/>
      </c>
      <c r="G430" s="18">
        <f>IF(OR(F430="",NOT(ISNUMBER(D430))),"",D430-F430)</f>
        <v/>
      </c>
      <c r="H430" s="19">
        <f>IF(OR(B430&amp;""="",NOT(ISNUMBER(D430))),"",IFERROR(IF(INDEX('المواعيد'!$E$6:$E$105,MATCH(B430&amp;"",'المواعيد'!$A$6:$A$105,0))&gt;0,D430/INDEX('المواعيد'!$E$6:$E$105,MATCH(B430&amp;"",'المواعيد'!$A$6:$A$105,0)),""),""))</f>
        <v/>
      </c>
      <c r="I430" s="6">
        <f>IF(OR(B430&amp;""="",NOT(ISNUMBER(D430))),"",IF(COUNTIF('المواعيد'!$A$6:$A$105,B430&amp;"")=0,"الامتحان غير موجود",IF(F430="","بدون هدف",IF(D430&gt;F430,"فوق الهدف",IF(D430=F430,"على الهدف","تحت الهدف")))))</f>
        <v/>
      </c>
      <c r="J430" s="17">
        <f>IF(OR(B430&amp;""="",NOT(ISNUMBER(D430)),NOT(ISNUMBER(A430))),"",COUNTIFS($B$6:$B$505,B430&amp;"",$A$6:$A$505,"&lt;"&amp;A430,$D$6:$D$505,"&gt;=0")+COUNTIFS($B$6:B430,B430&amp;"",$A$6:A430,A430&amp;"",$D$6:D430,"&gt;=0"))</f>
        <v/>
      </c>
      <c r="K430" s="6">
        <f>IF(AND(B430&amp;""="",D430&amp;""=""),"",IF(OR(B430&amp;""="",NOT(ISNUMBER(D430)),NOT(ISNUMBER(A430))),"راجع البيانات","سليم"))</f>
        <v/>
      </c>
    </row>
    <row r="431">
      <c r="A431" s="13" t="n"/>
      <c r="B431" s="5" t="n"/>
      <c r="C431" s="5" t="n"/>
      <c r="D431" s="16" t="n"/>
      <c r="E431" s="5" t="n"/>
      <c r="F431" s="18">
        <f>IF(OR(B431&amp;""="",NOT(ISNUMBER(D431))),"",IFERROR(IF(INDEX('المواعيد'!$D$6:$D$105,MATCH(B431&amp;"",'المواعيد'!$A$6:$A$105,0))="","",INDEX('المواعيد'!$D$6:$D$105,MATCH(B431&amp;"",'المواعيد'!$A$6:$A$105,0))),""))</f>
        <v/>
      </c>
      <c r="G431" s="18">
        <f>IF(OR(F431="",NOT(ISNUMBER(D431))),"",D431-F431)</f>
        <v/>
      </c>
      <c r="H431" s="19">
        <f>IF(OR(B431&amp;""="",NOT(ISNUMBER(D431))),"",IFERROR(IF(INDEX('المواعيد'!$E$6:$E$105,MATCH(B431&amp;"",'المواعيد'!$A$6:$A$105,0))&gt;0,D431/INDEX('المواعيد'!$E$6:$E$105,MATCH(B431&amp;"",'المواعيد'!$A$6:$A$105,0)),""),""))</f>
        <v/>
      </c>
      <c r="I431" s="6">
        <f>IF(OR(B431&amp;""="",NOT(ISNUMBER(D431))),"",IF(COUNTIF('المواعيد'!$A$6:$A$105,B431&amp;"")=0,"الامتحان غير موجود",IF(F431="","بدون هدف",IF(D431&gt;F431,"فوق الهدف",IF(D431=F431,"على الهدف","تحت الهدف")))))</f>
        <v/>
      </c>
      <c r="J431" s="17">
        <f>IF(OR(B431&amp;""="",NOT(ISNUMBER(D431)),NOT(ISNUMBER(A431))),"",COUNTIFS($B$6:$B$505,B431&amp;"",$A$6:$A$505,"&lt;"&amp;A431,$D$6:$D$505,"&gt;=0")+COUNTIFS($B$6:B431,B431&amp;"",$A$6:A431,A431&amp;"",$D$6:D431,"&gt;=0"))</f>
        <v/>
      </c>
      <c r="K431" s="6">
        <f>IF(AND(B431&amp;""="",D431&amp;""=""),"",IF(OR(B431&amp;""="",NOT(ISNUMBER(D431)),NOT(ISNUMBER(A431))),"راجع البيانات","سليم"))</f>
        <v/>
      </c>
    </row>
    <row r="432">
      <c r="A432" s="13" t="n"/>
      <c r="B432" s="5" t="n"/>
      <c r="C432" s="5" t="n"/>
      <c r="D432" s="16" t="n"/>
      <c r="E432" s="5" t="n"/>
      <c r="F432" s="18">
        <f>IF(OR(B432&amp;""="",NOT(ISNUMBER(D432))),"",IFERROR(IF(INDEX('المواعيد'!$D$6:$D$105,MATCH(B432&amp;"",'المواعيد'!$A$6:$A$105,0))="","",INDEX('المواعيد'!$D$6:$D$105,MATCH(B432&amp;"",'المواعيد'!$A$6:$A$105,0))),""))</f>
        <v/>
      </c>
      <c r="G432" s="18">
        <f>IF(OR(F432="",NOT(ISNUMBER(D432))),"",D432-F432)</f>
        <v/>
      </c>
      <c r="H432" s="19">
        <f>IF(OR(B432&amp;""="",NOT(ISNUMBER(D432))),"",IFERROR(IF(INDEX('المواعيد'!$E$6:$E$105,MATCH(B432&amp;"",'المواعيد'!$A$6:$A$105,0))&gt;0,D432/INDEX('المواعيد'!$E$6:$E$105,MATCH(B432&amp;"",'المواعيد'!$A$6:$A$105,0)),""),""))</f>
        <v/>
      </c>
      <c r="I432" s="6">
        <f>IF(OR(B432&amp;""="",NOT(ISNUMBER(D432))),"",IF(COUNTIF('المواعيد'!$A$6:$A$105,B432&amp;"")=0,"الامتحان غير موجود",IF(F432="","بدون هدف",IF(D432&gt;F432,"فوق الهدف",IF(D432=F432,"على الهدف","تحت الهدف")))))</f>
        <v/>
      </c>
      <c r="J432" s="17">
        <f>IF(OR(B432&amp;""="",NOT(ISNUMBER(D432)),NOT(ISNUMBER(A432))),"",COUNTIFS($B$6:$B$505,B432&amp;"",$A$6:$A$505,"&lt;"&amp;A432,$D$6:$D$505,"&gt;=0")+COUNTIFS($B$6:B432,B432&amp;"",$A$6:A432,A432&amp;"",$D$6:D432,"&gt;=0"))</f>
        <v/>
      </c>
      <c r="K432" s="6">
        <f>IF(AND(B432&amp;""="",D432&amp;""=""),"",IF(OR(B432&amp;""="",NOT(ISNUMBER(D432)),NOT(ISNUMBER(A432))),"راجع البيانات","سليم"))</f>
        <v/>
      </c>
    </row>
    <row r="433">
      <c r="A433" s="13" t="n"/>
      <c r="B433" s="5" t="n"/>
      <c r="C433" s="5" t="n"/>
      <c r="D433" s="16" t="n"/>
      <c r="E433" s="5" t="n"/>
      <c r="F433" s="18">
        <f>IF(OR(B433&amp;""="",NOT(ISNUMBER(D433))),"",IFERROR(IF(INDEX('المواعيد'!$D$6:$D$105,MATCH(B433&amp;"",'المواعيد'!$A$6:$A$105,0))="","",INDEX('المواعيد'!$D$6:$D$105,MATCH(B433&amp;"",'المواعيد'!$A$6:$A$105,0))),""))</f>
        <v/>
      </c>
      <c r="G433" s="18">
        <f>IF(OR(F433="",NOT(ISNUMBER(D433))),"",D433-F433)</f>
        <v/>
      </c>
      <c r="H433" s="19">
        <f>IF(OR(B433&amp;""="",NOT(ISNUMBER(D433))),"",IFERROR(IF(INDEX('المواعيد'!$E$6:$E$105,MATCH(B433&amp;"",'المواعيد'!$A$6:$A$105,0))&gt;0,D433/INDEX('المواعيد'!$E$6:$E$105,MATCH(B433&amp;"",'المواعيد'!$A$6:$A$105,0)),""),""))</f>
        <v/>
      </c>
      <c r="I433" s="6">
        <f>IF(OR(B433&amp;""="",NOT(ISNUMBER(D433))),"",IF(COUNTIF('المواعيد'!$A$6:$A$105,B433&amp;"")=0,"الامتحان غير موجود",IF(F433="","بدون هدف",IF(D433&gt;F433,"فوق الهدف",IF(D433=F433,"على الهدف","تحت الهدف")))))</f>
        <v/>
      </c>
      <c r="J433" s="17">
        <f>IF(OR(B433&amp;""="",NOT(ISNUMBER(D433)),NOT(ISNUMBER(A433))),"",COUNTIFS($B$6:$B$505,B433&amp;"",$A$6:$A$505,"&lt;"&amp;A433,$D$6:$D$505,"&gt;=0")+COUNTIFS($B$6:B433,B433&amp;"",$A$6:A433,A433&amp;"",$D$6:D433,"&gt;=0"))</f>
        <v/>
      </c>
      <c r="K433" s="6">
        <f>IF(AND(B433&amp;""="",D433&amp;""=""),"",IF(OR(B433&amp;""="",NOT(ISNUMBER(D433)),NOT(ISNUMBER(A433))),"راجع البيانات","سليم"))</f>
        <v/>
      </c>
    </row>
    <row r="434">
      <c r="A434" s="13" t="n"/>
      <c r="B434" s="5" t="n"/>
      <c r="C434" s="5" t="n"/>
      <c r="D434" s="16" t="n"/>
      <c r="E434" s="5" t="n"/>
      <c r="F434" s="18">
        <f>IF(OR(B434&amp;""="",NOT(ISNUMBER(D434))),"",IFERROR(IF(INDEX('المواعيد'!$D$6:$D$105,MATCH(B434&amp;"",'المواعيد'!$A$6:$A$105,0))="","",INDEX('المواعيد'!$D$6:$D$105,MATCH(B434&amp;"",'المواعيد'!$A$6:$A$105,0))),""))</f>
        <v/>
      </c>
      <c r="G434" s="18">
        <f>IF(OR(F434="",NOT(ISNUMBER(D434))),"",D434-F434)</f>
        <v/>
      </c>
      <c r="H434" s="19">
        <f>IF(OR(B434&amp;""="",NOT(ISNUMBER(D434))),"",IFERROR(IF(INDEX('المواعيد'!$E$6:$E$105,MATCH(B434&amp;"",'المواعيد'!$A$6:$A$105,0))&gt;0,D434/INDEX('المواعيد'!$E$6:$E$105,MATCH(B434&amp;"",'المواعيد'!$A$6:$A$105,0)),""),""))</f>
        <v/>
      </c>
      <c r="I434" s="6">
        <f>IF(OR(B434&amp;""="",NOT(ISNUMBER(D434))),"",IF(COUNTIF('المواعيد'!$A$6:$A$105,B434&amp;"")=0,"الامتحان غير موجود",IF(F434="","بدون هدف",IF(D434&gt;F434,"فوق الهدف",IF(D434=F434,"على الهدف","تحت الهدف")))))</f>
        <v/>
      </c>
      <c r="J434" s="17">
        <f>IF(OR(B434&amp;""="",NOT(ISNUMBER(D434)),NOT(ISNUMBER(A434))),"",COUNTIFS($B$6:$B$505,B434&amp;"",$A$6:$A$505,"&lt;"&amp;A434,$D$6:$D$505,"&gt;=0")+COUNTIFS($B$6:B434,B434&amp;"",$A$6:A434,A434&amp;"",$D$6:D434,"&gt;=0"))</f>
        <v/>
      </c>
      <c r="K434" s="6">
        <f>IF(AND(B434&amp;""="",D434&amp;""=""),"",IF(OR(B434&amp;""="",NOT(ISNUMBER(D434)),NOT(ISNUMBER(A434))),"راجع البيانات","سليم"))</f>
        <v/>
      </c>
    </row>
    <row r="435">
      <c r="A435" s="13" t="n"/>
      <c r="B435" s="5" t="n"/>
      <c r="C435" s="5" t="n"/>
      <c r="D435" s="16" t="n"/>
      <c r="E435" s="5" t="n"/>
      <c r="F435" s="18">
        <f>IF(OR(B435&amp;""="",NOT(ISNUMBER(D435))),"",IFERROR(IF(INDEX('المواعيد'!$D$6:$D$105,MATCH(B435&amp;"",'المواعيد'!$A$6:$A$105,0))="","",INDEX('المواعيد'!$D$6:$D$105,MATCH(B435&amp;"",'المواعيد'!$A$6:$A$105,0))),""))</f>
        <v/>
      </c>
      <c r="G435" s="18">
        <f>IF(OR(F435="",NOT(ISNUMBER(D435))),"",D435-F435)</f>
        <v/>
      </c>
      <c r="H435" s="19">
        <f>IF(OR(B435&amp;""="",NOT(ISNUMBER(D435))),"",IFERROR(IF(INDEX('المواعيد'!$E$6:$E$105,MATCH(B435&amp;"",'المواعيد'!$A$6:$A$105,0))&gt;0,D435/INDEX('المواعيد'!$E$6:$E$105,MATCH(B435&amp;"",'المواعيد'!$A$6:$A$105,0)),""),""))</f>
        <v/>
      </c>
      <c r="I435" s="6">
        <f>IF(OR(B435&amp;""="",NOT(ISNUMBER(D435))),"",IF(COUNTIF('المواعيد'!$A$6:$A$105,B435&amp;"")=0,"الامتحان غير موجود",IF(F435="","بدون هدف",IF(D435&gt;F435,"فوق الهدف",IF(D435=F435,"على الهدف","تحت الهدف")))))</f>
        <v/>
      </c>
      <c r="J435" s="17">
        <f>IF(OR(B435&amp;""="",NOT(ISNUMBER(D435)),NOT(ISNUMBER(A435))),"",COUNTIFS($B$6:$B$505,B435&amp;"",$A$6:$A$505,"&lt;"&amp;A435,$D$6:$D$505,"&gt;=0")+COUNTIFS($B$6:B435,B435&amp;"",$A$6:A435,A435&amp;"",$D$6:D435,"&gt;=0"))</f>
        <v/>
      </c>
      <c r="K435" s="6">
        <f>IF(AND(B435&amp;""="",D435&amp;""=""),"",IF(OR(B435&amp;""="",NOT(ISNUMBER(D435)),NOT(ISNUMBER(A435))),"راجع البيانات","سليم"))</f>
        <v/>
      </c>
    </row>
    <row r="436">
      <c r="A436" s="13" t="n"/>
      <c r="B436" s="5" t="n"/>
      <c r="C436" s="5" t="n"/>
      <c r="D436" s="16" t="n"/>
      <c r="E436" s="5" t="n"/>
      <c r="F436" s="18">
        <f>IF(OR(B436&amp;""="",NOT(ISNUMBER(D436))),"",IFERROR(IF(INDEX('المواعيد'!$D$6:$D$105,MATCH(B436&amp;"",'المواعيد'!$A$6:$A$105,0))="","",INDEX('المواعيد'!$D$6:$D$105,MATCH(B436&amp;"",'المواعيد'!$A$6:$A$105,0))),""))</f>
        <v/>
      </c>
      <c r="G436" s="18">
        <f>IF(OR(F436="",NOT(ISNUMBER(D436))),"",D436-F436)</f>
        <v/>
      </c>
      <c r="H436" s="19">
        <f>IF(OR(B436&amp;""="",NOT(ISNUMBER(D436))),"",IFERROR(IF(INDEX('المواعيد'!$E$6:$E$105,MATCH(B436&amp;"",'المواعيد'!$A$6:$A$105,0))&gt;0,D436/INDEX('المواعيد'!$E$6:$E$105,MATCH(B436&amp;"",'المواعيد'!$A$6:$A$105,0)),""),""))</f>
        <v/>
      </c>
      <c r="I436" s="6">
        <f>IF(OR(B436&amp;""="",NOT(ISNUMBER(D436))),"",IF(COUNTIF('المواعيد'!$A$6:$A$105,B436&amp;"")=0,"الامتحان غير موجود",IF(F436="","بدون هدف",IF(D436&gt;F436,"فوق الهدف",IF(D436=F436,"على الهدف","تحت الهدف")))))</f>
        <v/>
      </c>
      <c r="J436" s="17">
        <f>IF(OR(B436&amp;""="",NOT(ISNUMBER(D436)),NOT(ISNUMBER(A436))),"",COUNTIFS($B$6:$B$505,B436&amp;"",$A$6:$A$505,"&lt;"&amp;A436,$D$6:$D$505,"&gt;=0")+COUNTIFS($B$6:B436,B436&amp;"",$A$6:A436,A436&amp;"",$D$6:D436,"&gt;=0"))</f>
        <v/>
      </c>
      <c r="K436" s="6">
        <f>IF(AND(B436&amp;""="",D436&amp;""=""),"",IF(OR(B436&amp;""="",NOT(ISNUMBER(D436)),NOT(ISNUMBER(A436))),"راجع البيانات","سليم"))</f>
        <v/>
      </c>
    </row>
    <row r="437">
      <c r="A437" s="13" t="n"/>
      <c r="B437" s="5" t="n"/>
      <c r="C437" s="5" t="n"/>
      <c r="D437" s="16" t="n"/>
      <c r="E437" s="5" t="n"/>
      <c r="F437" s="18">
        <f>IF(OR(B437&amp;""="",NOT(ISNUMBER(D437))),"",IFERROR(IF(INDEX('المواعيد'!$D$6:$D$105,MATCH(B437&amp;"",'المواعيد'!$A$6:$A$105,0))="","",INDEX('المواعيد'!$D$6:$D$105,MATCH(B437&amp;"",'المواعيد'!$A$6:$A$105,0))),""))</f>
        <v/>
      </c>
      <c r="G437" s="18">
        <f>IF(OR(F437="",NOT(ISNUMBER(D437))),"",D437-F437)</f>
        <v/>
      </c>
      <c r="H437" s="19">
        <f>IF(OR(B437&amp;""="",NOT(ISNUMBER(D437))),"",IFERROR(IF(INDEX('المواعيد'!$E$6:$E$105,MATCH(B437&amp;"",'المواعيد'!$A$6:$A$105,0))&gt;0,D437/INDEX('المواعيد'!$E$6:$E$105,MATCH(B437&amp;"",'المواعيد'!$A$6:$A$105,0)),""),""))</f>
        <v/>
      </c>
      <c r="I437" s="6">
        <f>IF(OR(B437&amp;""="",NOT(ISNUMBER(D437))),"",IF(COUNTIF('المواعيد'!$A$6:$A$105,B437&amp;"")=0,"الامتحان غير موجود",IF(F437="","بدون هدف",IF(D437&gt;F437,"فوق الهدف",IF(D437=F437,"على الهدف","تحت الهدف")))))</f>
        <v/>
      </c>
      <c r="J437" s="17">
        <f>IF(OR(B437&amp;""="",NOT(ISNUMBER(D437)),NOT(ISNUMBER(A437))),"",COUNTIFS($B$6:$B$505,B437&amp;"",$A$6:$A$505,"&lt;"&amp;A437,$D$6:$D$505,"&gt;=0")+COUNTIFS($B$6:B437,B437&amp;"",$A$6:A437,A437&amp;"",$D$6:D437,"&gt;=0"))</f>
        <v/>
      </c>
      <c r="K437" s="6">
        <f>IF(AND(B437&amp;""="",D437&amp;""=""),"",IF(OR(B437&amp;""="",NOT(ISNUMBER(D437)),NOT(ISNUMBER(A437))),"راجع البيانات","سليم"))</f>
        <v/>
      </c>
    </row>
    <row r="438">
      <c r="A438" s="13" t="n"/>
      <c r="B438" s="5" t="n"/>
      <c r="C438" s="5" t="n"/>
      <c r="D438" s="16" t="n"/>
      <c r="E438" s="5" t="n"/>
      <c r="F438" s="18">
        <f>IF(OR(B438&amp;""="",NOT(ISNUMBER(D438))),"",IFERROR(IF(INDEX('المواعيد'!$D$6:$D$105,MATCH(B438&amp;"",'المواعيد'!$A$6:$A$105,0))="","",INDEX('المواعيد'!$D$6:$D$105,MATCH(B438&amp;"",'المواعيد'!$A$6:$A$105,0))),""))</f>
        <v/>
      </c>
      <c r="G438" s="18">
        <f>IF(OR(F438="",NOT(ISNUMBER(D438))),"",D438-F438)</f>
        <v/>
      </c>
      <c r="H438" s="19">
        <f>IF(OR(B438&amp;""="",NOT(ISNUMBER(D438))),"",IFERROR(IF(INDEX('المواعيد'!$E$6:$E$105,MATCH(B438&amp;"",'المواعيد'!$A$6:$A$105,0))&gt;0,D438/INDEX('المواعيد'!$E$6:$E$105,MATCH(B438&amp;"",'المواعيد'!$A$6:$A$105,0)),""),""))</f>
        <v/>
      </c>
      <c r="I438" s="6">
        <f>IF(OR(B438&amp;""="",NOT(ISNUMBER(D438))),"",IF(COUNTIF('المواعيد'!$A$6:$A$105,B438&amp;"")=0,"الامتحان غير موجود",IF(F438="","بدون هدف",IF(D438&gt;F438,"فوق الهدف",IF(D438=F438,"على الهدف","تحت الهدف")))))</f>
        <v/>
      </c>
      <c r="J438" s="17">
        <f>IF(OR(B438&amp;""="",NOT(ISNUMBER(D438)),NOT(ISNUMBER(A438))),"",COUNTIFS($B$6:$B$505,B438&amp;"",$A$6:$A$505,"&lt;"&amp;A438,$D$6:$D$505,"&gt;=0")+COUNTIFS($B$6:B438,B438&amp;"",$A$6:A438,A438&amp;"",$D$6:D438,"&gt;=0"))</f>
        <v/>
      </c>
      <c r="K438" s="6">
        <f>IF(AND(B438&amp;""="",D438&amp;""=""),"",IF(OR(B438&amp;""="",NOT(ISNUMBER(D438)),NOT(ISNUMBER(A438))),"راجع البيانات","سليم"))</f>
        <v/>
      </c>
    </row>
    <row r="439">
      <c r="A439" s="13" t="n"/>
      <c r="B439" s="5" t="n"/>
      <c r="C439" s="5" t="n"/>
      <c r="D439" s="16" t="n"/>
      <c r="E439" s="5" t="n"/>
      <c r="F439" s="18">
        <f>IF(OR(B439&amp;""="",NOT(ISNUMBER(D439))),"",IFERROR(IF(INDEX('المواعيد'!$D$6:$D$105,MATCH(B439&amp;"",'المواعيد'!$A$6:$A$105,0))="","",INDEX('المواعيد'!$D$6:$D$105,MATCH(B439&amp;"",'المواعيد'!$A$6:$A$105,0))),""))</f>
        <v/>
      </c>
      <c r="G439" s="18">
        <f>IF(OR(F439="",NOT(ISNUMBER(D439))),"",D439-F439)</f>
        <v/>
      </c>
      <c r="H439" s="19">
        <f>IF(OR(B439&amp;""="",NOT(ISNUMBER(D439))),"",IFERROR(IF(INDEX('المواعيد'!$E$6:$E$105,MATCH(B439&amp;"",'المواعيد'!$A$6:$A$105,0))&gt;0,D439/INDEX('المواعيد'!$E$6:$E$105,MATCH(B439&amp;"",'المواعيد'!$A$6:$A$105,0)),""),""))</f>
        <v/>
      </c>
      <c r="I439" s="6">
        <f>IF(OR(B439&amp;""="",NOT(ISNUMBER(D439))),"",IF(COUNTIF('المواعيد'!$A$6:$A$105,B439&amp;"")=0,"الامتحان غير موجود",IF(F439="","بدون هدف",IF(D439&gt;F439,"فوق الهدف",IF(D439=F439,"على الهدف","تحت الهدف")))))</f>
        <v/>
      </c>
      <c r="J439" s="17">
        <f>IF(OR(B439&amp;""="",NOT(ISNUMBER(D439)),NOT(ISNUMBER(A439))),"",COUNTIFS($B$6:$B$505,B439&amp;"",$A$6:$A$505,"&lt;"&amp;A439,$D$6:$D$505,"&gt;=0")+COUNTIFS($B$6:B439,B439&amp;"",$A$6:A439,A439&amp;"",$D$6:D439,"&gt;=0"))</f>
        <v/>
      </c>
      <c r="K439" s="6">
        <f>IF(AND(B439&amp;""="",D439&amp;""=""),"",IF(OR(B439&amp;""="",NOT(ISNUMBER(D439)),NOT(ISNUMBER(A439))),"راجع البيانات","سليم"))</f>
        <v/>
      </c>
    </row>
    <row r="440">
      <c r="A440" s="13" t="n"/>
      <c r="B440" s="5" t="n"/>
      <c r="C440" s="5" t="n"/>
      <c r="D440" s="16" t="n"/>
      <c r="E440" s="5" t="n"/>
      <c r="F440" s="18">
        <f>IF(OR(B440&amp;""="",NOT(ISNUMBER(D440))),"",IFERROR(IF(INDEX('المواعيد'!$D$6:$D$105,MATCH(B440&amp;"",'المواعيد'!$A$6:$A$105,0))="","",INDEX('المواعيد'!$D$6:$D$105,MATCH(B440&amp;"",'المواعيد'!$A$6:$A$105,0))),""))</f>
        <v/>
      </c>
      <c r="G440" s="18">
        <f>IF(OR(F440="",NOT(ISNUMBER(D440))),"",D440-F440)</f>
        <v/>
      </c>
      <c r="H440" s="19">
        <f>IF(OR(B440&amp;""="",NOT(ISNUMBER(D440))),"",IFERROR(IF(INDEX('المواعيد'!$E$6:$E$105,MATCH(B440&amp;"",'المواعيد'!$A$6:$A$105,0))&gt;0,D440/INDEX('المواعيد'!$E$6:$E$105,MATCH(B440&amp;"",'المواعيد'!$A$6:$A$105,0)),""),""))</f>
        <v/>
      </c>
      <c r="I440" s="6">
        <f>IF(OR(B440&amp;""="",NOT(ISNUMBER(D440))),"",IF(COUNTIF('المواعيد'!$A$6:$A$105,B440&amp;"")=0,"الامتحان غير موجود",IF(F440="","بدون هدف",IF(D440&gt;F440,"فوق الهدف",IF(D440=F440,"على الهدف","تحت الهدف")))))</f>
        <v/>
      </c>
      <c r="J440" s="17">
        <f>IF(OR(B440&amp;""="",NOT(ISNUMBER(D440)),NOT(ISNUMBER(A440))),"",COUNTIFS($B$6:$B$505,B440&amp;"",$A$6:$A$505,"&lt;"&amp;A440,$D$6:$D$505,"&gt;=0")+COUNTIFS($B$6:B440,B440&amp;"",$A$6:A440,A440&amp;"",$D$6:D440,"&gt;=0"))</f>
        <v/>
      </c>
      <c r="K440" s="6">
        <f>IF(AND(B440&amp;""="",D440&amp;""=""),"",IF(OR(B440&amp;""="",NOT(ISNUMBER(D440)),NOT(ISNUMBER(A440))),"راجع البيانات","سليم"))</f>
        <v/>
      </c>
    </row>
    <row r="441">
      <c r="A441" s="13" t="n"/>
      <c r="B441" s="5" t="n"/>
      <c r="C441" s="5" t="n"/>
      <c r="D441" s="16" t="n"/>
      <c r="E441" s="5" t="n"/>
      <c r="F441" s="18">
        <f>IF(OR(B441&amp;""="",NOT(ISNUMBER(D441))),"",IFERROR(IF(INDEX('المواعيد'!$D$6:$D$105,MATCH(B441&amp;"",'المواعيد'!$A$6:$A$105,0))="","",INDEX('المواعيد'!$D$6:$D$105,MATCH(B441&amp;"",'المواعيد'!$A$6:$A$105,0))),""))</f>
        <v/>
      </c>
      <c r="G441" s="18">
        <f>IF(OR(F441="",NOT(ISNUMBER(D441))),"",D441-F441)</f>
        <v/>
      </c>
      <c r="H441" s="19">
        <f>IF(OR(B441&amp;""="",NOT(ISNUMBER(D441))),"",IFERROR(IF(INDEX('المواعيد'!$E$6:$E$105,MATCH(B441&amp;"",'المواعيد'!$A$6:$A$105,0))&gt;0,D441/INDEX('المواعيد'!$E$6:$E$105,MATCH(B441&amp;"",'المواعيد'!$A$6:$A$105,0)),""),""))</f>
        <v/>
      </c>
      <c r="I441" s="6">
        <f>IF(OR(B441&amp;""="",NOT(ISNUMBER(D441))),"",IF(COUNTIF('المواعيد'!$A$6:$A$105,B441&amp;"")=0,"الامتحان غير موجود",IF(F441="","بدون هدف",IF(D441&gt;F441,"فوق الهدف",IF(D441=F441,"على الهدف","تحت الهدف")))))</f>
        <v/>
      </c>
      <c r="J441" s="17">
        <f>IF(OR(B441&amp;""="",NOT(ISNUMBER(D441)),NOT(ISNUMBER(A441))),"",COUNTIFS($B$6:$B$505,B441&amp;"",$A$6:$A$505,"&lt;"&amp;A441,$D$6:$D$505,"&gt;=0")+COUNTIFS($B$6:B441,B441&amp;"",$A$6:A441,A441&amp;"",$D$6:D441,"&gt;=0"))</f>
        <v/>
      </c>
      <c r="K441" s="6">
        <f>IF(AND(B441&amp;""="",D441&amp;""=""),"",IF(OR(B441&amp;""="",NOT(ISNUMBER(D441)),NOT(ISNUMBER(A441))),"راجع البيانات","سليم"))</f>
        <v/>
      </c>
    </row>
    <row r="442">
      <c r="A442" s="13" t="n"/>
      <c r="B442" s="5" t="n"/>
      <c r="C442" s="5" t="n"/>
      <c r="D442" s="16" t="n"/>
      <c r="E442" s="5" t="n"/>
      <c r="F442" s="18">
        <f>IF(OR(B442&amp;""="",NOT(ISNUMBER(D442))),"",IFERROR(IF(INDEX('المواعيد'!$D$6:$D$105,MATCH(B442&amp;"",'المواعيد'!$A$6:$A$105,0))="","",INDEX('المواعيد'!$D$6:$D$105,MATCH(B442&amp;"",'المواعيد'!$A$6:$A$105,0))),""))</f>
        <v/>
      </c>
      <c r="G442" s="18">
        <f>IF(OR(F442="",NOT(ISNUMBER(D442))),"",D442-F442)</f>
        <v/>
      </c>
      <c r="H442" s="19">
        <f>IF(OR(B442&amp;""="",NOT(ISNUMBER(D442))),"",IFERROR(IF(INDEX('المواعيد'!$E$6:$E$105,MATCH(B442&amp;"",'المواعيد'!$A$6:$A$105,0))&gt;0,D442/INDEX('المواعيد'!$E$6:$E$105,MATCH(B442&amp;"",'المواعيد'!$A$6:$A$105,0)),""),""))</f>
        <v/>
      </c>
      <c r="I442" s="6">
        <f>IF(OR(B442&amp;""="",NOT(ISNUMBER(D442))),"",IF(COUNTIF('المواعيد'!$A$6:$A$105,B442&amp;"")=0,"الامتحان غير موجود",IF(F442="","بدون هدف",IF(D442&gt;F442,"فوق الهدف",IF(D442=F442,"على الهدف","تحت الهدف")))))</f>
        <v/>
      </c>
      <c r="J442" s="17">
        <f>IF(OR(B442&amp;""="",NOT(ISNUMBER(D442)),NOT(ISNUMBER(A442))),"",COUNTIFS($B$6:$B$505,B442&amp;"",$A$6:$A$505,"&lt;"&amp;A442,$D$6:$D$505,"&gt;=0")+COUNTIFS($B$6:B442,B442&amp;"",$A$6:A442,A442&amp;"",$D$6:D442,"&gt;=0"))</f>
        <v/>
      </c>
      <c r="K442" s="6">
        <f>IF(AND(B442&amp;""="",D442&amp;""=""),"",IF(OR(B442&amp;""="",NOT(ISNUMBER(D442)),NOT(ISNUMBER(A442))),"راجع البيانات","سليم"))</f>
        <v/>
      </c>
    </row>
    <row r="443">
      <c r="A443" s="13" t="n"/>
      <c r="B443" s="5" t="n"/>
      <c r="C443" s="5" t="n"/>
      <c r="D443" s="16" t="n"/>
      <c r="E443" s="5" t="n"/>
      <c r="F443" s="18">
        <f>IF(OR(B443&amp;""="",NOT(ISNUMBER(D443))),"",IFERROR(IF(INDEX('المواعيد'!$D$6:$D$105,MATCH(B443&amp;"",'المواعيد'!$A$6:$A$105,0))="","",INDEX('المواعيد'!$D$6:$D$105,MATCH(B443&amp;"",'المواعيد'!$A$6:$A$105,0))),""))</f>
        <v/>
      </c>
      <c r="G443" s="18">
        <f>IF(OR(F443="",NOT(ISNUMBER(D443))),"",D443-F443)</f>
        <v/>
      </c>
      <c r="H443" s="19">
        <f>IF(OR(B443&amp;""="",NOT(ISNUMBER(D443))),"",IFERROR(IF(INDEX('المواعيد'!$E$6:$E$105,MATCH(B443&amp;"",'المواعيد'!$A$6:$A$105,0))&gt;0,D443/INDEX('المواعيد'!$E$6:$E$105,MATCH(B443&amp;"",'المواعيد'!$A$6:$A$105,0)),""),""))</f>
        <v/>
      </c>
      <c r="I443" s="6">
        <f>IF(OR(B443&amp;""="",NOT(ISNUMBER(D443))),"",IF(COUNTIF('المواعيد'!$A$6:$A$105,B443&amp;"")=0,"الامتحان غير موجود",IF(F443="","بدون هدف",IF(D443&gt;F443,"فوق الهدف",IF(D443=F443,"على الهدف","تحت الهدف")))))</f>
        <v/>
      </c>
      <c r="J443" s="17">
        <f>IF(OR(B443&amp;""="",NOT(ISNUMBER(D443)),NOT(ISNUMBER(A443))),"",COUNTIFS($B$6:$B$505,B443&amp;"",$A$6:$A$505,"&lt;"&amp;A443,$D$6:$D$505,"&gt;=0")+COUNTIFS($B$6:B443,B443&amp;"",$A$6:A443,A443&amp;"",$D$6:D443,"&gt;=0"))</f>
        <v/>
      </c>
      <c r="K443" s="6">
        <f>IF(AND(B443&amp;""="",D443&amp;""=""),"",IF(OR(B443&amp;""="",NOT(ISNUMBER(D443)),NOT(ISNUMBER(A443))),"راجع البيانات","سليم"))</f>
        <v/>
      </c>
    </row>
    <row r="444">
      <c r="A444" s="13" t="n"/>
      <c r="B444" s="5" t="n"/>
      <c r="C444" s="5" t="n"/>
      <c r="D444" s="16" t="n"/>
      <c r="E444" s="5" t="n"/>
      <c r="F444" s="18">
        <f>IF(OR(B444&amp;""="",NOT(ISNUMBER(D444))),"",IFERROR(IF(INDEX('المواعيد'!$D$6:$D$105,MATCH(B444&amp;"",'المواعيد'!$A$6:$A$105,0))="","",INDEX('المواعيد'!$D$6:$D$105,MATCH(B444&amp;"",'المواعيد'!$A$6:$A$105,0))),""))</f>
        <v/>
      </c>
      <c r="G444" s="18">
        <f>IF(OR(F444="",NOT(ISNUMBER(D444))),"",D444-F444)</f>
        <v/>
      </c>
      <c r="H444" s="19">
        <f>IF(OR(B444&amp;""="",NOT(ISNUMBER(D444))),"",IFERROR(IF(INDEX('المواعيد'!$E$6:$E$105,MATCH(B444&amp;"",'المواعيد'!$A$6:$A$105,0))&gt;0,D444/INDEX('المواعيد'!$E$6:$E$105,MATCH(B444&amp;"",'المواعيد'!$A$6:$A$105,0)),""),""))</f>
        <v/>
      </c>
      <c r="I444" s="6">
        <f>IF(OR(B444&amp;""="",NOT(ISNUMBER(D444))),"",IF(COUNTIF('المواعيد'!$A$6:$A$105,B444&amp;"")=0,"الامتحان غير موجود",IF(F444="","بدون هدف",IF(D444&gt;F444,"فوق الهدف",IF(D444=F444,"على الهدف","تحت الهدف")))))</f>
        <v/>
      </c>
      <c r="J444" s="17">
        <f>IF(OR(B444&amp;""="",NOT(ISNUMBER(D444)),NOT(ISNUMBER(A444))),"",COUNTIFS($B$6:$B$505,B444&amp;"",$A$6:$A$505,"&lt;"&amp;A444,$D$6:$D$505,"&gt;=0")+COUNTIFS($B$6:B444,B444&amp;"",$A$6:A444,A444&amp;"",$D$6:D444,"&gt;=0"))</f>
        <v/>
      </c>
      <c r="K444" s="6">
        <f>IF(AND(B444&amp;""="",D444&amp;""=""),"",IF(OR(B444&amp;""="",NOT(ISNUMBER(D444)),NOT(ISNUMBER(A444))),"راجع البيانات","سليم"))</f>
        <v/>
      </c>
    </row>
    <row r="445">
      <c r="A445" s="13" t="n"/>
      <c r="B445" s="5" t="n"/>
      <c r="C445" s="5" t="n"/>
      <c r="D445" s="16" t="n"/>
      <c r="E445" s="5" t="n"/>
      <c r="F445" s="18">
        <f>IF(OR(B445&amp;""="",NOT(ISNUMBER(D445))),"",IFERROR(IF(INDEX('المواعيد'!$D$6:$D$105,MATCH(B445&amp;"",'المواعيد'!$A$6:$A$105,0))="","",INDEX('المواعيد'!$D$6:$D$105,MATCH(B445&amp;"",'المواعيد'!$A$6:$A$105,0))),""))</f>
        <v/>
      </c>
      <c r="G445" s="18">
        <f>IF(OR(F445="",NOT(ISNUMBER(D445))),"",D445-F445)</f>
        <v/>
      </c>
      <c r="H445" s="19">
        <f>IF(OR(B445&amp;""="",NOT(ISNUMBER(D445))),"",IFERROR(IF(INDEX('المواعيد'!$E$6:$E$105,MATCH(B445&amp;"",'المواعيد'!$A$6:$A$105,0))&gt;0,D445/INDEX('المواعيد'!$E$6:$E$105,MATCH(B445&amp;"",'المواعيد'!$A$6:$A$105,0)),""),""))</f>
        <v/>
      </c>
      <c r="I445" s="6">
        <f>IF(OR(B445&amp;""="",NOT(ISNUMBER(D445))),"",IF(COUNTIF('المواعيد'!$A$6:$A$105,B445&amp;"")=0,"الامتحان غير موجود",IF(F445="","بدون هدف",IF(D445&gt;F445,"فوق الهدف",IF(D445=F445,"على الهدف","تحت الهدف")))))</f>
        <v/>
      </c>
      <c r="J445" s="17">
        <f>IF(OR(B445&amp;""="",NOT(ISNUMBER(D445)),NOT(ISNUMBER(A445))),"",COUNTIFS($B$6:$B$505,B445&amp;"",$A$6:$A$505,"&lt;"&amp;A445,$D$6:$D$505,"&gt;=0")+COUNTIFS($B$6:B445,B445&amp;"",$A$6:A445,A445&amp;"",$D$6:D445,"&gt;=0"))</f>
        <v/>
      </c>
      <c r="K445" s="6">
        <f>IF(AND(B445&amp;""="",D445&amp;""=""),"",IF(OR(B445&amp;""="",NOT(ISNUMBER(D445)),NOT(ISNUMBER(A445))),"راجع البيانات","سليم"))</f>
        <v/>
      </c>
    </row>
    <row r="446">
      <c r="A446" s="13" t="n"/>
      <c r="B446" s="5" t="n"/>
      <c r="C446" s="5" t="n"/>
      <c r="D446" s="16" t="n"/>
      <c r="E446" s="5" t="n"/>
      <c r="F446" s="18">
        <f>IF(OR(B446&amp;""="",NOT(ISNUMBER(D446))),"",IFERROR(IF(INDEX('المواعيد'!$D$6:$D$105,MATCH(B446&amp;"",'المواعيد'!$A$6:$A$105,0))="","",INDEX('المواعيد'!$D$6:$D$105,MATCH(B446&amp;"",'المواعيد'!$A$6:$A$105,0))),""))</f>
        <v/>
      </c>
      <c r="G446" s="18">
        <f>IF(OR(F446="",NOT(ISNUMBER(D446))),"",D446-F446)</f>
        <v/>
      </c>
      <c r="H446" s="19">
        <f>IF(OR(B446&amp;""="",NOT(ISNUMBER(D446))),"",IFERROR(IF(INDEX('المواعيد'!$E$6:$E$105,MATCH(B446&amp;"",'المواعيد'!$A$6:$A$105,0))&gt;0,D446/INDEX('المواعيد'!$E$6:$E$105,MATCH(B446&amp;"",'المواعيد'!$A$6:$A$105,0)),""),""))</f>
        <v/>
      </c>
      <c r="I446" s="6">
        <f>IF(OR(B446&amp;""="",NOT(ISNUMBER(D446))),"",IF(COUNTIF('المواعيد'!$A$6:$A$105,B446&amp;"")=0,"الامتحان غير موجود",IF(F446="","بدون هدف",IF(D446&gt;F446,"فوق الهدف",IF(D446=F446,"على الهدف","تحت الهدف")))))</f>
        <v/>
      </c>
      <c r="J446" s="17">
        <f>IF(OR(B446&amp;""="",NOT(ISNUMBER(D446)),NOT(ISNUMBER(A446))),"",COUNTIFS($B$6:$B$505,B446&amp;"",$A$6:$A$505,"&lt;"&amp;A446,$D$6:$D$505,"&gt;=0")+COUNTIFS($B$6:B446,B446&amp;"",$A$6:A446,A446&amp;"",$D$6:D446,"&gt;=0"))</f>
        <v/>
      </c>
      <c r="K446" s="6">
        <f>IF(AND(B446&amp;""="",D446&amp;""=""),"",IF(OR(B446&amp;""="",NOT(ISNUMBER(D446)),NOT(ISNUMBER(A446))),"راجع البيانات","سليم"))</f>
        <v/>
      </c>
    </row>
    <row r="447">
      <c r="A447" s="13" t="n"/>
      <c r="B447" s="5" t="n"/>
      <c r="C447" s="5" t="n"/>
      <c r="D447" s="16" t="n"/>
      <c r="E447" s="5" t="n"/>
      <c r="F447" s="18">
        <f>IF(OR(B447&amp;""="",NOT(ISNUMBER(D447))),"",IFERROR(IF(INDEX('المواعيد'!$D$6:$D$105,MATCH(B447&amp;"",'المواعيد'!$A$6:$A$105,0))="","",INDEX('المواعيد'!$D$6:$D$105,MATCH(B447&amp;"",'المواعيد'!$A$6:$A$105,0))),""))</f>
        <v/>
      </c>
      <c r="G447" s="18">
        <f>IF(OR(F447="",NOT(ISNUMBER(D447))),"",D447-F447)</f>
        <v/>
      </c>
      <c r="H447" s="19">
        <f>IF(OR(B447&amp;""="",NOT(ISNUMBER(D447))),"",IFERROR(IF(INDEX('المواعيد'!$E$6:$E$105,MATCH(B447&amp;"",'المواعيد'!$A$6:$A$105,0))&gt;0,D447/INDEX('المواعيد'!$E$6:$E$105,MATCH(B447&amp;"",'المواعيد'!$A$6:$A$105,0)),""),""))</f>
        <v/>
      </c>
      <c r="I447" s="6">
        <f>IF(OR(B447&amp;""="",NOT(ISNUMBER(D447))),"",IF(COUNTIF('المواعيد'!$A$6:$A$105,B447&amp;"")=0,"الامتحان غير موجود",IF(F447="","بدون هدف",IF(D447&gt;F447,"فوق الهدف",IF(D447=F447,"على الهدف","تحت الهدف")))))</f>
        <v/>
      </c>
      <c r="J447" s="17">
        <f>IF(OR(B447&amp;""="",NOT(ISNUMBER(D447)),NOT(ISNUMBER(A447))),"",COUNTIFS($B$6:$B$505,B447&amp;"",$A$6:$A$505,"&lt;"&amp;A447,$D$6:$D$505,"&gt;=0")+COUNTIFS($B$6:B447,B447&amp;"",$A$6:A447,A447&amp;"",$D$6:D447,"&gt;=0"))</f>
        <v/>
      </c>
      <c r="K447" s="6">
        <f>IF(AND(B447&amp;""="",D447&amp;""=""),"",IF(OR(B447&amp;""="",NOT(ISNUMBER(D447)),NOT(ISNUMBER(A447))),"راجع البيانات","سليم"))</f>
        <v/>
      </c>
    </row>
    <row r="448">
      <c r="A448" s="13" t="n"/>
      <c r="B448" s="5" t="n"/>
      <c r="C448" s="5" t="n"/>
      <c r="D448" s="16" t="n"/>
      <c r="E448" s="5" t="n"/>
      <c r="F448" s="18">
        <f>IF(OR(B448&amp;""="",NOT(ISNUMBER(D448))),"",IFERROR(IF(INDEX('المواعيد'!$D$6:$D$105,MATCH(B448&amp;"",'المواعيد'!$A$6:$A$105,0))="","",INDEX('المواعيد'!$D$6:$D$105,MATCH(B448&amp;"",'المواعيد'!$A$6:$A$105,0))),""))</f>
        <v/>
      </c>
      <c r="G448" s="18">
        <f>IF(OR(F448="",NOT(ISNUMBER(D448))),"",D448-F448)</f>
        <v/>
      </c>
      <c r="H448" s="19">
        <f>IF(OR(B448&amp;""="",NOT(ISNUMBER(D448))),"",IFERROR(IF(INDEX('المواعيد'!$E$6:$E$105,MATCH(B448&amp;"",'المواعيد'!$A$6:$A$105,0))&gt;0,D448/INDEX('المواعيد'!$E$6:$E$105,MATCH(B448&amp;"",'المواعيد'!$A$6:$A$105,0)),""),""))</f>
        <v/>
      </c>
      <c r="I448" s="6">
        <f>IF(OR(B448&amp;""="",NOT(ISNUMBER(D448))),"",IF(COUNTIF('المواعيد'!$A$6:$A$105,B448&amp;"")=0,"الامتحان غير موجود",IF(F448="","بدون هدف",IF(D448&gt;F448,"فوق الهدف",IF(D448=F448,"على الهدف","تحت الهدف")))))</f>
        <v/>
      </c>
      <c r="J448" s="17">
        <f>IF(OR(B448&amp;""="",NOT(ISNUMBER(D448)),NOT(ISNUMBER(A448))),"",COUNTIFS($B$6:$B$505,B448&amp;"",$A$6:$A$505,"&lt;"&amp;A448,$D$6:$D$505,"&gt;=0")+COUNTIFS($B$6:B448,B448&amp;"",$A$6:A448,A448&amp;"",$D$6:D448,"&gt;=0"))</f>
        <v/>
      </c>
      <c r="K448" s="6">
        <f>IF(AND(B448&amp;""="",D448&amp;""=""),"",IF(OR(B448&amp;""="",NOT(ISNUMBER(D448)),NOT(ISNUMBER(A448))),"راجع البيانات","سليم"))</f>
        <v/>
      </c>
    </row>
    <row r="449">
      <c r="A449" s="13" t="n"/>
      <c r="B449" s="5" t="n"/>
      <c r="C449" s="5" t="n"/>
      <c r="D449" s="16" t="n"/>
      <c r="E449" s="5" t="n"/>
      <c r="F449" s="18">
        <f>IF(OR(B449&amp;""="",NOT(ISNUMBER(D449))),"",IFERROR(IF(INDEX('المواعيد'!$D$6:$D$105,MATCH(B449&amp;"",'المواعيد'!$A$6:$A$105,0))="","",INDEX('المواعيد'!$D$6:$D$105,MATCH(B449&amp;"",'المواعيد'!$A$6:$A$105,0))),""))</f>
        <v/>
      </c>
      <c r="G449" s="18">
        <f>IF(OR(F449="",NOT(ISNUMBER(D449))),"",D449-F449)</f>
        <v/>
      </c>
      <c r="H449" s="19">
        <f>IF(OR(B449&amp;""="",NOT(ISNUMBER(D449))),"",IFERROR(IF(INDEX('المواعيد'!$E$6:$E$105,MATCH(B449&amp;"",'المواعيد'!$A$6:$A$105,0))&gt;0,D449/INDEX('المواعيد'!$E$6:$E$105,MATCH(B449&amp;"",'المواعيد'!$A$6:$A$105,0)),""),""))</f>
        <v/>
      </c>
      <c r="I449" s="6">
        <f>IF(OR(B449&amp;""="",NOT(ISNUMBER(D449))),"",IF(COUNTIF('المواعيد'!$A$6:$A$105,B449&amp;"")=0,"الامتحان غير موجود",IF(F449="","بدون هدف",IF(D449&gt;F449,"فوق الهدف",IF(D449=F449,"على الهدف","تحت الهدف")))))</f>
        <v/>
      </c>
      <c r="J449" s="17">
        <f>IF(OR(B449&amp;""="",NOT(ISNUMBER(D449)),NOT(ISNUMBER(A449))),"",COUNTIFS($B$6:$B$505,B449&amp;"",$A$6:$A$505,"&lt;"&amp;A449,$D$6:$D$505,"&gt;=0")+COUNTIFS($B$6:B449,B449&amp;"",$A$6:A449,A449&amp;"",$D$6:D449,"&gt;=0"))</f>
        <v/>
      </c>
      <c r="K449" s="6">
        <f>IF(AND(B449&amp;""="",D449&amp;""=""),"",IF(OR(B449&amp;""="",NOT(ISNUMBER(D449)),NOT(ISNUMBER(A449))),"راجع البيانات","سليم"))</f>
        <v/>
      </c>
    </row>
    <row r="450">
      <c r="A450" s="13" t="n"/>
      <c r="B450" s="5" t="n"/>
      <c r="C450" s="5" t="n"/>
      <c r="D450" s="16" t="n"/>
      <c r="E450" s="5" t="n"/>
      <c r="F450" s="18">
        <f>IF(OR(B450&amp;""="",NOT(ISNUMBER(D450))),"",IFERROR(IF(INDEX('المواعيد'!$D$6:$D$105,MATCH(B450&amp;"",'المواعيد'!$A$6:$A$105,0))="","",INDEX('المواعيد'!$D$6:$D$105,MATCH(B450&amp;"",'المواعيد'!$A$6:$A$105,0))),""))</f>
        <v/>
      </c>
      <c r="G450" s="18">
        <f>IF(OR(F450="",NOT(ISNUMBER(D450))),"",D450-F450)</f>
        <v/>
      </c>
      <c r="H450" s="19">
        <f>IF(OR(B450&amp;""="",NOT(ISNUMBER(D450))),"",IFERROR(IF(INDEX('المواعيد'!$E$6:$E$105,MATCH(B450&amp;"",'المواعيد'!$A$6:$A$105,0))&gt;0,D450/INDEX('المواعيد'!$E$6:$E$105,MATCH(B450&amp;"",'المواعيد'!$A$6:$A$105,0)),""),""))</f>
        <v/>
      </c>
      <c r="I450" s="6">
        <f>IF(OR(B450&amp;""="",NOT(ISNUMBER(D450))),"",IF(COUNTIF('المواعيد'!$A$6:$A$105,B450&amp;"")=0,"الامتحان غير موجود",IF(F450="","بدون هدف",IF(D450&gt;F450,"فوق الهدف",IF(D450=F450,"على الهدف","تحت الهدف")))))</f>
        <v/>
      </c>
      <c r="J450" s="17">
        <f>IF(OR(B450&amp;""="",NOT(ISNUMBER(D450)),NOT(ISNUMBER(A450))),"",COUNTIFS($B$6:$B$505,B450&amp;"",$A$6:$A$505,"&lt;"&amp;A450,$D$6:$D$505,"&gt;=0")+COUNTIFS($B$6:B450,B450&amp;"",$A$6:A450,A450&amp;"",$D$6:D450,"&gt;=0"))</f>
        <v/>
      </c>
      <c r="K450" s="6">
        <f>IF(AND(B450&amp;""="",D450&amp;""=""),"",IF(OR(B450&amp;""="",NOT(ISNUMBER(D450)),NOT(ISNUMBER(A450))),"راجع البيانات","سليم"))</f>
        <v/>
      </c>
    </row>
    <row r="451">
      <c r="A451" s="13" t="n"/>
      <c r="B451" s="5" t="n"/>
      <c r="C451" s="5" t="n"/>
      <c r="D451" s="16" t="n"/>
      <c r="E451" s="5" t="n"/>
      <c r="F451" s="18">
        <f>IF(OR(B451&amp;""="",NOT(ISNUMBER(D451))),"",IFERROR(IF(INDEX('المواعيد'!$D$6:$D$105,MATCH(B451&amp;"",'المواعيد'!$A$6:$A$105,0))="","",INDEX('المواعيد'!$D$6:$D$105,MATCH(B451&amp;"",'المواعيد'!$A$6:$A$105,0))),""))</f>
        <v/>
      </c>
      <c r="G451" s="18">
        <f>IF(OR(F451="",NOT(ISNUMBER(D451))),"",D451-F451)</f>
        <v/>
      </c>
      <c r="H451" s="19">
        <f>IF(OR(B451&amp;""="",NOT(ISNUMBER(D451))),"",IFERROR(IF(INDEX('المواعيد'!$E$6:$E$105,MATCH(B451&amp;"",'المواعيد'!$A$6:$A$105,0))&gt;0,D451/INDEX('المواعيد'!$E$6:$E$105,MATCH(B451&amp;"",'المواعيد'!$A$6:$A$105,0)),""),""))</f>
        <v/>
      </c>
      <c r="I451" s="6">
        <f>IF(OR(B451&amp;""="",NOT(ISNUMBER(D451))),"",IF(COUNTIF('المواعيد'!$A$6:$A$105,B451&amp;"")=0,"الامتحان غير موجود",IF(F451="","بدون هدف",IF(D451&gt;F451,"فوق الهدف",IF(D451=F451,"على الهدف","تحت الهدف")))))</f>
        <v/>
      </c>
      <c r="J451" s="17">
        <f>IF(OR(B451&amp;""="",NOT(ISNUMBER(D451)),NOT(ISNUMBER(A451))),"",COUNTIFS($B$6:$B$505,B451&amp;"",$A$6:$A$505,"&lt;"&amp;A451,$D$6:$D$505,"&gt;=0")+COUNTIFS($B$6:B451,B451&amp;"",$A$6:A451,A451&amp;"",$D$6:D451,"&gt;=0"))</f>
        <v/>
      </c>
      <c r="K451" s="6">
        <f>IF(AND(B451&amp;""="",D451&amp;""=""),"",IF(OR(B451&amp;""="",NOT(ISNUMBER(D451)),NOT(ISNUMBER(A451))),"راجع البيانات","سليم"))</f>
        <v/>
      </c>
    </row>
    <row r="452">
      <c r="A452" s="13" t="n"/>
      <c r="B452" s="5" t="n"/>
      <c r="C452" s="5" t="n"/>
      <c r="D452" s="16" t="n"/>
      <c r="E452" s="5" t="n"/>
      <c r="F452" s="18">
        <f>IF(OR(B452&amp;""="",NOT(ISNUMBER(D452))),"",IFERROR(IF(INDEX('المواعيد'!$D$6:$D$105,MATCH(B452&amp;"",'المواعيد'!$A$6:$A$105,0))="","",INDEX('المواعيد'!$D$6:$D$105,MATCH(B452&amp;"",'المواعيد'!$A$6:$A$105,0))),""))</f>
        <v/>
      </c>
      <c r="G452" s="18">
        <f>IF(OR(F452="",NOT(ISNUMBER(D452))),"",D452-F452)</f>
        <v/>
      </c>
      <c r="H452" s="19">
        <f>IF(OR(B452&amp;""="",NOT(ISNUMBER(D452))),"",IFERROR(IF(INDEX('المواعيد'!$E$6:$E$105,MATCH(B452&amp;"",'المواعيد'!$A$6:$A$105,0))&gt;0,D452/INDEX('المواعيد'!$E$6:$E$105,MATCH(B452&amp;"",'المواعيد'!$A$6:$A$105,0)),""),""))</f>
        <v/>
      </c>
      <c r="I452" s="6">
        <f>IF(OR(B452&amp;""="",NOT(ISNUMBER(D452))),"",IF(COUNTIF('المواعيد'!$A$6:$A$105,B452&amp;"")=0,"الامتحان غير موجود",IF(F452="","بدون هدف",IF(D452&gt;F452,"فوق الهدف",IF(D452=F452,"على الهدف","تحت الهدف")))))</f>
        <v/>
      </c>
      <c r="J452" s="17">
        <f>IF(OR(B452&amp;""="",NOT(ISNUMBER(D452)),NOT(ISNUMBER(A452))),"",COUNTIFS($B$6:$B$505,B452&amp;"",$A$6:$A$505,"&lt;"&amp;A452,$D$6:$D$505,"&gt;=0")+COUNTIFS($B$6:B452,B452&amp;"",$A$6:A452,A452&amp;"",$D$6:D452,"&gt;=0"))</f>
        <v/>
      </c>
      <c r="K452" s="6">
        <f>IF(AND(B452&amp;""="",D452&amp;""=""),"",IF(OR(B452&amp;""="",NOT(ISNUMBER(D452)),NOT(ISNUMBER(A452))),"راجع البيانات","سليم"))</f>
        <v/>
      </c>
    </row>
    <row r="453">
      <c r="A453" s="13" t="n"/>
      <c r="B453" s="5" t="n"/>
      <c r="C453" s="5" t="n"/>
      <c r="D453" s="16" t="n"/>
      <c r="E453" s="5" t="n"/>
      <c r="F453" s="18">
        <f>IF(OR(B453&amp;""="",NOT(ISNUMBER(D453))),"",IFERROR(IF(INDEX('المواعيد'!$D$6:$D$105,MATCH(B453&amp;"",'المواعيد'!$A$6:$A$105,0))="","",INDEX('المواعيد'!$D$6:$D$105,MATCH(B453&amp;"",'المواعيد'!$A$6:$A$105,0))),""))</f>
        <v/>
      </c>
      <c r="G453" s="18">
        <f>IF(OR(F453="",NOT(ISNUMBER(D453))),"",D453-F453)</f>
        <v/>
      </c>
      <c r="H453" s="19">
        <f>IF(OR(B453&amp;""="",NOT(ISNUMBER(D453))),"",IFERROR(IF(INDEX('المواعيد'!$E$6:$E$105,MATCH(B453&amp;"",'المواعيد'!$A$6:$A$105,0))&gt;0,D453/INDEX('المواعيد'!$E$6:$E$105,MATCH(B453&amp;"",'المواعيد'!$A$6:$A$105,0)),""),""))</f>
        <v/>
      </c>
      <c r="I453" s="6">
        <f>IF(OR(B453&amp;""="",NOT(ISNUMBER(D453))),"",IF(COUNTIF('المواعيد'!$A$6:$A$105,B453&amp;"")=0,"الامتحان غير موجود",IF(F453="","بدون هدف",IF(D453&gt;F453,"فوق الهدف",IF(D453=F453,"على الهدف","تحت الهدف")))))</f>
        <v/>
      </c>
      <c r="J453" s="17">
        <f>IF(OR(B453&amp;""="",NOT(ISNUMBER(D453)),NOT(ISNUMBER(A453))),"",COUNTIFS($B$6:$B$505,B453&amp;"",$A$6:$A$505,"&lt;"&amp;A453,$D$6:$D$505,"&gt;=0")+COUNTIFS($B$6:B453,B453&amp;"",$A$6:A453,A453&amp;"",$D$6:D453,"&gt;=0"))</f>
        <v/>
      </c>
      <c r="K453" s="6">
        <f>IF(AND(B453&amp;""="",D453&amp;""=""),"",IF(OR(B453&amp;""="",NOT(ISNUMBER(D453)),NOT(ISNUMBER(A453))),"راجع البيانات","سليم"))</f>
        <v/>
      </c>
    </row>
    <row r="454">
      <c r="A454" s="13" t="n"/>
      <c r="B454" s="5" t="n"/>
      <c r="C454" s="5" t="n"/>
      <c r="D454" s="16" t="n"/>
      <c r="E454" s="5" t="n"/>
      <c r="F454" s="18">
        <f>IF(OR(B454&amp;""="",NOT(ISNUMBER(D454))),"",IFERROR(IF(INDEX('المواعيد'!$D$6:$D$105,MATCH(B454&amp;"",'المواعيد'!$A$6:$A$105,0))="","",INDEX('المواعيد'!$D$6:$D$105,MATCH(B454&amp;"",'المواعيد'!$A$6:$A$105,0))),""))</f>
        <v/>
      </c>
      <c r="G454" s="18">
        <f>IF(OR(F454="",NOT(ISNUMBER(D454))),"",D454-F454)</f>
        <v/>
      </c>
      <c r="H454" s="19">
        <f>IF(OR(B454&amp;""="",NOT(ISNUMBER(D454))),"",IFERROR(IF(INDEX('المواعيد'!$E$6:$E$105,MATCH(B454&amp;"",'المواعيد'!$A$6:$A$105,0))&gt;0,D454/INDEX('المواعيد'!$E$6:$E$105,MATCH(B454&amp;"",'المواعيد'!$A$6:$A$105,0)),""),""))</f>
        <v/>
      </c>
      <c r="I454" s="6">
        <f>IF(OR(B454&amp;""="",NOT(ISNUMBER(D454))),"",IF(COUNTIF('المواعيد'!$A$6:$A$105,B454&amp;"")=0,"الامتحان غير موجود",IF(F454="","بدون هدف",IF(D454&gt;F454,"فوق الهدف",IF(D454=F454,"على الهدف","تحت الهدف")))))</f>
        <v/>
      </c>
      <c r="J454" s="17">
        <f>IF(OR(B454&amp;""="",NOT(ISNUMBER(D454)),NOT(ISNUMBER(A454))),"",COUNTIFS($B$6:$B$505,B454&amp;"",$A$6:$A$505,"&lt;"&amp;A454,$D$6:$D$505,"&gt;=0")+COUNTIFS($B$6:B454,B454&amp;"",$A$6:A454,A454&amp;"",$D$6:D454,"&gt;=0"))</f>
        <v/>
      </c>
      <c r="K454" s="6">
        <f>IF(AND(B454&amp;""="",D454&amp;""=""),"",IF(OR(B454&amp;""="",NOT(ISNUMBER(D454)),NOT(ISNUMBER(A454))),"راجع البيانات","سليم"))</f>
        <v/>
      </c>
    </row>
    <row r="455">
      <c r="A455" s="13" t="n"/>
      <c r="B455" s="5" t="n"/>
      <c r="C455" s="5" t="n"/>
      <c r="D455" s="16" t="n"/>
      <c r="E455" s="5" t="n"/>
      <c r="F455" s="18">
        <f>IF(OR(B455&amp;""="",NOT(ISNUMBER(D455))),"",IFERROR(IF(INDEX('المواعيد'!$D$6:$D$105,MATCH(B455&amp;"",'المواعيد'!$A$6:$A$105,0))="","",INDEX('المواعيد'!$D$6:$D$105,MATCH(B455&amp;"",'المواعيد'!$A$6:$A$105,0))),""))</f>
        <v/>
      </c>
      <c r="G455" s="18">
        <f>IF(OR(F455="",NOT(ISNUMBER(D455))),"",D455-F455)</f>
        <v/>
      </c>
      <c r="H455" s="19">
        <f>IF(OR(B455&amp;""="",NOT(ISNUMBER(D455))),"",IFERROR(IF(INDEX('المواعيد'!$E$6:$E$105,MATCH(B455&amp;"",'المواعيد'!$A$6:$A$105,0))&gt;0,D455/INDEX('المواعيد'!$E$6:$E$105,MATCH(B455&amp;"",'المواعيد'!$A$6:$A$105,0)),""),""))</f>
        <v/>
      </c>
      <c r="I455" s="6">
        <f>IF(OR(B455&amp;""="",NOT(ISNUMBER(D455))),"",IF(COUNTIF('المواعيد'!$A$6:$A$105,B455&amp;"")=0,"الامتحان غير موجود",IF(F455="","بدون هدف",IF(D455&gt;F455,"فوق الهدف",IF(D455=F455,"على الهدف","تحت الهدف")))))</f>
        <v/>
      </c>
      <c r="J455" s="17">
        <f>IF(OR(B455&amp;""="",NOT(ISNUMBER(D455)),NOT(ISNUMBER(A455))),"",COUNTIFS($B$6:$B$505,B455&amp;"",$A$6:$A$505,"&lt;"&amp;A455,$D$6:$D$505,"&gt;=0")+COUNTIFS($B$6:B455,B455&amp;"",$A$6:A455,A455&amp;"",$D$6:D455,"&gt;=0"))</f>
        <v/>
      </c>
      <c r="K455" s="6">
        <f>IF(AND(B455&amp;""="",D455&amp;""=""),"",IF(OR(B455&amp;""="",NOT(ISNUMBER(D455)),NOT(ISNUMBER(A455))),"راجع البيانات","سليم"))</f>
        <v/>
      </c>
    </row>
    <row r="456">
      <c r="A456" s="13" t="n"/>
      <c r="B456" s="5" t="n"/>
      <c r="C456" s="5" t="n"/>
      <c r="D456" s="16" t="n"/>
      <c r="E456" s="5" t="n"/>
      <c r="F456" s="18">
        <f>IF(OR(B456&amp;""="",NOT(ISNUMBER(D456))),"",IFERROR(IF(INDEX('المواعيد'!$D$6:$D$105,MATCH(B456&amp;"",'المواعيد'!$A$6:$A$105,0))="","",INDEX('المواعيد'!$D$6:$D$105,MATCH(B456&amp;"",'المواعيد'!$A$6:$A$105,0))),""))</f>
        <v/>
      </c>
      <c r="G456" s="18">
        <f>IF(OR(F456="",NOT(ISNUMBER(D456))),"",D456-F456)</f>
        <v/>
      </c>
      <c r="H456" s="19">
        <f>IF(OR(B456&amp;""="",NOT(ISNUMBER(D456))),"",IFERROR(IF(INDEX('المواعيد'!$E$6:$E$105,MATCH(B456&amp;"",'المواعيد'!$A$6:$A$105,0))&gt;0,D456/INDEX('المواعيد'!$E$6:$E$105,MATCH(B456&amp;"",'المواعيد'!$A$6:$A$105,0)),""),""))</f>
        <v/>
      </c>
      <c r="I456" s="6">
        <f>IF(OR(B456&amp;""="",NOT(ISNUMBER(D456))),"",IF(COUNTIF('المواعيد'!$A$6:$A$105,B456&amp;"")=0,"الامتحان غير موجود",IF(F456="","بدون هدف",IF(D456&gt;F456,"فوق الهدف",IF(D456=F456,"على الهدف","تحت الهدف")))))</f>
        <v/>
      </c>
      <c r="J456" s="17">
        <f>IF(OR(B456&amp;""="",NOT(ISNUMBER(D456)),NOT(ISNUMBER(A456))),"",COUNTIFS($B$6:$B$505,B456&amp;"",$A$6:$A$505,"&lt;"&amp;A456,$D$6:$D$505,"&gt;=0")+COUNTIFS($B$6:B456,B456&amp;"",$A$6:A456,A456&amp;"",$D$6:D456,"&gt;=0"))</f>
        <v/>
      </c>
      <c r="K456" s="6">
        <f>IF(AND(B456&amp;""="",D456&amp;""=""),"",IF(OR(B456&amp;""="",NOT(ISNUMBER(D456)),NOT(ISNUMBER(A456))),"راجع البيانات","سليم"))</f>
        <v/>
      </c>
    </row>
    <row r="457">
      <c r="A457" s="13" t="n"/>
      <c r="B457" s="5" t="n"/>
      <c r="C457" s="5" t="n"/>
      <c r="D457" s="16" t="n"/>
      <c r="E457" s="5" t="n"/>
      <c r="F457" s="18">
        <f>IF(OR(B457&amp;""="",NOT(ISNUMBER(D457))),"",IFERROR(IF(INDEX('المواعيد'!$D$6:$D$105,MATCH(B457&amp;"",'المواعيد'!$A$6:$A$105,0))="","",INDEX('المواعيد'!$D$6:$D$105,MATCH(B457&amp;"",'المواعيد'!$A$6:$A$105,0))),""))</f>
        <v/>
      </c>
      <c r="G457" s="18">
        <f>IF(OR(F457="",NOT(ISNUMBER(D457))),"",D457-F457)</f>
        <v/>
      </c>
      <c r="H457" s="19">
        <f>IF(OR(B457&amp;""="",NOT(ISNUMBER(D457))),"",IFERROR(IF(INDEX('المواعيد'!$E$6:$E$105,MATCH(B457&amp;"",'المواعيد'!$A$6:$A$105,0))&gt;0,D457/INDEX('المواعيد'!$E$6:$E$105,MATCH(B457&amp;"",'المواعيد'!$A$6:$A$105,0)),""),""))</f>
        <v/>
      </c>
      <c r="I457" s="6">
        <f>IF(OR(B457&amp;""="",NOT(ISNUMBER(D457))),"",IF(COUNTIF('المواعيد'!$A$6:$A$105,B457&amp;"")=0,"الامتحان غير موجود",IF(F457="","بدون هدف",IF(D457&gt;F457,"فوق الهدف",IF(D457=F457,"على الهدف","تحت الهدف")))))</f>
        <v/>
      </c>
      <c r="J457" s="17">
        <f>IF(OR(B457&amp;""="",NOT(ISNUMBER(D457)),NOT(ISNUMBER(A457))),"",COUNTIFS($B$6:$B$505,B457&amp;"",$A$6:$A$505,"&lt;"&amp;A457,$D$6:$D$505,"&gt;=0")+COUNTIFS($B$6:B457,B457&amp;"",$A$6:A457,A457&amp;"",$D$6:D457,"&gt;=0"))</f>
        <v/>
      </c>
      <c r="K457" s="6">
        <f>IF(AND(B457&amp;""="",D457&amp;""=""),"",IF(OR(B457&amp;""="",NOT(ISNUMBER(D457)),NOT(ISNUMBER(A457))),"راجع البيانات","سليم"))</f>
        <v/>
      </c>
    </row>
    <row r="458">
      <c r="A458" s="13" t="n"/>
      <c r="B458" s="5" t="n"/>
      <c r="C458" s="5" t="n"/>
      <c r="D458" s="16" t="n"/>
      <c r="E458" s="5" t="n"/>
      <c r="F458" s="18">
        <f>IF(OR(B458&amp;""="",NOT(ISNUMBER(D458))),"",IFERROR(IF(INDEX('المواعيد'!$D$6:$D$105,MATCH(B458&amp;"",'المواعيد'!$A$6:$A$105,0))="","",INDEX('المواعيد'!$D$6:$D$105,MATCH(B458&amp;"",'المواعيد'!$A$6:$A$105,0))),""))</f>
        <v/>
      </c>
      <c r="G458" s="18">
        <f>IF(OR(F458="",NOT(ISNUMBER(D458))),"",D458-F458)</f>
        <v/>
      </c>
      <c r="H458" s="19">
        <f>IF(OR(B458&amp;""="",NOT(ISNUMBER(D458))),"",IFERROR(IF(INDEX('المواعيد'!$E$6:$E$105,MATCH(B458&amp;"",'المواعيد'!$A$6:$A$105,0))&gt;0,D458/INDEX('المواعيد'!$E$6:$E$105,MATCH(B458&amp;"",'المواعيد'!$A$6:$A$105,0)),""),""))</f>
        <v/>
      </c>
      <c r="I458" s="6">
        <f>IF(OR(B458&amp;""="",NOT(ISNUMBER(D458))),"",IF(COUNTIF('المواعيد'!$A$6:$A$105,B458&amp;"")=0,"الامتحان غير موجود",IF(F458="","بدون هدف",IF(D458&gt;F458,"فوق الهدف",IF(D458=F458,"على الهدف","تحت الهدف")))))</f>
        <v/>
      </c>
      <c r="J458" s="17">
        <f>IF(OR(B458&amp;""="",NOT(ISNUMBER(D458)),NOT(ISNUMBER(A458))),"",COUNTIFS($B$6:$B$505,B458&amp;"",$A$6:$A$505,"&lt;"&amp;A458,$D$6:$D$505,"&gt;=0")+COUNTIFS($B$6:B458,B458&amp;"",$A$6:A458,A458&amp;"",$D$6:D458,"&gt;=0"))</f>
        <v/>
      </c>
      <c r="K458" s="6">
        <f>IF(AND(B458&amp;""="",D458&amp;""=""),"",IF(OR(B458&amp;""="",NOT(ISNUMBER(D458)),NOT(ISNUMBER(A458))),"راجع البيانات","سليم"))</f>
        <v/>
      </c>
    </row>
    <row r="459">
      <c r="A459" s="13" t="n"/>
      <c r="B459" s="5" t="n"/>
      <c r="C459" s="5" t="n"/>
      <c r="D459" s="16" t="n"/>
      <c r="E459" s="5" t="n"/>
      <c r="F459" s="18">
        <f>IF(OR(B459&amp;""="",NOT(ISNUMBER(D459))),"",IFERROR(IF(INDEX('المواعيد'!$D$6:$D$105,MATCH(B459&amp;"",'المواعيد'!$A$6:$A$105,0))="","",INDEX('المواعيد'!$D$6:$D$105,MATCH(B459&amp;"",'المواعيد'!$A$6:$A$105,0))),""))</f>
        <v/>
      </c>
      <c r="G459" s="18">
        <f>IF(OR(F459="",NOT(ISNUMBER(D459))),"",D459-F459)</f>
        <v/>
      </c>
      <c r="H459" s="19">
        <f>IF(OR(B459&amp;""="",NOT(ISNUMBER(D459))),"",IFERROR(IF(INDEX('المواعيد'!$E$6:$E$105,MATCH(B459&amp;"",'المواعيد'!$A$6:$A$105,0))&gt;0,D459/INDEX('المواعيد'!$E$6:$E$105,MATCH(B459&amp;"",'المواعيد'!$A$6:$A$105,0)),""),""))</f>
        <v/>
      </c>
      <c r="I459" s="6">
        <f>IF(OR(B459&amp;""="",NOT(ISNUMBER(D459))),"",IF(COUNTIF('المواعيد'!$A$6:$A$105,B459&amp;"")=0,"الامتحان غير موجود",IF(F459="","بدون هدف",IF(D459&gt;F459,"فوق الهدف",IF(D459=F459,"على الهدف","تحت الهدف")))))</f>
        <v/>
      </c>
      <c r="J459" s="17">
        <f>IF(OR(B459&amp;""="",NOT(ISNUMBER(D459)),NOT(ISNUMBER(A459))),"",COUNTIFS($B$6:$B$505,B459&amp;"",$A$6:$A$505,"&lt;"&amp;A459,$D$6:$D$505,"&gt;=0")+COUNTIFS($B$6:B459,B459&amp;"",$A$6:A459,A459&amp;"",$D$6:D459,"&gt;=0"))</f>
        <v/>
      </c>
      <c r="K459" s="6">
        <f>IF(AND(B459&amp;""="",D459&amp;""=""),"",IF(OR(B459&amp;""="",NOT(ISNUMBER(D459)),NOT(ISNUMBER(A459))),"راجع البيانات","سليم"))</f>
        <v/>
      </c>
    </row>
    <row r="460">
      <c r="A460" s="13" t="n"/>
      <c r="B460" s="5" t="n"/>
      <c r="C460" s="5" t="n"/>
      <c r="D460" s="16" t="n"/>
      <c r="E460" s="5" t="n"/>
      <c r="F460" s="18">
        <f>IF(OR(B460&amp;""="",NOT(ISNUMBER(D460))),"",IFERROR(IF(INDEX('المواعيد'!$D$6:$D$105,MATCH(B460&amp;"",'المواعيد'!$A$6:$A$105,0))="","",INDEX('المواعيد'!$D$6:$D$105,MATCH(B460&amp;"",'المواعيد'!$A$6:$A$105,0))),""))</f>
        <v/>
      </c>
      <c r="G460" s="18">
        <f>IF(OR(F460="",NOT(ISNUMBER(D460))),"",D460-F460)</f>
        <v/>
      </c>
      <c r="H460" s="19">
        <f>IF(OR(B460&amp;""="",NOT(ISNUMBER(D460))),"",IFERROR(IF(INDEX('المواعيد'!$E$6:$E$105,MATCH(B460&amp;"",'المواعيد'!$A$6:$A$105,0))&gt;0,D460/INDEX('المواعيد'!$E$6:$E$105,MATCH(B460&amp;"",'المواعيد'!$A$6:$A$105,0)),""),""))</f>
        <v/>
      </c>
      <c r="I460" s="6">
        <f>IF(OR(B460&amp;""="",NOT(ISNUMBER(D460))),"",IF(COUNTIF('المواعيد'!$A$6:$A$105,B460&amp;"")=0,"الامتحان غير موجود",IF(F460="","بدون هدف",IF(D460&gt;F460,"فوق الهدف",IF(D460=F460,"على الهدف","تحت الهدف")))))</f>
        <v/>
      </c>
      <c r="J460" s="17">
        <f>IF(OR(B460&amp;""="",NOT(ISNUMBER(D460)),NOT(ISNUMBER(A460))),"",COUNTIFS($B$6:$B$505,B460&amp;"",$A$6:$A$505,"&lt;"&amp;A460,$D$6:$D$505,"&gt;=0")+COUNTIFS($B$6:B460,B460&amp;"",$A$6:A460,A460&amp;"",$D$6:D460,"&gt;=0"))</f>
        <v/>
      </c>
      <c r="K460" s="6">
        <f>IF(AND(B460&amp;""="",D460&amp;""=""),"",IF(OR(B460&amp;""="",NOT(ISNUMBER(D460)),NOT(ISNUMBER(A460))),"راجع البيانات","سليم"))</f>
        <v/>
      </c>
    </row>
    <row r="461">
      <c r="A461" s="13" t="n"/>
      <c r="B461" s="5" t="n"/>
      <c r="C461" s="5" t="n"/>
      <c r="D461" s="16" t="n"/>
      <c r="E461" s="5" t="n"/>
      <c r="F461" s="18">
        <f>IF(OR(B461&amp;""="",NOT(ISNUMBER(D461))),"",IFERROR(IF(INDEX('المواعيد'!$D$6:$D$105,MATCH(B461&amp;"",'المواعيد'!$A$6:$A$105,0))="","",INDEX('المواعيد'!$D$6:$D$105,MATCH(B461&amp;"",'المواعيد'!$A$6:$A$105,0))),""))</f>
        <v/>
      </c>
      <c r="G461" s="18">
        <f>IF(OR(F461="",NOT(ISNUMBER(D461))),"",D461-F461)</f>
        <v/>
      </c>
      <c r="H461" s="19">
        <f>IF(OR(B461&amp;""="",NOT(ISNUMBER(D461))),"",IFERROR(IF(INDEX('المواعيد'!$E$6:$E$105,MATCH(B461&amp;"",'المواعيد'!$A$6:$A$105,0))&gt;0,D461/INDEX('المواعيد'!$E$6:$E$105,MATCH(B461&amp;"",'المواعيد'!$A$6:$A$105,0)),""),""))</f>
        <v/>
      </c>
      <c r="I461" s="6">
        <f>IF(OR(B461&amp;""="",NOT(ISNUMBER(D461))),"",IF(COUNTIF('المواعيد'!$A$6:$A$105,B461&amp;"")=0,"الامتحان غير موجود",IF(F461="","بدون هدف",IF(D461&gt;F461,"فوق الهدف",IF(D461=F461,"على الهدف","تحت الهدف")))))</f>
        <v/>
      </c>
      <c r="J461" s="17">
        <f>IF(OR(B461&amp;""="",NOT(ISNUMBER(D461)),NOT(ISNUMBER(A461))),"",COUNTIFS($B$6:$B$505,B461&amp;"",$A$6:$A$505,"&lt;"&amp;A461,$D$6:$D$505,"&gt;=0")+COUNTIFS($B$6:B461,B461&amp;"",$A$6:A461,A461&amp;"",$D$6:D461,"&gt;=0"))</f>
        <v/>
      </c>
      <c r="K461" s="6">
        <f>IF(AND(B461&amp;""="",D461&amp;""=""),"",IF(OR(B461&amp;""="",NOT(ISNUMBER(D461)),NOT(ISNUMBER(A461))),"راجع البيانات","سليم"))</f>
        <v/>
      </c>
    </row>
    <row r="462">
      <c r="A462" s="13" t="n"/>
      <c r="B462" s="5" t="n"/>
      <c r="C462" s="5" t="n"/>
      <c r="D462" s="16" t="n"/>
      <c r="E462" s="5" t="n"/>
      <c r="F462" s="18">
        <f>IF(OR(B462&amp;""="",NOT(ISNUMBER(D462))),"",IFERROR(IF(INDEX('المواعيد'!$D$6:$D$105,MATCH(B462&amp;"",'المواعيد'!$A$6:$A$105,0))="","",INDEX('المواعيد'!$D$6:$D$105,MATCH(B462&amp;"",'المواعيد'!$A$6:$A$105,0))),""))</f>
        <v/>
      </c>
      <c r="G462" s="18">
        <f>IF(OR(F462="",NOT(ISNUMBER(D462))),"",D462-F462)</f>
        <v/>
      </c>
      <c r="H462" s="19">
        <f>IF(OR(B462&amp;""="",NOT(ISNUMBER(D462))),"",IFERROR(IF(INDEX('المواعيد'!$E$6:$E$105,MATCH(B462&amp;"",'المواعيد'!$A$6:$A$105,0))&gt;0,D462/INDEX('المواعيد'!$E$6:$E$105,MATCH(B462&amp;"",'المواعيد'!$A$6:$A$105,0)),""),""))</f>
        <v/>
      </c>
      <c r="I462" s="6">
        <f>IF(OR(B462&amp;""="",NOT(ISNUMBER(D462))),"",IF(COUNTIF('المواعيد'!$A$6:$A$105,B462&amp;"")=0,"الامتحان غير موجود",IF(F462="","بدون هدف",IF(D462&gt;F462,"فوق الهدف",IF(D462=F462,"على الهدف","تحت الهدف")))))</f>
        <v/>
      </c>
      <c r="J462" s="17">
        <f>IF(OR(B462&amp;""="",NOT(ISNUMBER(D462)),NOT(ISNUMBER(A462))),"",COUNTIFS($B$6:$B$505,B462&amp;"",$A$6:$A$505,"&lt;"&amp;A462,$D$6:$D$505,"&gt;=0")+COUNTIFS($B$6:B462,B462&amp;"",$A$6:A462,A462&amp;"",$D$6:D462,"&gt;=0"))</f>
        <v/>
      </c>
      <c r="K462" s="6">
        <f>IF(AND(B462&amp;""="",D462&amp;""=""),"",IF(OR(B462&amp;""="",NOT(ISNUMBER(D462)),NOT(ISNUMBER(A462))),"راجع البيانات","سليم"))</f>
        <v/>
      </c>
    </row>
    <row r="463">
      <c r="A463" s="13" t="n"/>
      <c r="B463" s="5" t="n"/>
      <c r="C463" s="5" t="n"/>
      <c r="D463" s="16" t="n"/>
      <c r="E463" s="5" t="n"/>
      <c r="F463" s="18">
        <f>IF(OR(B463&amp;""="",NOT(ISNUMBER(D463))),"",IFERROR(IF(INDEX('المواعيد'!$D$6:$D$105,MATCH(B463&amp;"",'المواعيد'!$A$6:$A$105,0))="","",INDEX('المواعيد'!$D$6:$D$105,MATCH(B463&amp;"",'المواعيد'!$A$6:$A$105,0))),""))</f>
        <v/>
      </c>
      <c r="G463" s="18">
        <f>IF(OR(F463="",NOT(ISNUMBER(D463))),"",D463-F463)</f>
        <v/>
      </c>
      <c r="H463" s="19">
        <f>IF(OR(B463&amp;""="",NOT(ISNUMBER(D463))),"",IFERROR(IF(INDEX('المواعيد'!$E$6:$E$105,MATCH(B463&amp;"",'المواعيد'!$A$6:$A$105,0))&gt;0,D463/INDEX('المواعيد'!$E$6:$E$105,MATCH(B463&amp;"",'المواعيد'!$A$6:$A$105,0)),""),""))</f>
        <v/>
      </c>
      <c r="I463" s="6">
        <f>IF(OR(B463&amp;""="",NOT(ISNUMBER(D463))),"",IF(COUNTIF('المواعيد'!$A$6:$A$105,B463&amp;"")=0,"الامتحان غير موجود",IF(F463="","بدون هدف",IF(D463&gt;F463,"فوق الهدف",IF(D463=F463,"على الهدف","تحت الهدف")))))</f>
        <v/>
      </c>
      <c r="J463" s="17">
        <f>IF(OR(B463&amp;""="",NOT(ISNUMBER(D463)),NOT(ISNUMBER(A463))),"",COUNTIFS($B$6:$B$505,B463&amp;"",$A$6:$A$505,"&lt;"&amp;A463,$D$6:$D$505,"&gt;=0")+COUNTIFS($B$6:B463,B463&amp;"",$A$6:A463,A463&amp;"",$D$6:D463,"&gt;=0"))</f>
        <v/>
      </c>
      <c r="K463" s="6">
        <f>IF(AND(B463&amp;""="",D463&amp;""=""),"",IF(OR(B463&amp;""="",NOT(ISNUMBER(D463)),NOT(ISNUMBER(A463))),"راجع البيانات","سليم"))</f>
        <v/>
      </c>
    </row>
    <row r="464">
      <c r="A464" s="13" t="n"/>
      <c r="B464" s="5" t="n"/>
      <c r="C464" s="5" t="n"/>
      <c r="D464" s="16" t="n"/>
      <c r="E464" s="5" t="n"/>
      <c r="F464" s="18">
        <f>IF(OR(B464&amp;""="",NOT(ISNUMBER(D464))),"",IFERROR(IF(INDEX('المواعيد'!$D$6:$D$105,MATCH(B464&amp;"",'المواعيد'!$A$6:$A$105,0))="","",INDEX('المواعيد'!$D$6:$D$105,MATCH(B464&amp;"",'المواعيد'!$A$6:$A$105,0))),""))</f>
        <v/>
      </c>
      <c r="G464" s="18">
        <f>IF(OR(F464="",NOT(ISNUMBER(D464))),"",D464-F464)</f>
        <v/>
      </c>
      <c r="H464" s="19">
        <f>IF(OR(B464&amp;""="",NOT(ISNUMBER(D464))),"",IFERROR(IF(INDEX('المواعيد'!$E$6:$E$105,MATCH(B464&amp;"",'المواعيد'!$A$6:$A$105,0))&gt;0,D464/INDEX('المواعيد'!$E$6:$E$105,MATCH(B464&amp;"",'المواعيد'!$A$6:$A$105,0)),""),""))</f>
        <v/>
      </c>
      <c r="I464" s="6">
        <f>IF(OR(B464&amp;""="",NOT(ISNUMBER(D464))),"",IF(COUNTIF('المواعيد'!$A$6:$A$105,B464&amp;"")=0,"الامتحان غير موجود",IF(F464="","بدون هدف",IF(D464&gt;F464,"فوق الهدف",IF(D464=F464,"على الهدف","تحت الهدف")))))</f>
        <v/>
      </c>
      <c r="J464" s="17">
        <f>IF(OR(B464&amp;""="",NOT(ISNUMBER(D464)),NOT(ISNUMBER(A464))),"",COUNTIFS($B$6:$B$505,B464&amp;"",$A$6:$A$505,"&lt;"&amp;A464,$D$6:$D$505,"&gt;=0")+COUNTIFS($B$6:B464,B464&amp;"",$A$6:A464,A464&amp;"",$D$6:D464,"&gt;=0"))</f>
        <v/>
      </c>
      <c r="K464" s="6">
        <f>IF(AND(B464&amp;""="",D464&amp;""=""),"",IF(OR(B464&amp;""="",NOT(ISNUMBER(D464)),NOT(ISNUMBER(A464))),"راجع البيانات","سليم"))</f>
        <v/>
      </c>
    </row>
    <row r="465">
      <c r="A465" s="13" t="n"/>
      <c r="B465" s="5" t="n"/>
      <c r="C465" s="5" t="n"/>
      <c r="D465" s="16" t="n"/>
      <c r="E465" s="5" t="n"/>
      <c r="F465" s="18">
        <f>IF(OR(B465&amp;""="",NOT(ISNUMBER(D465))),"",IFERROR(IF(INDEX('المواعيد'!$D$6:$D$105,MATCH(B465&amp;"",'المواعيد'!$A$6:$A$105,0))="","",INDEX('المواعيد'!$D$6:$D$105,MATCH(B465&amp;"",'المواعيد'!$A$6:$A$105,0))),""))</f>
        <v/>
      </c>
      <c r="G465" s="18">
        <f>IF(OR(F465="",NOT(ISNUMBER(D465))),"",D465-F465)</f>
        <v/>
      </c>
      <c r="H465" s="19">
        <f>IF(OR(B465&amp;""="",NOT(ISNUMBER(D465))),"",IFERROR(IF(INDEX('المواعيد'!$E$6:$E$105,MATCH(B465&amp;"",'المواعيد'!$A$6:$A$105,0))&gt;0,D465/INDEX('المواعيد'!$E$6:$E$105,MATCH(B465&amp;"",'المواعيد'!$A$6:$A$105,0)),""),""))</f>
        <v/>
      </c>
      <c r="I465" s="6">
        <f>IF(OR(B465&amp;""="",NOT(ISNUMBER(D465))),"",IF(COUNTIF('المواعيد'!$A$6:$A$105,B465&amp;"")=0,"الامتحان غير موجود",IF(F465="","بدون هدف",IF(D465&gt;F465,"فوق الهدف",IF(D465=F465,"على الهدف","تحت الهدف")))))</f>
        <v/>
      </c>
      <c r="J465" s="17">
        <f>IF(OR(B465&amp;""="",NOT(ISNUMBER(D465)),NOT(ISNUMBER(A465))),"",COUNTIFS($B$6:$B$505,B465&amp;"",$A$6:$A$505,"&lt;"&amp;A465,$D$6:$D$505,"&gt;=0")+COUNTIFS($B$6:B465,B465&amp;"",$A$6:A465,A465&amp;"",$D$6:D465,"&gt;=0"))</f>
        <v/>
      </c>
      <c r="K465" s="6">
        <f>IF(AND(B465&amp;""="",D465&amp;""=""),"",IF(OR(B465&amp;""="",NOT(ISNUMBER(D465)),NOT(ISNUMBER(A465))),"راجع البيانات","سليم"))</f>
        <v/>
      </c>
    </row>
    <row r="466">
      <c r="A466" s="13" t="n"/>
      <c r="B466" s="5" t="n"/>
      <c r="C466" s="5" t="n"/>
      <c r="D466" s="16" t="n"/>
      <c r="E466" s="5" t="n"/>
      <c r="F466" s="18">
        <f>IF(OR(B466&amp;""="",NOT(ISNUMBER(D466))),"",IFERROR(IF(INDEX('المواعيد'!$D$6:$D$105,MATCH(B466&amp;"",'المواعيد'!$A$6:$A$105,0))="","",INDEX('المواعيد'!$D$6:$D$105,MATCH(B466&amp;"",'المواعيد'!$A$6:$A$105,0))),""))</f>
        <v/>
      </c>
      <c r="G466" s="18">
        <f>IF(OR(F466="",NOT(ISNUMBER(D466))),"",D466-F466)</f>
        <v/>
      </c>
      <c r="H466" s="19">
        <f>IF(OR(B466&amp;""="",NOT(ISNUMBER(D466))),"",IFERROR(IF(INDEX('المواعيد'!$E$6:$E$105,MATCH(B466&amp;"",'المواعيد'!$A$6:$A$105,0))&gt;0,D466/INDEX('المواعيد'!$E$6:$E$105,MATCH(B466&amp;"",'المواعيد'!$A$6:$A$105,0)),""),""))</f>
        <v/>
      </c>
      <c r="I466" s="6">
        <f>IF(OR(B466&amp;""="",NOT(ISNUMBER(D466))),"",IF(COUNTIF('المواعيد'!$A$6:$A$105,B466&amp;"")=0,"الامتحان غير موجود",IF(F466="","بدون هدف",IF(D466&gt;F466,"فوق الهدف",IF(D466=F466,"على الهدف","تحت الهدف")))))</f>
        <v/>
      </c>
      <c r="J466" s="17">
        <f>IF(OR(B466&amp;""="",NOT(ISNUMBER(D466)),NOT(ISNUMBER(A466))),"",COUNTIFS($B$6:$B$505,B466&amp;"",$A$6:$A$505,"&lt;"&amp;A466,$D$6:$D$505,"&gt;=0")+COUNTIFS($B$6:B466,B466&amp;"",$A$6:A466,A466&amp;"",$D$6:D466,"&gt;=0"))</f>
        <v/>
      </c>
      <c r="K466" s="6">
        <f>IF(AND(B466&amp;""="",D466&amp;""=""),"",IF(OR(B466&amp;""="",NOT(ISNUMBER(D466)),NOT(ISNUMBER(A466))),"راجع البيانات","سليم"))</f>
        <v/>
      </c>
    </row>
    <row r="467">
      <c r="A467" s="13" t="n"/>
      <c r="B467" s="5" t="n"/>
      <c r="C467" s="5" t="n"/>
      <c r="D467" s="16" t="n"/>
      <c r="E467" s="5" t="n"/>
      <c r="F467" s="18">
        <f>IF(OR(B467&amp;""="",NOT(ISNUMBER(D467))),"",IFERROR(IF(INDEX('المواعيد'!$D$6:$D$105,MATCH(B467&amp;"",'المواعيد'!$A$6:$A$105,0))="","",INDEX('المواعيد'!$D$6:$D$105,MATCH(B467&amp;"",'المواعيد'!$A$6:$A$105,0))),""))</f>
        <v/>
      </c>
      <c r="G467" s="18">
        <f>IF(OR(F467="",NOT(ISNUMBER(D467))),"",D467-F467)</f>
        <v/>
      </c>
      <c r="H467" s="19">
        <f>IF(OR(B467&amp;""="",NOT(ISNUMBER(D467))),"",IFERROR(IF(INDEX('المواعيد'!$E$6:$E$105,MATCH(B467&amp;"",'المواعيد'!$A$6:$A$105,0))&gt;0,D467/INDEX('المواعيد'!$E$6:$E$105,MATCH(B467&amp;"",'المواعيد'!$A$6:$A$105,0)),""),""))</f>
        <v/>
      </c>
      <c r="I467" s="6">
        <f>IF(OR(B467&amp;""="",NOT(ISNUMBER(D467))),"",IF(COUNTIF('المواعيد'!$A$6:$A$105,B467&amp;"")=0,"الامتحان غير موجود",IF(F467="","بدون هدف",IF(D467&gt;F467,"فوق الهدف",IF(D467=F467,"على الهدف","تحت الهدف")))))</f>
        <v/>
      </c>
      <c r="J467" s="17">
        <f>IF(OR(B467&amp;""="",NOT(ISNUMBER(D467)),NOT(ISNUMBER(A467))),"",COUNTIFS($B$6:$B$505,B467&amp;"",$A$6:$A$505,"&lt;"&amp;A467,$D$6:$D$505,"&gt;=0")+COUNTIFS($B$6:B467,B467&amp;"",$A$6:A467,A467&amp;"",$D$6:D467,"&gt;=0"))</f>
        <v/>
      </c>
      <c r="K467" s="6">
        <f>IF(AND(B467&amp;""="",D467&amp;""=""),"",IF(OR(B467&amp;""="",NOT(ISNUMBER(D467)),NOT(ISNUMBER(A467))),"راجع البيانات","سليم"))</f>
        <v/>
      </c>
    </row>
    <row r="468">
      <c r="A468" s="13" t="n"/>
      <c r="B468" s="5" t="n"/>
      <c r="C468" s="5" t="n"/>
      <c r="D468" s="16" t="n"/>
      <c r="E468" s="5" t="n"/>
      <c r="F468" s="18">
        <f>IF(OR(B468&amp;""="",NOT(ISNUMBER(D468))),"",IFERROR(IF(INDEX('المواعيد'!$D$6:$D$105,MATCH(B468&amp;"",'المواعيد'!$A$6:$A$105,0))="","",INDEX('المواعيد'!$D$6:$D$105,MATCH(B468&amp;"",'المواعيد'!$A$6:$A$105,0))),""))</f>
        <v/>
      </c>
      <c r="G468" s="18">
        <f>IF(OR(F468="",NOT(ISNUMBER(D468))),"",D468-F468)</f>
        <v/>
      </c>
      <c r="H468" s="19">
        <f>IF(OR(B468&amp;""="",NOT(ISNUMBER(D468))),"",IFERROR(IF(INDEX('المواعيد'!$E$6:$E$105,MATCH(B468&amp;"",'المواعيد'!$A$6:$A$105,0))&gt;0,D468/INDEX('المواعيد'!$E$6:$E$105,MATCH(B468&amp;"",'المواعيد'!$A$6:$A$105,0)),""),""))</f>
        <v/>
      </c>
      <c r="I468" s="6">
        <f>IF(OR(B468&amp;""="",NOT(ISNUMBER(D468))),"",IF(COUNTIF('المواعيد'!$A$6:$A$105,B468&amp;"")=0,"الامتحان غير موجود",IF(F468="","بدون هدف",IF(D468&gt;F468,"فوق الهدف",IF(D468=F468,"على الهدف","تحت الهدف")))))</f>
        <v/>
      </c>
      <c r="J468" s="17">
        <f>IF(OR(B468&amp;""="",NOT(ISNUMBER(D468)),NOT(ISNUMBER(A468))),"",COUNTIFS($B$6:$B$505,B468&amp;"",$A$6:$A$505,"&lt;"&amp;A468,$D$6:$D$505,"&gt;=0")+COUNTIFS($B$6:B468,B468&amp;"",$A$6:A468,A468&amp;"",$D$6:D468,"&gt;=0"))</f>
        <v/>
      </c>
      <c r="K468" s="6">
        <f>IF(AND(B468&amp;""="",D468&amp;""=""),"",IF(OR(B468&amp;""="",NOT(ISNUMBER(D468)),NOT(ISNUMBER(A468))),"راجع البيانات","سليم"))</f>
        <v/>
      </c>
    </row>
    <row r="469">
      <c r="A469" s="13" t="n"/>
      <c r="B469" s="5" t="n"/>
      <c r="C469" s="5" t="n"/>
      <c r="D469" s="16" t="n"/>
      <c r="E469" s="5" t="n"/>
      <c r="F469" s="18">
        <f>IF(OR(B469&amp;""="",NOT(ISNUMBER(D469))),"",IFERROR(IF(INDEX('المواعيد'!$D$6:$D$105,MATCH(B469&amp;"",'المواعيد'!$A$6:$A$105,0))="","",INDEX('المواعيد'!$D$6:$D$105,MATCH(B469&amp;"",'المواعيد'!$A$6:$A$105,0))),""))</f>
        <v/>
      </c>
      <c r="G469" s="18">
        <f>IF(OR(F469="",NOT(ISNUMBER(D469))),"",D469-F469)</f>
        <v/>
      </c>
      <c r="H469" s="19">
        <f>IF(OR(B469&amp;""="",NOT(ISNUMBER(D469))),"",IFERROR(IF(INDEX('المواعيد'!$E$6:$E$105,MATCH(B469&amp;"",'المواعيد'!$A$6:$A$105,0))&gt;0,D469/INDEX('المواعيد'!$E$6:$E$105,MATCH(B469&amp;"",'المواعيد'!$A$6:$A$105,0)),""),""))</f>
        <v/>
      </c>
      <c r="I469" s="6">
        <f>IF(OR(B469&amp;""="",NOT(ISNUMBER(D469))),"",IF(COUNTIF('المواعيد'!$A$6:$A$105,B469&amp;"")=0,"الامتحان غير موجود",IF(F469="","بدون هدف",IF(D469&gt;F469,"فوق الهدف",IF(D469=F469,"على الهدف","تحت الهدف")))))</f>
        <v/>
      </c>
      <c r="J469" s="17">
        <f>IF(OR(B469&amp;""="",NOT(ISNUMBER(D469)),NOT(ISNUMBER(A469))),"",COUNTIFS($B$6:$B$505,B469&amp;"",$A$6:$A$505,"&lt;"&amp;A469,$D$6:$D$505,"&gt;=0")+COUNTIFS($B$6:B469,B469&amp;"",$A$6:A469,A469&amp;"",$D$6:D469,"&gt;=0"))</f>
        <v/>
      </c>
      <c r="K469" s="6">
        <f>IF(AND(B469&amp;""="",D469&amp;""=""),"",IF(OR(B469&amp;""="",NOT(ISNUMBER(D469)),NOT(ISNUMBER(A469))),"راجع البيانات","سليم"))</f>
        <v/>
      </c>
    </row>
    <row r="470">
      <c r="A470" s="13" t="n"/>
      <c r="B470" s="5" t="n"/>
      <c r="C470" s="5" t="n"/>
      <c r="D470" s="16" t="n"/>
      <c r="E470" s="5" t="n"/>
      <c r="F470" s="18">
        <f>IF(OR(B470&amp;""="",NOT(ISNUMBER(D470))),"",IFERROR(IF(INDEX('المواعيد'!$D$6:$D$105,MATCH(B470&amp;"",'المواعيد'!$A$6:$A$105,0))="","",INDEX('المواعيد'!$D$6:$D$105,MATCH(B470&amp;"",'المواعيد'!$A$6:$A$105,0))),""))</f>
        <v/>
      </c>
      <c r="G470" s="18">
        <f>IF(OR(F470="",NOT(ISNUMBER(D470))),"",D470-F470)</f>
        <v/>
      </c>
      <c r="H470" s="19">
        <f>IF(OR(B470&amp;""="",NOT(ISNUMBER(D470))),"",IFERROR(IF(INDEX('المواعيد'!$E$6:$E$105,MATCH(B470&amp;"",'المواعيد'!$A$6:$A$105,0))&gt;0,D470/INDEX('المواعيد'!$E$6:$E$105,MATCH(B470&amp;"",'المواعيد'!$A$6:$A$105,0)),""),""))</f>
        <v/>
      </c>
      <c r="I470" s="6">
        <f>IF(OR(B470&amp;""="",NOT(ISNUMBER(D470))),"",IF(COUNTIF('المواعيد'!$A$6:$A$105,B470&amp;"")=0,"الامتحان غير موجود",IF(F470="","بدون هدف",IF(D470&gt;F470,"فوق الهدف",IF(D470=F470,"على الهدف","تحت الهدف")))))</f>
        <v/>
      </c>
      <c r="J470" s="17">
        <f>IF(OR(B470&amp;""="",NOT(ISNUMBER(D470)),NOT(ISNUMBER(A470))),"",COUNTIFS($B$6:$B$505,B470&amp;"",$A$6:$A$505,"&lt;"&amp;A470,$D$6:$D$505,"&gt;=0")+COUNTIFS($B$6:B470,B470&amp;"",$A$6:A470,A470&amp;"",$D$6:D470,"&gt;=0"))</f>
        <v/>
      </c>
      <c r="K470" s="6">
        <f>IF(AND(B470&amp;""="",D470&amp;""=""),"",IF(OR(B470&amp;""="",NOT(ISNUMBER(D470)),NOT(ISNUMBER(A470))),"راجع البيانات","سليم"))</f>
        <v/>
      </c>
    </row>
    <row r="471">
      <c r="A471" s="13" t="n"/>
      <c r="B471" s="5" t="n"/>
      <c r="C471" s="5" t="n"/>
      <c r="D471" s="16" t="n"/>
      <c r="E471" s="5" t="n"/>
      <c r="F471" s="18">
        <f>IF(OR(B471&amp;""="",NOT(ISNUMBER(D471))),"",IFERROR(IF(INDEX('المواعيد'!$D$6:$D$105,MATCH(B471&amp;"",'المواعيد'!$A$6:$A$105,0))="","",INDEX('المواعيد'!$D$6:$D$105,MATCH(B471&amp;"",'المواعيد'!$A$6:$A$105,0))),""))</f>
        <v/>
      </c>
      <c r="G471" s="18">
        <f>IF(OR(F471="",NOT(ISNUMBER(D471))),"",D471-F471)</f>
        <v/>
      </c>
      <c r="H471" s="19">
        <f>IF(OR(B471&amp;""="",NOT(ISNUMBER(D471))),"",IFERROR(IF(INDEX('المواعيد'!$E$6:$E$105,MATCH(B471&amp;"",'المواعيد'!$A$6:$A$105,0))&gt;0,D471/INDEX('المواعيد'!$E$6:$E$105,MATCH(B471&amp;"",'المواعيد'!$A$6:$A$105,0)),""),""))</f>
        <v/>
      </c>
      <c r="I471" s="6">
        <f>IF(OR(B471&amp;""="",NOT(ISNUMBER(D471))),"",IF(COUNTIF('المواعيد'!$A$6:$A$105,B471&amp;"")=0,"الامتحان غير موجود",IF(F471="","بدون هدف",IF(D471&gt;F471,"فوق الهدف",IF(D471=F471,"على الهدف","تحت الهدف")))))</f>
        <v/>
      </c>
      <c r="J471" s="17">
        <f>IF(OR(B471&amp;""="",NOT(ISNUMBER(D471)),NOT(ISNUMBER(A471))),"",COUNTIFS($B$6:$B$505,B471&amp;"",$A$6:$A$505,"&lt;"&amp;A471,$D$6:$D$505,"&gt;=0")+COUNTIFS($B$6:B471,B471&amp;"",$A$6:A471,A471&amp;"",$D$6:D471,"&gt;=0"))</f>
        <v/>
      </c>
      <c r="K471" s="6">
        <f>IF(AND(B471&amp;""="",D471&amp;""=""),"",IF(OR(B471&amp;""="",NOT(ISNUMBER(D471)),NOT(ISNUMBER(A471))),"راجع البيانات","سليم"))</f>
        <v/>
      </c>
    </row>
    <row r="472">
      <c r="A472" s="13" t="n"/>
      <c r="B472" s="5" t="n"/>
      <c r="C472" s="5" t="n"/>
      <c r="D472" s="16" t="n"/>
      <c r="E472" s="5" t="n"/>
      <c r="F472" s="18">
        <f>IF(OR(B472&amp;""="",NOT(ISNUMBER(D472))),"",IFERROR(IF(INDEX('المواعيد'!$D$6:$D$105,MATCH(B472&amp;"",'المواعيد'!$A$6:$A$105,0))="","",INDEX('المواعيد'!$D$6:$D$105,MATCH(B472&amp;"",'المواعيد'!$A$6:$A$105,0))),""))</f>
        <v/>
      </c>
      <c r="G472" s="18">
        <f>IF(OR(F472="",NOT(ISNUMBER(D472))),"",D472-F472)</f>
        <v/>
      </c>
      <c r="H472" s="19">
        <f>IF(OR(B472&amp;""="",NOT(ISNUMBER(D472))),"",IFERROR(IF(INDEX('المواعيد'!$E$6:$E$105,MATCH(B472&amp;"",'المواعيد'!$A$6:$A$105,0))&gt;0,D472/INDEX('المواعيد'!$E$6:$E$105,MATCH(B472&amp;"",'المواعيد'!$A$6:$A$105,0)),""),""))</f>
        <v/>
      </c>
      <c r="I472" s="6">
        <f>IF(OR(B472&amp;""="",NOT(ISNUMBER(D472))),"",IF(COUNTIF('المواعيد'!$A$6:$A$105,B472&amp;"")=0,"الامتحان غير موجود",IF(F472="","بدون هدف",IF(D472&gt;F472,"فوق الهدف",IF(D472=F472,"على الهدف","تحت الهدف")))))</f>
        <v/>
      </c>
      <c r="J472" s="17">
        <f>IF(OR(B472&amp;""="",NOT(ISNUMBER(D472)),NOT(ISNUMBER(A472))),"",COUNTIFS($B$6:$B$505,B472&amp;"",$A$6:$A$505,"&lt;"&amp;A472,$D$6:$D$505,"&gt;=0")+COUNTIFS($B$6:B472,B472&amp;"",$A$6:A472,A472&amp;"",$D$6:D472,"&gt;=0"))</f>
        <v/>
      </c>
      <c r="K472" s="6">
        <f>IF(AND(B472&amp;""="",D472&amp;""=""),"",IF(OR(B472&amp;""="",NOT(ISNUMBER(D472)),NOT(ISNUMBER(A472))),"راجع البيانات","سليم"))</f>
        <v/>
      </c>
    </row>
    <row r="473">
      <c r="A473" s="13" t="n"/>
      <c r="B473" s="5" t="n"/>
      <c r="C473" s="5" t="n"/>
      <c r="D473" s="16" t="n"/>
      <c r="E473" s="5" t="n"/>
      <c r="F473" s="18">
        <f>IF(OR(B473&amp;""="",NOT(ISNUMBER(D473))),"",IFERROR(IF(INDEX('المواعيد'!$D$6:$D$105,MATCH(B473&amp;"",'المواعيد'!$A$6:$A$105,0))="","",INDEX('المواعيد'!$D$6:$D$105,MATCH(B473&amp;"",'المواعيد'!$A$6:$A$105,0))),""))</f>
        <v/>
      </c>
      <c r="G473" s="18">
        <f>IF(OR(F473="",NOT(ISNUMBER(D473))),"",D473-F473)</f>
        <v/>
      </c>
      <c r="H473" s="19">
        <f>IF(OR(B473&amp;""="",NOT(ISNUMBER(D473))),"",IFERROR(IF(INDEX('المواعيد'!$E$6:$E$105,MATCH(B473&amp;"",'المواعيد'!$A$6:$A$105,0))&gt;0,D473/INDEX('المواعيد'!$E$6:$E$105,MATCH(B473&amp;"",'المواعيد'!$A$6:$A$105,0)),""),""))</f>
        <v/>
      </c>
      <c r="I473" s="6">
        <f>IF(OR(B473&amp;""="",NOT(ISNUMBER(D473))),"",IF(COUNTIF('المواعيد'!$A$6:$A$105,B473&amp;"")=0,"الامتحان غير موجود",IF(F473="","بدون هدف",IF(D473&gt;F473,"فوق الهدف",IF(D473=F473,"على الهدف","تحت الهدف")))))</f>
        <v/>
      </c>
      <c r="J473" s="17">
        <f>IF(OR(B473&amp;""="",NOT(ISNUMBER(D473)),NOT(ISNUMBER(A473))),"",COUNTIFS($B$6:$B$505,B473&amp;"",$A$6:$A$505,"&lt;"&amp;A473,$D$6:$D$505,"&gt;=0")+COUNTIFS($B$6:B473,B473&amp;"",$A$6:A473,A473&amp;"",$D$6:D473,"&gt;=0"))</f>
        <v/>
      </c>
      <c r="K473" s="6">
        <f>IF(AND(B473&amp;""="",D473&amp;""=""),"",IF(OR(B473&amp;""="",NOT(ISNUMBER(D473)),NOT(ISNUMBER(A473))),"راجع البيانات","سليم"))</f>
        <v/>
      </c>
    </row>
    <row r="474">
      <c r="A474" s="13" t="n"/>
      <c r="B474" s="5" t="n"/>
      <c r="C474" s="5" t="n"/>
      <c r="D474" s="16" t="n"/>
      <c r="E474" s="5" t="n"/>
      <c r="F474" s="18">
        <f>IF(OR(B474&amp;""="",NOT(ISNUMBER(D474))),"",IFERROR(IF(INDEX('المواعيد'!$D$6:$D$105,MATCH(B474&amp;"",'المواعيد'!$A$6:$A$105,0))="","",INDEX('المواعيد'!$D$6:$D$105,MATCH(B474&amp;"",'المواعيد'!$A$6:$A$105,0))),""))</f>
        <v/>
      </c>
      <c r="G474" s="18">
        <f>IF(OR(F474="",NOT(ISNUMBER(D474))),"",D474-F474)</f>
        <v/>
      </c>
      <c r="H474" s="19">
        <f>IF(OR(B474&amp;""="",NOT(ISNUMBER(D474))),"",IFERROR(IF(INDEX('المواعيد'!$E$6:$E$105,MATCH(B474&amp;"",'المواعيد'!$A$6:$A$105,0))&gt;0,D474/INDEX('المواعيد'!$E$6:$E$105,MATCH(B474&amp;"",'المواعيد'!$A$6:$A$105,0)),""),""))</f>
        <v/>
      </c>
      <c r="I474" s="6">
        <f>IF(OR(B474&amp;""="",NOT(ISNUMBER(D474))),"",IF(COUNTIF('المواعيد'!$A$6:$A$105,B474&amp;"")=0,"الامتحان غير موجود",IF(F474="","بدون هدف",IF(D474&gt;F474,"فوق الهدف",IF(D474=F474,"على الهدف","تحت الهدف")))))</f>
        <v/>
      </c>
      <c r="J474" s="17">
        <f>IF(OR(B474&amp;""="",NOT(ISNUMBER(D474)),NOT(ISNUMBER(A474))),"",COUNTIFS($B$6:$B$505,B474&amp;"",$A$6:$A$505,"&lt;"&amp;A474,$D$6:$D$505,"&gt;=0")+COUNTIFS($B$6:B474,B474&amp;"",$A$6:A474,A474&amp;"",$D$6:D474,"&gt;=0"))</f>
        <v/>
      </c>
      <c r="K474" s="6">
        <f>IF(AND(B474&amp;""="",D474&amp;""=""),"",IF(OR(B474&amp;""="",NOT(ISNUMBER(D474)),NOT(ISNUMBER(A474))),"راجع البيانات","سليم"))</f>
        <v/>
      </c>
    </row>
    <row r="475">
      <c r="A475" s="13" t="n"/>
      <c r="B475" s="5" t="n"/>
      <c r="C475" s="5" t="n"/>
      <c r="D475" s="16" t="n"/>
      <c r="E475" s="5" t="n"/>
      <c r="F475" s="18">
        <f>IF(OR(B475&amp;""="",NOT(ISNUMBER(D475))),"",IFERROR(IF(INDEX('المواعيد'!$D$6:$D$105,MATCH(B475&amp;"",'المواعيد'!$A$6:$A$105,0))="","",INDEX('المواعيد'!$D$6:$D$105,MATCH(B475&amp;"",'المواعيد'!$A$6:$A$105,0))),""))</f>
        <v/>
      </c>
      <c r="G475" s="18">
        <f>IF(OR(F475="",NOT(ISNUMBER(D475))),"",D475-F475)</f>
        <v/>
      </c>
      <c r="H475" s="19">
        <f>IF(OR(B475&amp;""="",NOT(ISNUMBER(D475))),"",IFERROR(IF(INDEX('المواعيد'!$E$6:$E$105,MATCH(B475&amp;"",'المواعيد'!$A$6:$A$105,0))&gt;0,D475/INDEX('المواعيد'!$E$6:$E$105,MATCH(B475&amp;"",'المواعيد'!$A$6:$A$105,0)),""),""))</f>
        <v/>
      </c>
      <c r="I475" s="6">
        <f>IF(OR(B475&amp;""="",NOT(ISNUMBER(D475))),"",IF(COUNTIF('المواعيد'!$A$6:$A$105,B475&amp;"")=0,"الامتحان غير موجود",IF(F475="","بدون هدف",IF(D475&gt;F475,"فوق الهدف",IF(D475=F475,"على الهدف","تحت الهدف")))))</f>
        <v/>
      </c>
      <c r="J475" s="17">
        <f>IF(OR(B475&amp;""="",NOT(ISNUMBER(D475)),NOT(ISNUMBER(A475))),"",COUNTIFS($B$6:$B$505,B475&amp;"",$A$6:$A$505,"&lt;"&amp;A475,$D$6:$D$505,"&gt;=0")+COUNTIFS($B$6:B475,B475&amp;"",$A$6:A475,A475&amp;"",$D$6:D475,"&gt;=0"))</f>
        <v/>
      </c>
      <c r="K475" s="6">
        <f>IF(AND(B475&amp;""="",D475&amp;""=""),"",IF(OR(B475&amp;""="",NOT(ISNUMBER(D475)),NOT(ISNUMBER(A475))),"راجع البيانات","سليم"))</f>
        <v/>
      </c>
    </row>
    <row r="476">
      <c r="A476" s="13" t="n"/>
      <c r="B476" s="5" t="n"/>
      <c r="C476" s="5" t="n"/>
      <c r="D476" s="16" t="n"/>
      <c r="E476" s="5" t="n"/>
      <c r="F476" s="18">
        <f>IF(OR(B476&amp;""="",NOT(ISNUMBER(D476))),"",IFERROR(IF(INDEX('المواعيد'!$D$6:$D$105,MATCH(B476&amp;"",'المواعيد'!$A$6:$A$105,0))="","",INDEX('المواعيد'!$D$6:$D$105,MATCH(B476&amp;"",'المواعيد'!$A$6:$A$105,0))),""))</f>
        <v/>
      </c>
      <c r="G476" s="18">
        <f>IF(OR(F476="",NOT(ISNUMBER(D476))),"",D476-F476)</f>
        <v/>
      </c>
      <c r="H476" s="19">
        <f>IF(OR(B476&amp;""="",NOT(ISNUMBER(D476))),"",IFERROR(IF(INDEX('المواعيد'!$E$6:$E$105,MATCH(B476&amp;"",'المواعيد'!$A$6:$A$105,0))&gt;0,D476/INDEX('المواعيد'!$E$6:$E$105,MATCH(B476&amp;"",'المواعيد'!$A$6:$A$105,0)),""),""))</f>
        <v/>
      </c>
      <c r="I476" s="6">
        <f>IF(OR(B476&amp;""="",NOT(ISNUMBER(D476))),"",IF(COUNTIF('المواعيد'!$A$6:$A$105,B476&amp;"")=0,"الامتحان غير موجود",IF(F476="","بدون هدف",IF(D476&gt;F476,"فوق الهدف",IF(D476=F476,"على الهدف","تحت الهدف")))))</f>
        <v/>
      </c>
      <c r="J476" s="17">
        <f>IF(OR(B476&amp;""="",NOT(ISNUMBER(D476)),NOT(ISNUMBER(A476))),"",COUNTIFS($B$6:$B$505,B476&amp;"",$A$6:$A$505,"&lt;"&amp;A476,$D$6:$D$505,"&gt;=0")+COUNTIFS($B$6:B476,B476&amp;"",$A$6:A476,A476&amp;"",$D$6:D476,"&gt;=0"))</f>
        <v/>
      </c>
      <c r="K476" s="6">
        <f>IF(AND(B476&amp;""="",D476&amp;""=""),"",IF(OR(B476&amp;""="",NOT(ISNUMBER(D476)),NOT(ISNUMBER(A476))),"راجع البيانات","سليم"))</f>
        <v/>
      </c>
    </row>
    <row r="477">
      <c r="A477" s="13" t="n"/>
      <c r="B477" s="5" t="n"/>
      <c r="C477" s="5" t="n"/>
      <c r="D477" s="16" t="n"/>
      <c r="E477" s="5" t="n"/>
      <c r="F477" s="18">
        <f>IF(OR(B477&amp;""="",NOT(ISNUMBER(D477))),"",IFERROR(IF(INDEX('المواعيد'!$D$6:$D$105,MATCH(B477&amp;"",'المواعيد'!$A$6:$A$105,0))="","",INDEX('المواعيد'!$D$6:$D$105,MATCH(B477&amp;"",'المواعيد'!$A$6:$A$105,0))),""))</f>
        <v/>
      </c>
      <c r="G477" s="18">
        <f>IF(OR(F477="",NOT(ISNUMBER(D477))),"",D477-F477)</f>
        <v/>
      </c>
      <c r="H477" s="19">
        <f>IF(OR(B477&amp;""="",NOT(ISNUMBER(D477))),"",IFERROR(IF(INDEX('المواعيد'!$E$6:$E$105,MATCH(B477&amp;"",'المواعيد'!$A$6:$A$105,0))&gt;0,D477/INDEX('المواعيد'!$E$6:$E$105,MATCH(B477&amp;"",'المواعيد'!$A$6:$A$105,0)),""),""))</f>
        <v/>
      </c>
      <c r="I477" s="6">
        <f>IF(OR(B477&amp;""="",NOT(ISNUMBER(D477))),"",IF(COUNTIF('المواعيد'!$A$6:$A$105,B477&amp;"")=0,"الامتحان غير موجود",IF(F477="","بدون هدف",IF(D477&gt;F477,"فوق الهدف",IF(D477=F477,"على الهدف","تحت الهدف")))))</f>
        <v/>
      </c>
      <c r="J477" s="17">
        <f>IF(OR(B477&amp;""="",NOT(ISNUMBER(D477)),NOT(ISNUMBER(A477))),"",COUNTIFS($B$6:$B$505,B477&amp;"",$A$6:$A$505,"&lt;"&amp;A477,$D$6:$D$505,"&gt;=0")+COUNTIFS($B$6:B477,B477&amp;"",$A$6:A477,A477&amp;"",$D$6:D477,"&gt;=0"))</f>
        <v/>
      </c>
      <c r="K477" s="6">
        <f>IF(AND(B477&amp;""="",D477&amp;""=""),"",IF(OR(B477&amp;""="",NOT(ISNUMBER(D477)),NOT(ISNUMBER(A477))),"راجع البيانات","سليم"))</f>
        <v/>
      </c>
    </row>
    <row r="478">
      <c r="A478" s="13" t="n"/>
      <c r="B478" s="5" t="n"/>
      <c r="C478" s="5" t="n"/>
      <c r="D478" s="16" t="n"/>
      <c r="E478" s="5" t="n"/>
      <c r="F478" s="18">
        <f>IF(OR(B478&amp;""="",NOT(ISNUMBER(D478))),"",IFERROR(IF(INDEX('المواعيد'!$D$6:$D$105,MATCH(B478&amp;"",'المواعيد'!$A$6:$A$105,0))="","",INDEX('المواعيد'!$D$6:$D$105,MATCH(B478&amp;"",'المواعيد'!$A$6:$A$105,0))),""))</f>
        <v/>
      </c>
      <c r="G478" s="18">
        <f>IF(OR(F478="",NOT(ISNUMBER(D478))),"",D478-F478)</f>
        <v/>
      </c>
      <c r="H478" s="19">
        <f>IF(OR(B478&amp;""="",NOT(ISNUMBER(D478))),"",IFERROR(IF(INDEX('المواعيد'!$E$6:$E$105,MATCH(B478&amp;"",'المواعيد'!$A$6:$A$105,0))&gt;0,D478/INDEX('المواعيد'!$E$6:$E$105,MATCH(B478&amp;"",'المواعيد'!$A$6:$A$105,0)),""),""))</f>
        <v/>
      </c>
      <c r="I478" s="6">
        <f>IF(OR(B478&amp;""="",NOT(ISNUMBER(D478))),"",IF(COUNTIF('المواعيد'!$A$6:$A$105,B478&amp;"")=0,"الامتحان غير موجود",IF(F478="","بدون هدف",IF(D478&gt;F478,"فوق الهدف",IF(D478=F478,"على الهدف","تحت الهدف")))))</f>
        <v/>
      </c>
      <c r="J478" s="17">
        <f>IF(OR(B478&amp;""="",NOT(ISNUMBER(D478)),NOT(ISNUMBER(A478))),"",COUNTIFS($B$6:$B$505,B478&amp;"",$A$6:$A$505,"&lt;"&amp;A478,$D$6:$D$505,"&gt;=0")+COUNTIFS($B$6:B478,B478&amp;"",$A$6:A478,A478&amp;"",$D$6:D478,"&gt;=0"))</f>
        <v/>
      </c>
      <c r="K478" s="6">
        <f>IF(AND(B478&amp;""="",D478&amp;""=""),"",IF(OR(B478&amp;""="",NOT(ISNUMBER(D478)),NOT(ISNUMBER(A478))),"راجع البيانات","سليم"))</f>
        <v/>
      </c>
    </row>
    <row r="479">
      <c r="A479" s="13" t="n"/>
      <c r="B479" s="5" t="n"/>
      <c r="C479" s="5" t="n"/>
      <c r="D479" s="16" t="n"/>
      <c r="E479" s="5" t="n"/>
      <c r="F479" s="18">
        <f>IF(OR(B479&amp;""="",NOT(ISNUMBER(D479))),"",IFERROR(IF(INDEX('المواعيد'!$D$6:$D$105,MATCH(B479&amp;"",'المواعيد'!$A$6:$A$105,0))="","",INDEX('المواعيد'!$D$6:$D$105,MATCH(B479&amp;"",'المواعيد'!$A$6:$A$105,0))),""))</f>
        <v/>
      </c>
      <c r="G479" s="18">
        <f>IF(OR(F479="",NOT(ISNUMBER(D479))),"",D479-F479)</f>
        <v/>
      </c>
      <c r="H479" s="19">
        <f>IF(OR(B479&amp;""="",NOT(ISNUMBER(D479))),"",IFERROR(IF(INDEX('المواعيد'!$E$6:$E$105,MATCH(B479&amp;"",'المواعيد'!$A$6:$A$105,0))&gt;0,D479/INDEX('المواعيد'!$E$6:$E$105,MATCH(B479&amp;"",'المواعيد'!$A$6:$A$105,0)),""),""))</f>
        <v/>
      </c>
      <c r="I479" s="6">
        <f>IF(OR(B479&amp;""="",NOT(ISNUMBER(D479))),"",IF(COUNTIF('المواعيد'!$A$6:$A$105,B479&amp;"")=0,"الامتحان غير موجود",IF(F479="","بدون هدف",IF(D479&gt;F479,"فوق الهدف",IF(D479=F479,"على الهدف","تحت الهدف")))))</f>
        <v/>
      </c>
      <c r="J479" s="17">
        <f>IF(OR(B479&amp;""="",NOT(ISNUMBER(D479)),NOT(ISNUMBER(A479))),"",COUNTIFS($B$6:$B$505,B479&amp;"",$A$6:$A$505,"&lt;"&amp;A479,$D$6:$D$505,"&gt;=0")+COUNTIFS($B$6:B479,B479&amp;"",$A$6:A479,A479&amp;"",$D$6:D479,"&gt;=0"))</f>
        <v/>
      </c>
      <c r="K479" s="6">
        <f>IF(AND(B479&amp;""="",D479&amp;""=""),"",IF(OR(B479&amp;""="",NOT(ISNUMBER(D479)),NOT(ISNUMBER(A479))),"راجع البيانات","سليم"))</f>
        <v/>
      </c>
    </row>
    <row r="480">
      <c r="A480" s="13" t="n"/>
      <c r="B480" s="5" t="n"/>
      <c r="C480" s="5" t="n"/>
      <c r="D480" s="16" t="n"/>
      <c r="E480" s="5" t="n"/>
      <c r="F480" s="18">
        <f>IF(OR(B480&amp;""="",NOT(ISNUMBER(D480))),"",IFERROR(IF(INDEX('المواعيد'!$D$6:$D$105,MATCH(B480&amp;"",'المواعيد'!$A$6:$A$105,0))="","",INDEX('المواعيد'!$D$6:$D$105,MATCH(B480&amp;"",'المواعيد'!$A$6:$A$105,0))),""))</f>
        <v/>
      </c>
      <c r="G480" s="18">
        <f>IF(OR(F480="",NOT(ISNUMBER(D480))),"",D480-F480)</f>
        <v/>
      </c>
      <c r="H480" s="19">
        <f>IF(OR(B480&amp;""="",NOT(ISNUMBER(D480))),"",IFERROR(IF(INDEX('المواعيد'!$E$6:$E$105,MATCH(B480&amp;"",'المواعيد'!$A$6:$A$105,0))&gt;0,D480/INDEX('المواعيد'!$E$6:$E$105,MATCH(B480&amp;"",'المواعيد'!$A$6:$A$105,0)),""),""))</f>
        <v/>
      </c>
      <c r="I480" s="6">
        <f>IF(OR(B480&amp;""="",NOT(ISNUMBER(D480))),"",IF(COUNTIF('المواعيد'!$A$6:$A$105,B480&amp;"")=0,"الامتحان غير موجود",IF(F480="","بدون هدف",IF(D480&gt;F480,"فوق الهدف",IF(D480=F480,"على الهدف","تحت الهدف")))))</f>
        <v/>
      </c>
      <c r="J480" s="17">
        <f>IF(OR(B480&amp;""="",NOT(ISNUMBER(D480)),NOT(ISNUMBER(A480))),"",COUNTIFS($B$6:$B$505,B480&amp;"",$A$6:$A$505,"&lt;"&amp;A480,$D$6:$D$505,"&gt;=0")+COUNTIFS($B$6:B480,B480&amp;"",$A$6:A480,A480&amp;"",$D$6:D480,"&gt;=0"))</f>
        <v/>
      </c>
      <c r="K480" s="6">
        <f>IF(AND(B480&amp;""="",D480&amp;""=""),"",IF(OR(B480&amp;""="",NOT(ISNUMBER(D480)),NOT(ISNUMBER(A480))),"راجع البيانات","سليم"))</f>
        <v/>
      </c>
    </row>
    <row r="481">
      <c r="A481" s="13" t="n"/>
      <c r="B481" s="5" t="n"/>
      <c r="C481" s="5" t="n"/>
      <c r="D481" s="16" t="n"/>
      <c r="E481" s="5" t="n"/>
      <c r="F481" s="18">
        <f>IF(OR(B481&amp;""="",NOT(ISNUMBER(D481))),"",IFERROR(IF(INDEX('المواعيد'!$D$6:$D$105,MATCH(B481&amp;"",'المواعيد'!$A$6:$A$105,0))="","",INDEX('المواعيد'!$D$6:$D$105,MATCH(B481&amp;"",'المواعيد'!$A$6:$A$105,0))),""))</f>
        <v/>
      </c>
      <c r="G481" s="18">
        <f>IF(OR(F481="",NOT(ISNUMBER(D481))),"",D481-F481)</f>
        <v/>
      </c>
      <c r="H481" s="19">
        <f>IF(OR(B481&amp;""="",NOT(ISNUMBER(D481))),"",IFERROR(IF(INDEX('المواعيد'!$E$6:$E$105,MATCH(B481&amp;"",'المواعيد'!$A$6:$A$105,0))&gt;0,D481/INDEX('المواعيد'!$E$6:$E$105,MATCH(B481&amp;"",'المواعيد'!$A$6:$A$105,0)),""),""))</f>
        <v/>
      </c>
      <c r="I481" s="6">
        <f>IF(OR(B481&amp;""="",NOT(ISNUMBER(D481))),"",IF(COUNTIF('المواعيد'!$A$6:$A$105,B481&amp;"")=0,"الامتحان غير موجود",IF(F481="","بدون هدف",IF(D481&gt;F481,"فوق الهدف",IF(D481=F481,"على الهدف","تحت الهدف")))))</f>
        <v/>
      </c>
      <c r="J481" s="17">
        <f>IF(OR(B481&amp;""="",NOT(ISNUMBER(D481)),NOT(ISNUMBER(A481))),"",COUNTIFS($B$6:$B$505,B481&amp;"",$A$6:$A$505,"&lt;"&amp;A481,$D$6:$D$505,"&gt;=0")+COUNTIFS($B$6:B481,B481&amp;"",$A$6:A481,A481&amp;"",$D$6:D481,"&gt;=0"))</f>
        <v/>
      </c>
      <c r="K481" s="6">
        <f>IF(AND(B481&amp;""="",D481&amp;""=""),"",IF(OR(B481&amp;""="",NOT(ISNUMBER(D481)),NOT(ISNUMBER(A481))),"راجع البيانات","سليم"))</f>
        <v/>
      </c>
    </row>
    <row r="482">
      <c r="A482" s="13" t="n"/>
      <c r="B482" s="5" t="n"/>
      <c r="C482" s="5" t="n"/>
      <c r="D482" s="16" t="n"/>
      <c r="E482" s="5" t="n"/>
      <c r="F482" s="18">
        <f>IF(OR(B482&amp;""="",NOT(ISNUMBER(D482))),"",IFERROR(IF(INDEX('المواعيد'!$D$6:$D$105,MATCH(B482&amp;"",'المواعيد'!$A$6:$A$105,0))="","",INDEX('المواعيد'!$D$6:$D$105,MATCH(B482&amp;"",'المواعيد'!$A$6:$A$105,0))),""))</f>
        <v/>
      </c>
      <c r="G482" s="18">
        <f>IF(OR(F482="",NOT(ISNUMBER(D482))),"",D482-F482)</f>
        <v/>
      </c>
      <c r="H482" s="19">
        <f>IF(OR(B482&amp;""="",NOT(ISNUMBER(D482))),"",IFERROR(IF(INDEX('المواعيد'!$E$6:$E$105,MATCH(B482&amp;"",'المواعيد'!$A$6:$A$105,0))&gt;0,D482/INDEX('المواعيد'!$E$6:$E$105,MATCH(B482&amp;"",'المواعيد'!$A$6:$A$105,0)),""),""))</f>
        <v/>
      </c>
      <c r="I482" s="6">
        <f>IF(OR(B482&amp;""="",NOT(ISNUMBER(D482))),"",IF(COUNTIF('المواعيد'!$A$6:$A$105,B482&amp;"")=0,"الامتحان غير موجود",IF(F482="","بدون هدف",IF(D482&gt;F482,"فوق الهدف",IF(D482=F482,"على الهدف","تحت الهدف")))))</f>
        <v/>
      </c>
      <c r="J482" s="17">
        <f>IF(OR(B482&amp;""="",NOT(ISNUMBER(D482)),NOT(ISNUMBER(A482))),"",COUNTIFS($B$6:$B$505,B482&amp;"",$A$6:$A$505,"&lt;"&amp;A482,$D$6:$D$505,"&gt;=0")+COUNTIFS($B$6:B482,B482&amp;"",$A$6:A482,A482&amp;"",$D$6:D482,"&gt;=0"))</f>
        <v/>
      </c>
      <c r="K482" s="6">
        <f>IF(AND(B482&amp;""="",D482&amp;""=""),"",IF(OR(B482&amp;""="",NOT(ISNUMBER(D482)),NOT(ISNUMBER(A482))),"راجع البيانات","سليم"))</f>
        <v/>
      </c>
    </row>
    <row r="483">
      <c r="A483" s="13" t="n"/>
      <c r="B483" s="5" t="n"/>
      <c r="C483" s="5" t="n"/>
      <c r="D483" s="16" t="n"/>
      <c r="E483" s="5" t="n"/>
      <c r="F483" s="18">
        <f>IF(OR(B483&amp;""="",NOT(ISNUMBER(D483))),"",IFERROR(IF(INDEX('المواعيد'!$D$6:$D$105,MATCH(B483&amp;"",'المواعيد'!$A$6:$A$105,0))="","",INDEX('المواعيد'!$D$6:$D$105,MATCH(B483&amp;"",'المواعيد'!$A$6:$A$105,0))),""))</f>
        <v/>
      </c>
      <c r="G483" s="18">
        <f>IF(OR(F483="",NOT(ISNUMBER(D483))),"",D483-F483)</f>
        <v/>
      </c>
      <c r="H483" s="19">
        <f>IF(OR(B483&amp;""="",NOT(ISNUMBER(D483))),"",IFERROR(IF(INDEX('المواعيد'!$E$6:$E$105,MATCH(B483&amp;"",'المواعيد'!$A$6:$A$105,0))&gt;0,D483/INDEX('المواعيد'!$E$6:$E$105,MATCH(B483&amp;"",'المواعيد'!$A$6:$A$105,0)),""),""))</f>
        <v/>
      </c>
      <c r="I483" s="6">
        <f>IF(OR(B483&amp;""="",NOT(ISNUMBER(D483))),"",IF(COUNTIF('المواعيد'!$A$6:$A$105,B483&amp;"")=0,"الامتحان غير موجود",IF(F483="","بدون هدف",IF(D483&gt;F483,"فوق الهدف",IF(D483=F483,"على الهدف","تحت الهدف")))))</f>
        <v/>
      </c>
      <c r="J483" s="17">
        <f>IF(OR(B483&amp;""="",NOT(ISNUMBER(D483)),NOT(ISNUMBER(A483))),"",COUNTIFS($B$6:$B$505,B483&amp;"",$A$6:$A$505,"&lt;"&amp;A483,$D$6:$D$505,"&gt;=0")+COUNTIFS($B$6:B483,B483&amp;"",$A$6:A483,A483&amp;"",$D$6:D483,"&gt;=0"))</f>
        <v/>
      </c>
      <c r="K483" s="6">
        <f>IF(AND(B483&amp;""="",D483&amp;""=""),"",IF(OR(B483&amp;""="",NOT(ISNUMBER(D483)),NOT(ISNUMBER(A483))),"راجع البيانات","سليم"))</f>
        <v/>
      </c>
    </row>
    <row r="484">
      <c r="A484" s="13" t="n"/>
      <c r="B484" s="5" t="n"/>
      <c r="C484" s="5" t="n"/>
      <c r="D484" s="16" t="n"/>
      <c r="E484" s="5" t="n"/>
      <c r="F484" s="18">
        <f>IF(OR(B484&amp;""="",NOT(ISNUMBER(D484))),"",IFERROR(IF(INDEX('المواعيد'!$D$6:$D$105,MATCH(B484&amp;"",'المواعيد'!$A$6:$A$105,0))="","",INDEX('المواعيد'!$D$6:$D$105,MATCH(B484&amp;"",'المواعيد'!$A$6:$A$105,0))),""))</f>
        <v/>
      </c>
      <c r="G484" s="18">
        <f>IF(OR(F484="",NOT(ISNUMBER(D484))),"",D484-F484)</f>
        <v/>
      </c>
      <c r="H484" s="19">
        <f>IF(OR(B484&amp;""="",NOT(ISNUMBER(D484))),"",IFERROR(IF(INDEX('المواعيد'!$E$6:$E$105,MATCH(B484&amp;"",'المواعيد'!$A$6:$A$105,0))&gt;0,D484/INDEX('المواعيد'!$E$6:$E$105,MATCH(B484&amp;"",'المواعيد'!$A$6:$A$105,0)),""),""))</f>
        <v/>
      </c>
      <c r="I484" s="6">
        <f>IF(OR(B484&amp;""="",NOT(ISNUMBER(D484))),"",IF(COUNTIF('المواعيد'!$A$6:$A$105,B484&amp;"")=0,"الامتحان غير موجود",IF(F484="","بدون هدف",IF(D484&gt;F484,"فوق الهدف",IF(D484=F484,"على الهدف","تحت الهدف")))))</f>
        <v/>
      </c>
      <c r="J484" s="17">
        <f>IF(OR(B484&amp;""="",NOT(ISNUMBER(D484)),NOT(ISNUMBER(A484))),"",COUNTIFS($B$6:$B$505,B484&amp;"",$A$6:$A$505,"&lt;"&amp;A484,$D$6:$D$505,"&gt;=0")+COUNTIFS($B$6:B484,B484&amp;"",$A$6:A484,A484&amp;"",$D$6:D484,"&gt;=0"))</f>
        <v/>
      </c>
      <c r="K484" s="6">
        <f>IF(AND(B484&amp;""="",D484&amp;""=""),"",IF(OR(B484&amp;""="",NOT(ISNUMBER(D484)),NOT(ISNUMBER(A484))),"راجع البيانات","سليم"))</f>
        <v/>
      </c>
    </row>
    <row r="485">
      <c r="A485" s="13" t="n"/>
      <c r="B485" s="5" t="n"/>
      <c r="C485" s="5" t="n"/>
      <c r="D485" s="16" t="n"/>
      <c r="E485" s="5" t="n"/>
      <c r="F485" s="18">
        <f>IF(OR(B485&amp;""="",NOT(ISNUMBER(D485))),"",IFERROR(IF(INDEX('المواعيد'!$D$6:$D$105,MATCH(B485&amp;"",'المواعيد'!$A$6:$A$105,0))="","",INDEX('المواعيد'!$D$6:$D$105,MATCH(B485&amp;"",'المواعيد'!$A$6:$A$105,0))),""))</f>
        <v/>
      </c>
      <c r="G485" s="18">
        <f>IF(OR(F485="",NOT(ISNUMBER(D485))),"",D485-F485)</f>
        <v/>
      </c>
      <c r="H485" s="19">
        <f>IF(OR(B485&amp;""="",NOT(ISNUMBER(D485))),"",IFERROR(IF(INDEX('المواعيد'!$E$6:$E$105,MATCH(B485&amp;"",'المواعيد'!$A$6:$A$105,0))&gt;0,D485/INDEX('المواعيد'!$E$6:$E$105,MATCH(B485&amp;"",'المواعيد'!$A$6:$A$105,0)),""),""))</f>
        <v/>
      </c>
      <c r="I485" s="6">
        <f>IF(OR(B485&amp;""="",NOT(ISNUMBER(D485))),"",IF(COUNTIF('المواعيد'!$A$6:$A$105,B485&amp;"")=0,"الامتحان غير موجود",IF(F485="","بدون هدف",IF(D485&gt;F485,"فوق الهدف",IF(D485=F485,"على الهدف","تحت الهدف")))))</f>
        <v/>
      </c>
      <c r="J485" s="17">
        <f>IF(OR(B485&amp;""="",NOT(ISNUMBER(D485)),NOT(ISNUMBER(A485))),"",COUNTIFS($B$6:$B$505,B485&amp;"",$A$6:$A$505,"&lt;"&amp;A485,$D$6:$D$505,"&gt;=0")+COUNTIFS($B$6:B485,B485&amp;"",$A$6:A485,A485&amp;"",$D$6:D485,"&gt;=0"))</f>
        <v/>
      </c>
      <c r="K485" s="6">
        <f>IF(AND(B485&amp;""="",D485&amp;""=""),"",IF(OR(B485&amp;""="",NOT(ISNUMBER(D485)),NOT(ISNUMBER(A485))),"راجع البيانات","سليم"))</f>
        <v/>
      </c>
    </row>
    <row r="486">
      <c r="A486" s="13" t="n"/>
      <c r="B486" s="5" t="n"/>
      <c r="C486" s="5" t="n"/>
      <c r="D486" s="16" t="n"/>
      <c r="E486" s="5" t="n"/>
      <c r="F486" s="18">
        <f>IF(OR(B486&amp;""="",NOT(ISNUMBER(D486))),"",IFERROR(IF(INDEX('المواعيد'!$D$6:$D$105,MATCH(B486&amp;"",'المواعيد'!$A$6:$A$105,0))="","",INDEX('المواعيد'!$D$6:$D$105,MATCH(B486&amp;"",'المواعيد'!$A$6:$A$105,0))),""))</f>
        <v/>
      </c>
      <c r="G486" s="18">
        <f>IF(OR(F486="",NOT(ISNUMBER(D486))),"",D486-F486)</f>
        <v/>
      </c>
      <c r="H486" s="19">
        <f>IF(OR(B486&amp;""="",NOT(ISNUMBER(D486))),"",IFERROR(IF(INDEX('المواعيد'!$E$6:$E$105,MATCH(B486&amp;"",'المواعيد'!$A$6:$A$105,0))&gt;0,D486/INDEX('المواعيد'!$E$6:$E$105,MATCH(B486&amp;"",'المواعيد'!$A$6:$A$105,0)),""),""))</f>
        <v/>
      </c>
      <c r="I486" s="6">
        <f>IF(OR(B486&amp;""="",NOT(ISNUMBER(D486))),"",IF(COUNTIF('المواعيد'!$A$6:$A$105,B486&amp;"")=0,"الامتحان غير موجود",IF(F486="","بدون هدف",IF(D486&gt;F486,"فوق الهدف",IF(D486=F486,"على الهدف","تحت الهدف")))))</f>
        <v/>
      </c>
      <c r="J486" s="17">
        <f>IF(OR(B486&amp;""="",NOT(ISNUMBER(D486)),NOT(ISNUMBER(A486))),"",COUNTIFS($B$6:$B$505,B486&amp;"",$A$6:$A$505,"&lt;"&amp;A486,$D$6:$D$505,"&gt;=0")+COUNTIFS($B$6:B486,B486&amp;"",$A$6:A486,A486&amp;"",$D$6:D486,"&gt;=0"))</f>
        <v/>
      </c>
      <c r="K486" s="6">
        <f>IF(AND(B486&amp;""="",D486&amp;""=""),"",IF(OR(B486&amp;""="",NOT(ISNUMBER(D486)),NOT(ISNUMBER(A486))),"راجع البيانات","سليم"))</f>
        <v/>
      </c>
    </row>
    <row r="487">
      <c r="A487" s="13" t="n"/>
      <c r="B487" s="5" t="n"/>
      <c r="C487" s="5" t="n"/>
      <c r="D487" s="16" t="n"/>
      <c r="E487" s="5" t="n"/>
      <c r="F487" s="18">
        <f>IF(OR(B487&amp;""="",NOT(ISNUMBER(D487))),"",IFERROR(IF(INDEX('المواعيد'!$D$6:$D$105,MATCH(B487&amp;"",'المواعيد'!$A$6:$A$105,0))="","",INDEX('المواعيد'!$D$6:$D$105,MATCH(B487&amp;"",'المواعيد'!$A$6:$A$105,0))),""))</f>
        <v/>
      </c>
      <c r="G487" s="18">
        <f>IF(OR(F487="",NOT(ISNUMBER(D487))),"",D487-F487)</f>
        <v/>
      </c>
      <c r="H487" s="19">
        <f>IF(OR(B487&amp;""="",NOT(ISNUMBER(D487))),"",IFERROR(IF(INDEX('المواعيد'!$E$6:$E$105,MATCH(B487&amp;"",'المواعيد'!$A$6:$A$105,0))&gt;0,D487/INDEX('المواعيد'!$E$6:$E$105,MATCH(B487&amp;"",'المواعيد'!$A$6:$A$105,0)),""),""))</f>
        <v/>
      </c>
      <c r="I487" s="6">
        <f>IF(OR(B487&amp;""="",NOT(ISNUMBER(D487))),"",IF(COUNTIF('المواعيد'!$A$6:$A$105,B487&amp;"")=0,"الامتحان غير موجود",IF(F487="","بدون هدف",IF(D487&gt;F487,"فوق الهدف",IF(D487=F487,"على الهدف","تحت الهدف")))))</f>
        <v/>
      </c>
      <c r="J487" s="17">
        <f>IF(OR(B487&amp;""="",NOT(ISNUMBER(D487)),NOT(ISNUMBER(A487))),"",COUNTIFS($B$6:$B$505,B487&amp;"",$A$6:$A$505,"&lt;"&amp;A487,$D$6:$D$505,"&gt;=0")+COUNTIFS($B$6:B487,B487&amp;"",$A$6:A487,A487&amp;"",$D$6:D487,"&gt;=0"))</f>
        <v/>
      </c>
      <c r="K487" s="6">
        <f>IF(AND(B487&amp;""="",D487&amp;""=""),"",IF(OR(B487&amp;""="",NOT(ISNUMBER(D487)),NOT(ISNUMBER(A487))),"راجع البيانات","سليم"))</f>
        <v/>
      </c>
    </row>
    <row r="488">
      <c r="A488" s="13" t="n"/>
      <c r="B488" s="5" t="n"/>
      <c r="C488" s="5" t="n"/>
      <c r="D488" s="16" t="n"/>
      <c r="E488" s="5" t="n"/>
      <c r="F488" s="18">
        <f>IF(OR(B488&amp;""="",NOT(ISNUMBER(D488))),"",IFERROR(IF(INDEX('المواعيد'!$D$6:$D$105,MATCH(B488&amp;"",'المواعيد'!$A$6:$A$105,0))="","",INDEX('المواعيد'!$D$6:$D$105,MATCH(B488&amp;"",'المواعيد'!$A$6:$A$105,0))),""))</f>
        <v/>
      </c>
      <c r="G488" s="18">
        <f>IF(OR(F488="",NOT(ISNUMBER(D488))),"",D488-F488)</f>
        <v/>
      </c>
      <c r="H488" s="19">
        <f>IF(OR(B488&amp;""="",NOT(ISNUMBER(D488))),"",IFERROR(IF(INDEX('المواعيد'!$E$6:$E$105,MATCH(B488&amp;"",'المواعيد'!$A$6:$A$105,0))&gt;0,D488/INDEX('المواعيد'!$E$6:$E$105,MATCH(B488&amp;"",'المواعيد'!$A$6:$A$105,0)),""),""))</f>
        <v/>
      </c>
      <c r="I488" s="6">
        <f>IF(OR(B488&amp;""="",NOT(ISNUMBER(D488))),"",IF(COUNTIF('المواعيد'!$A$6:$A$105,B488&amp;"")=0,"الامتحان غير موجود",IF(F488="","بدون هدف",IF(D488&gt;F488,"فوق الهدف",IF(D488=F488,"على الهدف","تحت الهدف")))))</f>
        <v/>
      </c>
      <c r="J488" s="17">
        <f>IF(OR(B488&amp;""="",NOT(ISNUMBER(D488)),NOT(ISNUMBER(A488))),"",COUNTIFS($B$6:$B$505,B488&amp;"",$A$6:$A$505,"&lt;"&amp;A488,$D$6:$D$505,"&gt;=0")+COUNTIFS($B$6:B488,B488&amp;"",$A$6:A488,A488&amp;"",$D$6:D488,"&gt;=0"))</f>
        <v/>
      </c>
      <c r="K488" s="6">
        <f>IF(AND(B488&amp;""="",D488&amp;""=""),"",IF(OR(B488&amp;""="",NOT(ISNUMBER(D488)),NOT(ISNUMBER(A488))),"راجع البيانات","سليم"))</f>
        <v/>
      </c>
    </row>
    <row r="489">
      <c r="A489" s="13" t="n"/>
      <c r="B489" s="5" t="n"/>
      <c r="C489" s="5" t="n"/>
      <c r="D489" s="16" t="n"/>
      <c r="E489" s="5" t="n"/>
      <c r="F489" s="18">
        <f>IF(OR(B489&amp;""="",NOT(ISNUMBER(D489))),"",IFERROR(IF(INDEX('المواعيد'!$D$6:$D$105,MATCH(B489&amp;"",'المواعيد'!$A$6:$A$105,0))="","",INDEX('المواعيد'!$D$6:$D$105,MATCH(B489&amp;"",'المواعيد'!$A$6:$A$105,0))),""))</f>
        <v/>
      </c>
      <c r="G489" s="18">
        <f>IF(OR(F489="",NOT(ISNUMBER(D489))),"",D489-F489)</f>
        <v/>
      </c>
      <c r="H489" s="19">
        <f>IF(OR(B489&amp;""="",NOT(ISNUMBER(D489))),"",IFERROR(IF(INDEX('المواعيد'!$E$6:$E$105,MATCH(B489&amp;"",'المواعيد'!$A$6:$A$105,0))&gt;0,D489/INDEX('المواعيد'!$E$6:$E$105,MATCH(B489&amp;"",'المواعيد'!$A$6:$A$105,0)),""),""))</f>
        <v/>
      </c>
      <c r="I489" s="6">
        <f>IF(OR(B489&amp;""="",NOT(ISNUMBER(D489))),"",IF(COUNTIF('المواعيد'!$A$6:$A$105,B489&amp;"")=0,"الامتحان غير موجود",IF(F489="","بدون هدف",IF(D489&gt;F489,"فوق الهدف",IF(D489=F489,"على الهدف","تحت الهدف")))))</f>
        <v/>
      </c>
      <c r="J489" s="17">
        <f>IF(OR(B489&amp;""="",NOT(ISNUMBER(D489)),NOT(ISNUMBER(A489))),"",COUNTIFS($B$6:$B$505,B489&amp;"",$A$6:$A$505,"&lt;"&amp;A489,$D$6:$D$505,"&gt;=0")+COUNTIFS($B$6:B489,B489&amp;"",$A$6:A489,A489&amp;"",$D$6:D489,"&gt;=0"))</f>
        <v/>
      </c>
      <c r="K489" s="6">
        <f>IF(AND(B489&amp;""="",D489&amp;""=""),"",IF(OR(B489&amp;""="",NOT(ISNUMBER(D489)),NOT(ISNUMBER(A489))),"راجع البيانات","سليم"))</f>
        <v/>
      </c>
    </row>
    <row r="490">
      <c r="A490" s="13" t="n"/>
      <c r="B490" s="5" t="n"/>
      <c r="C490" s="5" t="n"/>
      <c r="D490" s="16" t="n"/>
      <c r="E490" s="5" t="n"/>
      <c r="F490" s="18">
        <f>IF(OR(B490&amp;""="",NOT(ISNUMBER(D490))),"",IFERROR(IF(INDEX('المواعيد'!$D$6:$D$105,MATCH(B490&amp;"",'المواعيد'!$A$6:$A$105,0))="","",INDEX('المواعيد'!$D$6:$D$105,MATCH(B490&amp;"",'المواعيد'!$A$6:$A$105,0))),""))</f>
        <v/>
      </c>
      <c r="G490" s="18">
        <f>IF(OR(F490="",NOT(ISNUMBER(D490))),"",D490-F490)</f>
        <v/>
      </c>
      <c r="H490" s="19">
        <f>IF(OR(B490&amp;""="",NOT(ISNUMBER(D490))),"",IFERROR(IF(INDEX('المواعيد'!$E$6:$E$105,MATCH(B490&amp;"",'المواعيد'!$A$6:$A$105,0))&gt;0,D490/INDEX('المواعيد'!$E$6:$E$105,MATCH(B490&amp;"",'المواعيد'!$A$6:$A$105,0)),""),""))</f>
        <v/>
      </c>
      <c r="I490" s="6">
        <f>IF(OR(B490&amp;""="",NOT(ISNUMBER(D490))),"",IF(COUNTIF('المواعيد'!$A$6:$A$105,B490&amp;"")=0,"الامتحان غير موجود",IF(F490="","بدون هدف",IF(D490&gt;F490,"فوق الهدف",IF(D490=F490,"على الهدف","تحت الهدف")))))</f>
        <v/>
      </c>
      <c r="J490" s="17">
        <f>IF(OR(B490&amp;""="",NOT(ISNUMBER(D490)),NOT(ISNUMBER(A490))),"",COUNTIFS($B$6:$B$505,B490&amp;"",$A$6:$A$505,"&lt;"&amp;A490,$D$6:$D$505,"&gt;=0")+COUNTIFS($B$6:B490,B490&amp;"",$A$6:A490,A490&amp;"",$D$6:D490,"&gt;=0"))</f>
        <v/>
      </c>
      <c r="K490" s="6">
        <f>IF(AND(B490&amp;""="",D490&amp;""=""),"",IF(OR(B490&amp;""="",NOT(ISNUMBER(D490)),NOT(ISNUMBER(A490))),"راجع البيانات","سليم"))</f>
        <v/>
      </c>
    </row>
    <row r="491">
      <c r="A491" s="13" t="n"/>
      <c r="B491" s="5" t="n"/>
      <c r="C491" s="5" t="n"/>
      <c r="D491" s="16" t="n"/>
      <c r="E491" s="5" t="n"/>
      <c r="F491" s="18">
        <f>IF(OR(B491&amp;""="",NOT(ISNUMBER(D491))),"",IFERROR(IF(INDEX('المواعيد'!$D$6:$D$105,MATCH(B491&amp;"",'المواعيد'!$A$6:$A$105,0))="","",INDEX('المواعيد'!$D$6:$D$105,MATCH(B491&amp;"",'المواعيد'!$A$6:$A$105,0))),""))</f>
        <v/>
      </c>
      <c r="G491" s="18">
        <f>IF(OR(F491="",NOT(ISNUMBER(D491))),"",D491-F491)</f>
        <v/>
      </c>
      <c r="H491" s="19">
        <f>IF(OR(B491&amp;""="",NOT(ISNUMBER(D491))),"",IFERROR(IF(INDEX('المواعيد'!$E$6:$E$105,MATCH(B491&amp;"",'المواعيد'!$A$6:$A$105,0))&gt;0,D491/INDEX('المواعيد'!$E$6:$E$105,MATCH(B491&amp;"",'المواعيد'!$A$6:$A$105,0)),""),""))</f>
        <v/>
      </c>
      <c r="I491" s="6">
        <f>IF(OR(B491&amp;""="",NOT(ISNUMBER(D491))),"",IF(COUNTIF('المواعيد'!$A$6:$A$105,B491&amp;"")=0,"الامتحان غير موجود",IF(F491="","بدون هدف",IF(D491&gt;F491,"فوق الهدف",IF(D491=F491,"على الهدف","تحت الهدف")))))</f>
        <v/>
      </c>
      <c r="J491" s="17">
        <f>IF(OR(B491&amp;""="",NOT(ISNUMBER(D491)),NOT(ISNUMBER(A491))),"",COUNTIFS($B$6:$B$505,B491&amp;"",$A$6:$A$505,"&lt;"&amp;A491,$D$6:$D$505,"&gt;=0")+COUNTIFS($B$6:B491,B491&amp;"",$A$6:A491,A491&amp;"",$D$6:D491,"&gt;=0"))</f>
        <v/>
      </c>
      <c r="K491" s="6">
        <f>IF(AND(B491&amp;""="",D491&amp;""=""),"",IF(OR(B491&amp;""="",NOT(ISNUMBER(D491)),NOT(ISNUMBER(A491))),"راجع البيانات","سليم"))</f>
        <v/>
      </c>
    </row>
    <row r="492">
      <c r="A492" s="13" t="n"/>
      <c r="B492" s="5" t="n"/>
      <c r="C492" s="5" t="n"/>
      <c r="D492" s="16" t="n"/>
      <c r="E492" s="5" t="n"/>
      <c r="F492" s="18">
        <f>IF(OR(B492&amp;""="",NOT(ISNUMBER(D492))),"",IFERROR(IF(INDEX('المواعيد'!$D$6:$D$105,MATCH(B492&amp;"",'المواعيد'!$A$6:$A$105,0))="","",INDEX('المواعيد'!$D$6:$D$105,MATCH(B492&amp;"",'المواعيد'!$A$6:$A$105,0))),""))</f>
        <v/>
      </c>
      <c r="G492" s="18">
        <f>IF(OR(F492="",NOT(ISNUMBER(D492))),"",D492-F492)</f>
        <v/>
      </c>
      <c r="H492" s="19">
        <f>IF(OR(B492&amp;""="",NOT(ISNUMBER(D492))),"",IFERROR(IF(INDEX('المواعيد'!$E$6:$E$105,MATCH(B492&amp;"",'المواعيد'!$A$6:$A$105,0))&gt;0,D492/INDEX('المواعيد'!$E$6:$E$105,MATCH(B492&amp;"",'المواعيد'!$A$6:$A$105,0)),""),""))</f>
        <v/>
      </c>
      <c r="I492" s="6">
        <f>IF(OR(B492&amp;""="",NOT(ISNUMBER(D492))),"",IF(COUNTIF('المواعيد'!$A$6:$A$105,B492&amp;"")=0,"الامتحان غير موجود",IF(F492="","بدون هدف",IF(D492&gt;F492,"فوق الهدف",IF(D492=F492,"على الهدف","تحت الهدف")))))</f>
        <v/>
      </c>
      <c r="J492" s="17">
        <f>IF(OR(B492&amp;""="",NOT(ISNUMBER(D492)),NOT(ISNUMBER(A492))),"",COUNTIFS($B$6:$B$505,B492&amp;"",$A$6:$A$505,"&lt;"&amp;A492,$D$6:$D$505,"&gt;=0")+COUNTIFS($B$6:B492,B492&amp;"",$A$6:A492,A492&amp;"",$D$6:D492,"&gt;=0"))</f>
        <v/>
      </c>
      <c r="K492" s="6">
        <f>IF(AND(B492&amp;""="",D492&amp;""=""),"",IF(OR(B492&amp;""="",NOT(ISNUMBER(D492)),NOT(ISNUMBER(A492))),"راجع البيانات","سليم"))</f>
        <v/>
      </c>
    </row>
    <row r="493">
      <c r="A493" s="13" t="n"/>
      <c r="B493" s="5" t="n"/>
      <c r="C493" s="5" t="n"/>
      <c r="D493" s="16" t="n"/>
      <c r="E493" s="5" t="n"/>
      <c r="F493" s="18">
        <f>IF(OR(B493&amp;""="",NOT(ISNUMBER(D493))),"",IFERROR(IF(INDEX('المواعيد'!$D$6:$D$105,MATCH(B493&amp;"",'المواعيد'!$A$6:$A$105,0))="","",INDEX('المواعيد'!$D$6:$D$105,MATCH(B493&amp;"",'المواعيد'!$A$6:$A$105,0))),""))</f>
        <v/>
      </c>
      <c r="G493" s="18">
        <f>IF(OR(F493="",NOT(ISNUMBER(D493))),"",D493-F493)</f>
        <v/>
      </c>
      <c r="H493" s="19">
        <f>IF(OR(B493&amp;""="",NOT(ISNUMBER(D493))),"",IFERROR(IF(INDEX('المواعيد'!$E$6:$E$105,MATCH(B493&amp;"",'المواعيد'!$A$6:$A$105,0))&gt;0,D493/INDEX('المواعيد'!$E$6:$E$105,MATCH(B493&amp;"",'المواعيد'!$A$6:$A$105,0)),""),""))</f>
        <v/>
      </c>
      <c r="I493" s="6">
        <f>IF(OR(B493&amp;""="",NOT(ISNUMBER(D493))),"",IF(COUNTIF('المواعيد'!$A$6:$A$105,B493&amp;"")=0,"الامتحان غير موجود",IF(F493="","بدون هدف",IF(D493&gt;F493,"فوق الهدف",IF(D493=F493,"على الهدف","تحت الهدف")))))</f>
        <v/>
      </c>
      <c r="J493" s="17">
        <f>IF(OR(B493&amp;""="",NOT(ISNUMBER(D493)),NOT(ISNUMBER(A493))),"",COUNTIFS($B$6:$B$505,B493&amp;"",$A$6:$A$505,"&lt;"&amp;A493,$D$6:$D$505,"&gt;=0")+COUNTIFS($B$6:B493,B493&amp;"",$A$6:A493,A493&amp;"",$D$6:D493,"&gt;=0"))</f>
        <v/>
      </c>
      <c r="K493" s="6">
        <f>IF(AND(B493&amp;""="",D493&amp;""=""),"",IF(OR(B493&amp;""="",NOT(ISNUMBER(D493)),NOT(ISNUMBER(A493))),"راجع البيانات","سليم"))</f>
        <v/>
      </c>
    </row>
    <row r="494">
      <c r="A494" s="13" t="n"/>
      <c r="B494" s="5" t="n"/>
      <c r="C494" s="5" t="n"/>
      <c r="D494" s="16" t="n"/>
      <c r="E494" s="5" t="n"/>
      <c r="F494" s="18">
        <f>IF(OR(B494&amp;""="",NOT(ISNUMBER(D494))),"",IFERROR(IF(INDEX('المواعيد'!$D$6:$D$105,MATCH(B494&amp;"",'المواعيد'!$A$6:$A$105,0))="","",INDEX('المواعيد'!$D$6:$D$105,MATCH(B494&amp;"",'المواعيد'!$A$6:$A$105,0))),""))</f>
        <v/>
      </c>
      <c r="G494" s="18">
        <f>IF(OR(F494="",NOT(ISNUMBER(D494))),"",D494-F494)</f>
        <v/>
      </c>
      <c r="H494" s="19">
        <f>IF(OR(B494&amp;""="",NOT(ISNUMBER(D494))),"",IFERROR(IF(INDEX('المواعيد'!$E$6:$E$105,MATCH(B494&amp;"",'المواعيد'!$A$6:$A$105,0))&gt;0,D494/INDEX('المواعيد'!$E$6:$E$105,MATCH(B494&amp;"",'المواعيد'!$A$6:$A$105,0)),""),""))</f>
        <v/>
      </c>
      <c r="I494" s="6">
        <f>IF(OR(B494&amp;""="",NOT(ISNUMBER(D494))),"",IF(COUNTIF('المواعيد'!$A$6:$A$105,B494&amp;"")=0,"الامتحان غير موجود",IF(F494="","بدون هدف",IF(D494&gt;F494,"فوق الهدف",IF(D494=F494,"على الهدف","تحت الهدف")))))</f>
        <v/>
      </c>
      <c r="J494" s="17">
        <f>IF(OR(B494&amp;""="",NOT(ISNUMBER(D494)),NOT(ISNUMBER(A494))),"",COUNTIFS($B$6:$B$505,B494&amp;"",$A$6:$A$505,"&lt;"&amp;A494,$D$6:$D$505,"&gt;=0")+COUNTIFS($B$6:B494,B494&amp;"",$A$6:A494,A494&amp;"",$D$6:D494,"&gt;=0"))</f>
        <v/>
      </c>
      <c r="K494" s="6">
        <f>IF(AND(B494&amp;""="",D494&amp;""=""),"",IF(OR(B494&amp;""="",NOT(ISNUMBER(D494)),NOT(ISNUMBER(A494))),"راجع البيانات","سليم"))</f>
        <v/>
      </c>
    </row>
    <row r="495">
      <c r="A495" s="13" t="n"/>
      <c r="B495" s="5" t="n"/>
      <c r="C495" s="5" t="n"/>
      <c r="D495" s="16" t="n"/>
      <c r="E495" s="5" t="n"/>
      <c r="F495" s="18">
        <f>IF(OR(B495&amp;""="",NOT(ISNUMBER(D495))),"",IFERROR(IF(INDEX('المواعيد'!$D$6:$D$105,MATCH(B495&amp;"",'المواعيد'!$A$6:$A$105,0))="","",INDEX('المواعيد'!$D$6:$D$105,MATCH(B495&amp;"",'المواعيد'!$A$6:$A$105,0))),""))</f>
        <v/>
      </c>
      <c r="G495" s="18">
        <f>IF(OR(F495="",NOT(ISNUMBER(D495))),"",D495-F495)</f>
        <v/>
      </c>
      <c r="H495" s="19">
        <f>IF(OR(B495&amp;""="",NOT(ISNUMBER(D495))),"",IFERROR(IF(INDEX('المواعيد'!$E$6:$E$105,MATCH(B495&amp;"",'المواعيد'!$A$6:$A$105,0))&gt;0,D495/INDEX('المواعيد'!$E$6:$E$105,MATCH(B495&amp;"",'المواعيد'!$A$6:$A$105,0)),""),""))</f>
        <v/>
      </c>
      <c r="I495" s="6">
        <f>IF(OR(B495&amp;""="",NOT(ISNUMBER(D495))),"",IF(COUNTIF('المواعيد'!$A$6:$A$105,B495&amp;"")=0,"الامتحان غير موجود",IF(F495="","بدون هدف",IF(D495&gt;F495,"فوق الهدف",IF(D495=F495,"على الهدف","تحت الهدف")))))</f>
        <v/>
      </c>
      <c r="J495" s="17">
        <f>IF(OR(B495&amp;""="",NOT(ISNUMBER(D495)),NOT(ISNUMBER(A495))),"",COUNTIFS($B$6:$B$505,B495&amp;"",$A$6:$A$505,"&lt;"&amp;A495,$D$6:$D$505,"&gt;=0")+COUNTIFS($B$6:B495,B495&amp;"",$A$6:A495,A495&amp;"",$D$6:D495,"&gt;=0"))</f>
        <v/>
      </c>
      <c r="K495" s="6">
        <f>IF(AND(B495&amp;""="",D495&amp;""=""),"",IF(OR(B495&amp;""="",NOT(ISNUMBER(D495)),NOT(ISNUMBER(A495))),"راجع البيانات","سليم"))</f>
        <v/>
      </c>
    </row>
    <row r="496">
      <c r="A496" s="13" t="n"/>
      <c r="B496" s="5" t="n"/>
      <c r="C496" s="5" t="n"/>
      <c r="D496" s="16" t="n"/>
      <c r="E496" s="5" t="n"/>
      <c r="F496" s="18">
        <f>IF(OR(B496&amp;""="",NOT(ISNUMBER(D496))),"",IFERROR(IF(INDEX('المواعيد'!$D$6:$D$105,MATCH(B496&amp;"",'المواعيد'!$A$6:$A$105,0))="","",INDEX('المواعيد'!$D$6:$D$105,MATCH(B496&amp;"",'المواعيد'!$A$6:$A$105,0))),""))</f>
        <v/>
      </c>
      <c r="G496" s="18">
        <f>IF(OR(F496="",NOT(ISNUMBER(D496))),"",D496-F496)</f>
        <v/>
      </c>
      <c r="H496" s="19">
        <f>IF(OR(B496&amp;""="",NOT(ISNUMBER(D496))),"",IFERROR(IF(INDEX('المواعيد'!$E$6:$E$105,MATCH(B496&amp;"",'المواعيد'!$A$6:$A$105,0))&gt;0,D496/INDEX('المواعيد'!$E$6:$E$105,MATCH(B496&amp;"",'المواعيد'!$A$6:$A$105,0)),""),""))</f>
        <v/>
      </c>
      <c r="I496" s="6">
        <f>IF(OR(B496&amp;""="",NOT(ISNUMBER(D496))),"",IF(COUNTIF('المواعيد'!$A$6:$A$105,B496&amp;"")=0,"الامتحان غير موجود",IF(F496="","بدون هدف",IF(D496&gt;F496,"فوق الهدف",IF(D496=F496,"على الهدف","تحت الهدف")))))</f>
        <v/>
      </c>
      <c r="J496" s="17">
        <f>IF(OR(B496&amp;""="",NOT(ISNUMBER(D496)),NOT(ISNUMBER(A496))),"",COUNTIFS($B$6:$B$505,B496&amp;"",$A$6:$A$505,"&lt;"&amp;A496,$D$6:$D$505,"&gt;=0")+COUNTIFS($B$6:B496,B496&amp;"",$A$6:A496,A496&amp;"",$D$6:D496,"&gt;=0"))</f>
        <v/>
      </c>
      <c r="K496" s="6">
        <f>IF(AND(B496&amp;""="",D496&amp;""=""),"",IF(OR(B496&amp;""="",NOT(ISNUMBER(D496)),NOT(ISNUMBER(A496))),"راجع البيانات","سليم"))</f>
        <v/>
      </c>
    </row>
    <row r="497">
      <c r="A497" s="13" t="n"/>
      <c r="B497" s="5" t="n"/>
      <c r="C497" s="5" t="n"/>
      <c r="D497" s="16" t="n"/>
      <c r="E497" s="5" t="n"/>
      <c r="F497" s="18">
        <f>IF(OR(B497&amp;""="",NOT(ISNUMBER(D497))),"",IFERROR(IF(INDEX('المواعيد'!$D$6:$D$105,MATCH(B497&amp;"",'المواعيد'!$A$6:$A$105,0))="","",INDEX('المواعيد'!$D$6:$D$105,MATCH(B497&amp;"",'المواعيد'!$A$6:$A$105,0))),""))</f>
        <v/>
      </c>
      <c r="G497" s="18">
        <f>IF(OR(F497="",NOT(ISNUMBER(D497))),"",D497-F497)</f>
        <v/>
      </c>
      <c r="H497" s="19">
        <f>IF(OR(B497&amp;""="",NOT(ISNUMBER(D497))),"",IFERROR(IF(INDEX('المواعيد'!$E$6:$E$105,MATCH(B497&amp;"",'المواعيد'!$A$6:$A$105,0))&gt;0,D497/INDEX('المواعيد'!$E$6:$E$105,MATCH(B497&amp;"",'المواعيد'!$A$6:$A$105,0)),""),""))</f>
        <v/>
      </c>
      <c r="I497" s="6">
        <f>IF(OR(B497&amp;""="",NOT(ISNUMBER(D497))),"",IF(COUNTIF('المواعيد'!$A$6:$A$105,B497&amp;"")=0,"الامتحان غير موجود",IF(F497="","بدون هدف",IF(D497&gt;F497,"فوق الهدف",IF(D497=F497,"على الهدف","تحت الهدف")))))</f>
        <v/>
      </c>
      <c r="J497" s="17">
        <f>IF(OR(B497&amp;""="",NOT(ISNUMBER(D497)),NOT(ISNUMBER(A497))),"",COUNTIFS($B$6:$B$505,B497&amp;"",$A$6:$A$505,"&lt;"&amp;A497,$D$6:$D$505,"&gt;=0")+COUNTIFS($B$6:B497,B497&amp;"",$A$6:A497,A497&amp;"",$D$6:D497,"&gt;=0"))</f>
        <v/>
      </c>
      <c r="K497" s="6">
        <f>IF(AND(B497&amp;""="",D497&amp;""=""),"",IF(OR(B497&amp;""="",NOT(ISNUMBER(D497)),NOT(ISNUMBER(A497))),"راجع البيانات","سليم"))</f>
        <v/>
      </c>
    </row>
    <row r="498">
      <c r="A498" s="13" t="n"/>
      <c r="B498" s="5" t="n"/>
      <c r="C498" s="5" t="n"/>
      <c r="D498" s="16" t="n"/>
      <c r="E498" s="5" t="n"/>
      <c r="F498" s="18">
        <f>IF(OR(B498&amp;""="",NOT(ISNUMBER(D498))),"",IFERROR(IF(INDEX('المواعيد'!$D$6:$D$105,MATCH(B498&amp;"",'المواعيد'!$A$6:$A$105,0))="","",INDEX('المواعيد'!$D$6:$D$105,MATCH(B498&amp;"",'المواعيد'!$A$6:$A$105,0))),""))</f>
        <v/>
      </c>
      <c r="G498" s="18">
        <f>IF(OR(F498="",NOT(ISNUMBER(D498))),"",D498-F498)</f>
        <v/>
      </c>
      <c r="H498" s="19">
        <f>IF(OR(B498&amp;""="",NOT(ISNUMBER(D498))),"",IFERROR(IF(INDEX('المواعيد'!$E$6:$E$105,MATCH(B498&amp;"",'المواعيد'!$A$6:$A$105,0))&gt;0,D498/INDEX('المواعيد'!$E$6:$E$105,MATCH(B498&amp;"",'المواعيد'!$A$6:$A$105,0)),""),""))</f>
        <v/>
      </c>
      <c r="I498" s="6">
        <f>IF(OR(B498&amp;""="",NOT(ISNUMBER(D498))),"",IF(COUNTIF('المواعيد'!$A$6:$A$105,B498&amp;"")=0,"الامتحان غير موجود",IF(F498="","بدون هدف",IF(D498&gt;F498,"فوق الهدف",IF(D498=F498,"على الهدف","تحت الهدف")))))</f>
        <v/>
      </c>
      <c r="J498" s="17">
        <f>IF(OR(B498&amp;""="",NOT(ISNUMBER(D498)),NOT(ISNUMBER(A498))),"",COUNTIFS($B$6:$B$505,B498&amp;"",$A$6:$A$505,"&lt;"&amp;A498,$D$6:$D$505,"&gt;=0")+COUNTIFS($B$6:B498,B498&amp;"",$A$6:A498,A498&amp;"",$D$6:D498,"&gt;=0"))</f>
        <v/>
      </c>
      <c r="K498" s="6">
        <f>IF(AND(B498&amp;""="",D498&amp;""=""),"",IF(OR(B498&amp;""="",NOT(ISNUMBER(D498)),NOT(ISNUMBER(A498))),"راجع البيانات","سليم"))</f>
        <v/>
      </c>
    </row>
    <row r="499">
      <c r="A499" s="13" t="n"/>
      <c r="B499" s="5" t="n"/>
      <c r="C499" s="5" t="n"/>
      <c r="D499" s="16" t="n"/>
      <c r="E499" s="5" t="n"/>
      <c r="F499" s="18">
        <f>IF(OR(B499&amp;""="",NOT(ISNUMBER(D499))),"",IFERROR(IF(INDEX('المواعيد'!$D$6:$D$105,MATCH(B499&amp;"",'المواعيد'!$A$6:$A$105,0))="","",INDEX('المواعيد'!$D$6:$D$105,MATCH(B499&amp;"",'المواعيد'!$A$6:$A$105,0))),""))</f>
        <v/>
      </c>
      <c r="G499" s="18">
        <f>IF(OR(F499="",NOT(ISNUMBER(D499))),"",D499-F499)</f>
        <v/>
      </c>
      <c r="H499" s="19">
        <f>IF(OR(B499&amp;""="",NOT(ISNUMBER(D499))),"",IFERROR(IF(INDEX('المواعيد'!$E$6:$E$105,MATCH(B499&amp;"",'المواعيد'!$A$6:$A$105,0))&gt;0,D499/INDEX('المواعيد'!$E$6:$E$105,MATCH(B499&amp;"",'المواعيد'!$A$6:$A$105,0)),""),""))</f>
        <v/>
      </c>
      <c r="I499" s="6">
        <f>IF(OR(B499&amp;""="",NOT(ISNUMBER(D499))),"",IF(COUNTIF('المواعيد'!$A$6:$A$105,B499&amp;"")=0,"الامتحان غير موجود",IF(F499="","بدون هدف",IF(D499&gt;F499,"فوق الهدف",IF(D499=F499,"على الهدف","تحت الهدف")))))</f>
        <v/>
      </c>
      <c r="J499" s="17">
        <f>IF(OR(B499&amp;""="",NOT(ISNUMBER(D499)),NOT(ISNUMBER(A499))),"",COUNTIFS($B$6:$B$505,B499&amp;"",$A$6:$A$505,"&lt;"&amp;A499,$D$6:$D$505,"&gt;=0")+COUNTIFS($B$6:B499,B499&amp;"",$A$6:A499,A499&amp;"",$D$6:D499,"&gt;=0"))</f>
        <v/>
      </c>
      <c r="K499" s="6">
        <f>IF(AND(B499&amp;""="",D499&amp;""=""),"",IF(OR(B499&amp;""="",NOT(ISNUMBER(D499)),NOT(ISNUMBER(A499))),"راجع البيانات","سليم"))</f>
        <v/>
      </c>
    </row>
    <row r="500">
      <c r="A500" s="13" t="n"/>
      <c r="B500" s="5" t="n"/>
      <c r="C500" s="5" t="n"/>
      <c r="D500" s="16" t="n"/>
      <c r="E500" s="5" t="n"/>
      <c r="F500" s="18">
        <f>IF(OR(B500&amp;""="",NOT(ISNUMBER(D500))),"",IFERROR(IF(INDEX('المواعيد'!$D$6:$D$105,MATCH(B500&amp;"",'المواعيد'!$A$6:$A$105,0))="","",INDEX('المواعيد'!$D$6:$D$105,MATCH(B500&amp;"",'المواعيد'!$A$6:$A$105,0))),""))</f>
        <v/>
      </c>
      <c r="G500" s="18">
        <f>IF(OR(F500="",NOT(ISNUMBER(D500))),"",D500-F500)</f>
        <v/>
      </c>
      <c r="H500" s="19">
        <f>IF(OR(B500&amp;""="",NOT(ISNUMBER(D500))),"",IFERROR(IF(INDEX('المواعيد'!$E$6:$E$105,MATCH(B500&amp;"",'المواعيد'!$A$6:$A$105,0))&gt;0,D500/INDEX('المواعيد'!$E$6:$E$105,MATCH(B500&amp;"",'المواعيد'!$A$6:$A$105,0)),""),""))</f>
        <v/>
      </c>
      <c r="I500" s="6">
        <f>IF(OR(B500&amp;""="",NOT(ISNUMBER(D500))),"",IF(COUNTIF('المواعيد'!$A$6:$A$105,B500&amp;"")=0,"الامتحان غير موجود",IF(F500="","بدون هدف",IF(D500&gt;F500,"فوق الهدف",IF(D500=F500,"على الهدف","تحت الهدف")))))</f>
        <v/>
      </c>
      <c r="J500" s="17">
        <f>IF(OR(B500&amp;""="",NOT(ISNUMBER(D500)),NOT(ISNUMBER(A500))),"",COUNTIFS($B$6:$B$505,B500&amp;"",$A$6:$A$505,"&lt;"&amp;A500,$D$6:$D$505,"&gt;=0")+COUNTIFS($B$6:B500,B500&amp;"",$A$6:A500,A500&amp;"",$D$6:D500,"&gt;=0"))</f>
        <v/>
      </c>
      <c r="K500" s="6">
        <f>IF(AND(B500&amp;""="",D500&amp;""=""),"",IF(OR(B500&amp;""="",NOT(ISNUMBER(D500)),NOT(ISNUMBER(A500))),"راجع البيانات","سليم"))</f>
        <v/>
      </c>
    </row>
    <row r="501">
      <c r="A501" s="13" t="n"/>
      <c r="B501" s="5" t="n"/>
      <c r="C501" s="5" t="n"/>
      <c r="D501" s="16" t="n"/>
      <c r="E501" s="5" t="n"/>
      <c r="F501" s="18">
        <f>IF(OR(B501&amp;""="",NOT(ISNUMBER(D501))),"",IFERROR(IF(INDEX('المواعيد'!$D$6:$D$105,MATCH(B501&amp;"",'المواعيد'!$A$6:$A$105,0))="","",INDEX('المواعيد'!$D$6:$D$105,MATCH(B501&amp;"",'المواعيد'!$A$6:$A$105,0))),""))</f>
        <v/>
      </c>
      <c r="G501" s="18">
        <f>IF(OR(F501="",NOT(ISNUMBER(D501))),"",D501-F501)</f>
        <v/>
      </c>
      <c r="H501" s="19">
        <f>IF(OR(B501&amp;""="",NOT(ISNUMBER(D501))),"",IFERROR(IF(INDEX('المواعيد'!$E$6:$E$105,MATCH(B501&amp;"",'المواعيد'!$A$6:$A$105,0))&gt;0,D501/INDEX('المواعيد'!$E$6:$E$105,MATCH(B501&amp;"",'المواعيد'!$A$6:$A$105,0)),""),""))</f>
        <v/>
      </c>
      <c r="I501" s="6">
        <f>IF(OR(B501&amp;""="",NOT(ISNUMBER(D501))),"",IF(COUNTIF('المواعيد'!$A$6:$A$105,B501&amp;"")=0,"الامتحان غير موجود",IF(F501="","بدون هدف",IF(D501&gt;F501,"فوق الهدف",IF(D501=F501,"على الهدف","تحت الهدف")))))</f>
        <v/>
      </c>
      <c r="J501" s="17">
        <f>IF(OR(B501&amp;""="",NOT(ISNUMBER(D501)),NOT(ISNUMBER(A501))),"",COUNTIFS($B$6:$B$505,B501&amp;"",$A$6:$A$505,"&lt;"&amp;A501,$D$6:$D$505,"&gt;=0")+COUNTIFS($B$6:B501,B501&amp;"",$A$6:A501,A501&amp;"",$D$6:D501,"&gt;=0"))</f>
        <v/>
      </c>
      <c r="K501" s="6">
        <f>IF(AND(B501&amp;""="",D501&amp;""=""),"",IF(OR(B501&amp;""="",NOT(ISNUMBER(D501)),NOT(ISNUMBER(A501))),"راجع البيانات","سليم"))</f>
        <v/>
      </c>
    </row>
    <row r="502">
      <c r="A502" s="13" t="n"/>
      <c r="B502" s="5" t="n"/>
      <c r="C502" s="5" t="n"/>
      <c r="D502" s="16" t="n"/>
      <c r="E502" s="5" t="n"/>
      <c r="F502" s="18">
        <f>IF(OR(B502&amp;""="",NOT(ISNUMBER(D502))),"",IFERROR(IF(INDEX('المواعيد'!$D$6:$D$105,MATCH(B502&amp;"",'المواعيد'!$A$6:$A$105,0))="","",INDEX('المواعيد'!$D$6:$D$105,MATCH(B502&amp;"",'المواعيد'!$A$6:$A$105,0))),""))</f>
        <v/>
      </c>
      <c r="G502" s="18">
        <f>IF(OR(F502="",NOT(ISNUMBER(D502))),"",D502-F502)</f>
        <v/>
      </c>
      <c r="H502" s="19">
        <f>IF(OR(B502&amp;""="",NOT(ISNUMBER(D502))),"",IFERROR(IF(INDEX('المواعيد'!$E$6:$E$105,MATCH(B502&amp;"",'المواعيد'!$A$6:$A$105,0))&gt;0,D502/INDEX('المواعيد'!$E$6:$E$105,MATCH(B502&amp;"",'المواعيد'!$A$6:$A$105,0)),""),""))</f>
        <v/>
      </c>
      <c r="I502" s="6">
        <f>IF(OR(B502&amp;""="",NOT(ISNUMBER(D502))),"",IF(COUNTIF('المواعيد'!$A$6:$A$105,B502&amp;"")=0,"الامتحان غير موجود",IF(F502="","بدون هدف",IF(D502&gt;F502,"فوق الهدف",IF(D502=F502,"على الهدف","تحت الهدف")))))</f>
        <v/>
      </c>
      <c r="J502" s="17">
        <f>IF(OR(B502&amp;""="",NOT(ISNUMBER(D502)),NOT(ISNUMBER(A502))),"",COUNTIFS($B$6:$B$505,B502&amp;"",$A$6:$A$505,"&lt;"&amp;A502,$D$6:$D$505,"&gt;=0")+COUNTIFS($B$6:B502,B502&amp;"",$A$6:A502,A502&amp;"",$D$6:D502,"&gt;=0"))</f>
        <v/>
      </c>
      <c r="K502" s="6">
        <f>IF(AND(B502&amp;""="",D502&amp;""=""),"",IF(OR(B502&amp;""="",NOT(ISNUMBER(D502)),NOT(ISNUMBER(A502))),"راجع البيانات","سليم"))</f>
        <v/>
      </c>
    </row>
    <row r="503">
      <c r="A503" s="13" t="n"/>
      <c r="B503" s="5" t="n"/>
      <c r="C503" s="5" t="n"/>
      <c r="D503" s="16" t="n"/>
      <c r="E503" s="5" t="n"/>
      <c r="F503" s="18">
        <f>IF(OR(B503&amp;""="",NOT(ISNUMBER(D503))),"",IFERROR(IF(INDEX('المواعيد'!$D$6:$D$105,MATCH(B503&amp;"",'المواعيد'!$A$6:$A$105,0))="","",INDEX('المواعيد'!$D$6:$D$105,MATCH(B503&amp;"",'المواعيد'!$A$6:$A$105,0))),""))</f>
        <v/>
      </c>
      <c r="G503" s="18">
        <f>IF(OR(F503="",NOT(ISNUMBER(D503))),"",D503-F503)</f>
        <v/>
      </c>
      <c r="H503" s="19">
        <f>IF(OR(B503&amp;""="",NOT(ISNUMBER(D503))),"",IFERROR(IF(INDEX('المواعيد'!$E$6:$E$105,MATCH(B503&amp;"",'المواعيد'!$A$6:$A$105,0))&gt;0,D503/INDEX('المواعيد'!$E$6:$E$105,MATCH(B503&amp;"",'المواعيد'!$A$6:$A$105,0)),""),""))</f>
        <v/>
      </c>
      <c r="I503" s="6">
        <f>IF(OR(B503&amp;""="",NOT(ISNUMBER(D503))),"",IF(COUNTIF('المواعيد'!$A$6:$A$105,B503&amp;"")=0,"الامتحان غير موجود",IF(F503="","بدون هدف",IF(D503&gt;F503,"فوق الهدف",IF(D503=F503,"على الهدف","تحت الهدف")))))</f>
        <v/>
      </c>
      <c r="J503" s="17">
        <f>IF(OR(B503&amp;""="",NOT(ISNUMBER(D503)),NOT(ISNUMBER(A503))),"",COUNTIFS($B$6:$B$505,B503&amp;"",$A$6:$A$505,"&lt;"&amp;A503,$D$6:$D$505,"&gt;=0")+COUNTIFS($B$6:B503,B503&amp;"",$A$6:A503,A503&amp;"",$D$6:D503,"&gt;=0"))</f>
        <v/>
      </c>
      <c r="K503" s="6">
        <f>IF(AND(B503&amp;""="",D503&amp;""=""),"",IF(OR(B503&amp;""="",NOT(ISNUMBER(D503)),NOT(ISNUMBER(A503))),"راجع البيانات","سليم"))</f>
        <v/>
      </c>
    </row>
    <row r="504">
      <c r="A504" s="13" t="n"/>
      <c r="B504" s="5" t="n"/>
      <c r="C504" s="5" t="n"/>
      <c r="D504" s="16" t="n"/>
      <c r="E504" s="5" t="n"/>
      <c r="F504" s="18">
        <f>IF(OR(B504&amp;""="",NOT(ISNUMBER(D504))),"",IFERROR(IF(INDEX('المواعيد'!$D$6:$D$105,MATCH(B504&amp;"",'المواعيد'!$A$6:$A$105,0))="","",INDEX('المواعيد'!$D$6:$D$105,MATCH(B504&amp;"",'المواعيد'!$A$6:$A$105,0))),""))</f>
        <v/>
      </c>
      <c r="G504" s="18">
        <f>IF(OR(F504="",NOT(ISNUMBER(D504))),"",D504-F504)</f>
        <v/>
      </c>
      <c r="H504" s="19">
        <f>IF(OR(B504&amp;""="",NOT(ISNUMBER(D504))),"",IFERROR(IF(INDEX('المواعيد'!$E$6:$E$105,MATCH(B504&amp;"",'المواعيد'!$A$6:$A$105,0))&gt;0,D504/INDEX('المواعيد'!$E$6:$E$105,MATCH(B504&amp;"",'المواعيد'!$A$6:$A$105,0)),""),""))</f>
        <v/>
      </c>
      <c r="I504" s="6">
        <f>IF(OR(B504&amp;""="",NOT(ISNUMBER(D504))),"",IF(COUNTIF('المواعيد'!$A$6:$A$105,B504&amp;"")=0,"الامتحان غير موجود",IF(F504="","بدون هدف",IF(D504&gt;F504,"فوق الهدف",IF(D504=F504,"على الهدف","تحت الهدف")))))</f>
        <v/>
      </c>
      <c r="J504" s="17">
        <f>IF(OR(B504&amp;""="",NOT(ISNUMBER(D504)),NOT(ISNUMBER(A504))),"",COUNTIFS($B$6:$B$505,B504&amp;"",$A$6:$A$505,"&lt;"&amp;A504,$D$6:$D$505,"&gt;=0")+COUNTIFS($B$6:B504,B504&amp;"",$A$6:A504,A504&amp;"",$D$6:D504,"&gt;=0"))</f>
        <v/>
      </c>
      <c r="K504" s="6">
        <f>IF(AND(B504&amp;""="",D504&amp;""=""),"",IF(OR(B504&amp;""="",NOT(ISNUMBER(D504)),NOT(ISNUMBER(A504))),"راجع البيانات","سليم"))</f>
        <v/>
      </c>
    </row>
    <row r="505">
      <c r="A505" s="13" t="n"/>
      <c r="B505" s="5" t="n"/>
      <c r="C505" s="5" t="n"/>
      <c r="D505" s="16" t="n"/>
      <c r="E505" s="5" t="n"/>
      <c r="F505" s="18">
        <f>IF(OR(B505&amp;""="",NOT(ISNUMBER(D505))),"",IFERROR(IF(INDEX('المواعيد'!$D$6:$D$105,MATCH(B505&amp;"",'المواعيد'!$A$6:$A$105,0))="","",INDEX('المواعيد'!$D$6:$D$105,MATCH(B505&amp;"",'المواعيد'!$A$6:$A$105,0))),""))</f>
        <v/>
      </c>
      <c r="G505" s="18">
        <f>IF(OR(F505="",NOT(ISNUMBER(D505))),"",D505-F505)</f>
        <v/>
      </c>
      <c r="H505" s="19">
        <f>IF(OR(B505&amp;""="",NOT(ISNUMBER(D505))),"",IFERROR(IF(INDEX('المواعيد'!$E$6:$E$105,MATCH(B505&amp;"",'المواعيد'!$A$6:$A$105,0))&gt;0,D505/INDEX('المواعيد'!$E$6:$E$105,MATCH(B505&amp;"",'المواعيد'!$A$6:$A$105,0)),""),""))</f>
        <v/>
      </c>
      <c r="I505" s="6">
        <f>IF(OR(B505&amp;""="",NOT(ISNUMBER(D505))),"",IF(COUNTIF('المواعيد'!$A$6:$A$105,B505&amp;"")=0,"الامتحان غير موجود",IF(F505="","بدون هدف",IF(D505&gt;F505,"فوق الهدف",IF(D505=F505,"على الهدف","تحت الهدف")))))</f>
        <v/>
      </c>
      <c r="J505" s="17">
        <f>IF(OR(B505&amp;""="",NOT(ISNUMBER(D505)),NOT(ISNUMBER(A505))),"",COUNTIFS($B$6:$B$505,B505&amp;"",$A$6:$A$505,"&lt;"&amp;A505,$D$6:$D$505,"&gt;=0")+COUNTIFS($B$6:B505,B505&amp;"",$A$6:A505,A505&amp;"",$D$6:D505,"&gt;=0"))</f>
        <v/>
      </c>
      <c r="K505" s="6">
        <f>IF(AND(B505&amp;""="",D505&amp;""=""),"",IF(OR(B505&amp;""="",NOT(ISNUMBER(D505)),NOT(ISNUMBER(A505))),"راجع البيانات","سليم"))</f>
        <v/>
      </c>
    </row>
  </sheetData>
  <autoFilter ref="A5:K505"/>
  <mergeCells count="2">
    <mergeCell ref="A2:K2"/>
    <mergeCell ref="A1:K1"/>
  </mergeCells>
  <conditionalFormatting sqref="A6:K505">
    <cfRule type="expression" priority="1" dxfId="1">
      <formula>OR($K6="راجع البيانات",$I6="الامتحان غير موجود")</formula>
    </cfRule>
  </conditionalFormatting>
  <conditionalFormatting sqref="I6:I505">
    <cfRule type="expression" priority="2" dxfId="0">
      <formula>$I6="تحت الهدف"</formula>
    </cfRule>
    <cfRule type="expression" priority="3" dxfId="2">
      <formula>OR($I6="فوق الهدف",$I6="على الهدف")</formula>
    </cfRule>
  </conditionalFormatting>
  <dataValidations count="1">
    <dataValidation sqref="B6:B505" showDropDown="0" showInputMessage="0" showErrorMessage="0" allowBlank="1" type="list">
      <formula1>='المواعيد'!$A$6:$A$105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I2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34" customWidth="1" min="2" max="2"/>
    <col width="32" customWidth="1" min="3" max="3"/>
    <col width="11" customWidth="1" min="4" max="4"/>
    <col width="11" customWidth="1" min="5" max="5"/>
    <col width="10" customWidth="1" min="6" max="6"/>
    <col width="12" customWidth="1" min="7" max="7"/>
    <col width="18" customWidth="1" min="8" max="8"/>
    <col width="14" customWidth="1" min="9" max="9"/>
  </cols>
  <sheetData>
    <row r="1" ht="26" customHeight="1">
      <c r="A1" s="10" t="inlineStr">
        <is>
          <t>شيت تحضير AP وSAT وخطة المراجعة الأسبوعية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بداية الأسبوع</t>
        </is>
      </c>
      <c r="B5" s="15" t="inlineStr">
        <is>
          <t>الامتحان</t>
        </is>
      </c>
      <c r="C5" s="15" t="inlineStr">
        <is>
          <t>ما سأراجعه</t>
        </is>
      </c>
      <c r="D5" s="15" t="inlineStr">
        <is>
          <t>ساعات مخططة</t>
        </is>
      </c>
      <c r="E5" s="15" t="inlineStr">
        <is>
          <t>ساعات فعلية</t>
        </is>
      </c>
      <c r="F5" s="15" t="inlineStr">
        <is>
          <t>الفرق</t>
        </is>
      </c>
      <c r="G5" s="15" t="inlineStr">
        <is>
          <t>نسبة الإنجاز</t>
        </is>
      </c>
      <c r="H5" s="15" t="inlineStr">
        <is>
          <t>الحالة</t>
        </is>
      </c>
      <c r="I5" s="15" t="inlineStr">
        <is>
          <t>أيام للامتحان من بداية الأسبوع</t>
        </is>
      </c>
    </row>
    <row r="6">
      <c r="A6" s="13" t="n">
        <v>46293</v>
      </c>
      <c r="B6" s="5" t="inlineStr">
        <is>
          <t>SAT (المحاولة الثانية)</t>
        </is>
      </c>
      <c r="C6" s="5" t="inlineStr">
        <is>
          <t>Reading و Writing</t>
        </is>
      </c>
      <c r="D6" s="16" t="n">
        <v>6</v>
      </c>
      <c r="E6" s="16" t="n"/>
      <c r="F6" s="18">
        <f>IF(OR(NOT(ISNUMBER(D6)),NOT(ISNUMBER(E6))),"",E6-D6)</f>
        <v/>
      </c>
      <c r="G6" s="20">
        <f>IF(OR(NOT(ISNUMBER(E6)),N(D6)&lt;=0),"",E6/D6)</f>
        <v/>
      </c>
      <c r="H6" s="6">
        <f>IF(OR(NOT(ISNUMBER(A6)),NOT(ISNUMBER(D6))),"",IF(NOT(ISNUMBER(E6)),IF(A6+6&lt;'الإعدادات'!$B$4,"لم تسجل الفعلي","قادم أو جارٍ"),IF(E6=D6,"حققت الخطة",IF(E6&lt;D6,"أقل من الخطة","أكثر من الخطة"))))</f>
        <v/>
      </c>
      <c r="I6" s="17">
        <f>IF(OR(NOT(ISNUMBER(A6)),B6&amp;""=""),"",IFERROR(IF(ISNUMBER(INDEX('المواعيد'!$C$6:$C$105,MATCH(B6&amp;"",'المواعيد'!$A$6:$A$105,0))),INDEX('المواعيد'!$C$6:$C$105,MATCH(B6&amp;"",'المواعيد'!$A$6:$A$105,0))-A6,""),""))</f>
        <v/>
      </c>
    </row>
    <row r="7">
      <c r="A7" s="13" t="n">
        <v>46300</v>
      </c>
      <c r="B7" s="5" t="inlineStr">
        <is>
          <t>SAT (المحاولة الثانية)</t>
        </is>
      </c>
      <c r="C7" s="5" t="inlineStr">
        <is>
          <t>Math: الجبر</t>
        </is>
      </c>
      <c r="D7" s="16" t="n">
        <v>8</v>
      </c>
      <c r="E7" s="16" t="n">
        <v>7</v>
      </c>
      <c r="F7" s="18">
        <f>IF(OR(NOT(ISNUMBER(D7)),NOT(ISNUMBER(E7))),"",E7-D7)</f>
        <v/>
      </c>
      <c r="G7" s="20">
        <f>IF(OR(NOT(ISNUMBER(E7)),N(D7)&lt;=0),"",E7/D7)</f>
        <v/>
      </c>
      <c r="H7" s="6">
        <f>IF(OR(NOT(ISNUMBER(A7)),NOT(ISNUMBER(D7))),"",IF(NOT(ISNUMBER(E7)),IF(A7+6&lt;'الإعدادات'!$B$4,"لم تسجل الفعلي","قادم أو جارٍ"),IF(E7=D7,"حققت الخطة",IF(E7&lt;D7,"أقل من الخطة","أكثر من الخطة"))))</f>
        <v/>
      </c>
      <c r="I7" s="17">
        <f>IF(OR(NOT(ISNUMBER(A7)),B7&amp;""=""),"",IFERROR(IF(ISNUMBER(INDEX('المواعيد'!$C$6:$C$105,MATCH(B7&amp;"",'المواعيد'!$A$6:$A$105,0))),INDEX('المواعيد'!$C$6:$C$105,MATCH(B7&amp;"",'المواعيد'!$A$6:$A$105,0))-A7,""),""))</f>
        <v/>
      </c>
    </row>
    <row r="8">
      <c r="A8" s="13" t="n">
        <v>46307</v>
      </c>
      <c r="B8" s="5" t="inlineStr">
        <is>
          <t>SAT (المحاولة الثانية)</t>
        </is>
      </c>
      <c r="C8" s="5" t="inlineStr">
        <is>
          <t>اختبار كامل ومراجعة أخطائه</t>
        </is>
      </c>
      <c r="D8" s="16" t="n">
        <v>8</v>
      </c>
      <c r="E8" s="16" t="n">
        <v>9</v>
      </c>
      <c r="F8" s="18">
        <f>IF(OR(NOT(ISNUMBER(D8)),NOT(ISNUMBER(E8))),"",E8-D8)</f>
        <v/>
      </c>
      <c r="G8" s="20">
        <f>IF(OR(NOT(ISNUMBER(E8)),N(D8)&lt;=0),"",E8/D8)</f>
        <v/>
      </c>
      <c r="H8" s="6">
        <f>IF(OR(NOT(ISNUMBER(A8)),NOT(ISNUMBER(D8))),"",IF(NOT(ISNUMBER(E8)),IF(A8+6&lt;'الإعدادات'!$B$4,"لم تسجل الفعلي","قادم أو جارٍ"),IF(E8=D8,"حققت الخطة",IF(E8&lt;D8,"أقل من الخطة","أكثر من الخطة"))))</f>
        <v/>
      </c>
      <c r="I8" s="17">
        <f>IF(OR(NOT(ISNUMBER(A8)),B8&amp;""=""),"",IFERROR(IF(ISNUMBER(INDEX('المواعيد'!$C$6:$C$105,MATCH(B8&amp;"",'المواعيد'!$A$6:$A$105,0))),INDEX('المواعيد'!$C$6:$C$105,MATCH(B8&amp;"",'المواعيد'!$A$6:$A$105,0))-A8,""),""))</f>
        <v/>
      </c>
    </row>
    <row r="9">
      <c r="A9" s="13" t="n">
        <v>46314</v>
      </c>
      <c r="B9" s="5" t="inlineStr">
        <is>
          <t>AP Calculus AB (التفاضل والتكامل)</t>
        </is>
      </c>
      <c r="C9" s="5" t="inlineStr">
        <is>
          <t>Derivatives (المشتقات)</t>
        </is>
      </c>
      <c r="D9" s="16" t="n">
        <v>10</v>
      </c>
      <c r="E9" s="16" t="n">
        <v>10</v>
      </c>
      <c r="F9" s="18">
        <f>IF(OR(NOT(ISNUMBER(D9)),NOT(ISNUMBER(E9))),"",E9-D9)</f>
        <v/>
      </c>
      <c r="G9" s="20">
        <f>IF(OR(NOT(ISNUMBER(E9)),N(D9)&lt;=0),"",E9/D9)</f>
        <v/>
      </c>
      <c r="H9" s="6">
        <f>IF(OR(NOT(ISNUMBER(A9)),NOT(ISNUMBER(D9))),"",IF(NOT(ISNUMBER(E9)),IF(A9+6&lt;'الإعدادات'!$B$4,"لم تسجل الفعلي","قادم أو جارٍ"),IF(E9=D9,"حققت الخطة",IF(E9&lt;D9,"أقل من الخطة","أكثر من الخطة"))))</f>
        <v/>
      </c>
      <c r="I9" s="17">
        <f>IF(OR(NOT(ISNUMBER(A9)),B9&amp;""=""),"",IFERROR(IF(ISNUMBER(INDEX('المواعيد'!$C$6:$C$105,MATCH(B9&amp;"",'المواعيد'!$A$6:$A$105,0))),INDEX('المواعيد'!$C$6:$C$105,MATCH(B9&amp;"",'المواعيد'!$A$6:$A$105,0))-A9,""),""))</f>
        <v/>
      </c>
    </row>
    <row r="10">
      <c r="A10" s="13" t="n">
        <v>46321</v>
      </c>
      <c r="B10" s="5" t="inlineStr">
        <is>
          <t>AP Calculus AB (التفاضل والتكامل)</t>
        </is>
      </c>
      <c r="C10" s="5" t="inlineStr">
        <is>
          <t>Integrals (التكامل)</t>
        </is>
      </c>
      <c r="D10" s="16" t="n">
        <v>10</v>
      </c>
      <c r="E10" s="16" t="n">
        <v>6</v>
      </c>
      <c r="F10" s="18">
        <f>IF(OR(NOT(ISNUMBER(D10)),NOT(ISNUMBER(E10))),"",E10-D10)</f>
        <v/>
      </c>
      <c r="G10" s="20">
        <f>IF(OR(NOT(ISNUMBER(E10)),N(D10)&lt;=0),"",E10/D10)</f>
        <v/>
      </c>
      <c r="H10" s="6">
        <f>IF(OR(NOT(ISNUMBER(A10)),NOT(ISNUMBER(D10))),"",IF(NOT(ISNUMBER(E10)),IF(A10+6&lt;'الإعدادات'!$B$4,"لم تسجل الفعلي","قادم أو جارٍ"),IF(E10=D10,"حققت الخطة",IF(E10&lt;D10,"أقل من الخطة","أكثر من الخطة"))))</f>
        <v/>
      </c>
      <c r="I10" s="17">
        <f>IF(OR(NOT(ISNUMBER(A10)),B10&amp;""=""),"",IFERROR(IF(ISNUMBER(INDEX('المواعيد'!$C$6:$C$105,MATCH(B10&amp;"",'المواعيد'!$A$6:$A$105,0))),INDEX('المواعيد'!$C$6:$C$105,MATCH(B10&amp;"",'المواعيد'!$A$6:$A$105,0))-A10,""),""))</f>
        <v/>
      </c>
    </row>
    <row r="11">
      <c r="A11" s="13" t="n">
        <v>46328</v>
      </c>
      <c r="B11" s="5" t="inlineStr">
        <is>
          <t>AP Calculus AB (التفاضل والتكامل)</t>
        </is>
      </c>
      <c r="C11" s="5" t="inlineStr">
        <is>
          <t>Free-response (الأسئلة المقالية)</t>
        </is>
      </c>
      <c r="D11" s="16" t="n">
        <v>10</v>
      </c>
      <c r="E11" s="16" t="n"/>
      <c r="F11" s="18">
        <f>IF(OR(NOT(ISNUMBER(D11)),NOT(ISNUMBER(E11))),"",E11-D11)</f>
        <v/>
      </c>
      <c r="G11" s="20">
        <f>IF(OR(NOT(ISNUMBER(E11)),N(D11)&lt;=0),"",E11/D11)</f>
        <v/>
      </c>
      <c r="H11" s="6">
        <f>IF(OR(NOT(ISNUMBER(A11)),NOT(ISNUMBER(D11))),"",IF(NOT(ISNUMBER(E11)),IF(A11+6&lt;'الإعدادات'!$B$4,"لم تسجل الفعلي","قادم أو جارٍ"),IF(E11=D11,"حققت الخطة",IF(E11&lt;D11,"أقل من الخطة","أكثر من الخطة"))))</f>
        <v/>
      </c>
      <c r="I11" s="17">
        <f>IF(OR(NOT(ISNUMBER(A11)),B11&amp;""=""),"",IFERROR(IF(ISNUMBER(INDEX('المواعيد'!$C$6:$C$105,MATCH(B11&amp;"",'المواعيد'!$A$6:$A$105,0))),INDEX('المواعيد'!$C$6:$C$105,MATCH(B11&amp;"",'المواعيد'!$A$6:$A$105,0))-A11,""),""))</f>
        <v/>
      </c>
    </row>
    <row r="12">
      <c r="A12" s="13" t="n">
        <v>46335</v>
      </c>
      <c r="B12" s="5" t="inlineStr">
        <is>
          <t>AP Physics 1 (الفيزياء 1)</t>
        </is>
      </c>
      <c r="C12" s="5" t="inlineStr">
        <is>
          <t>Kinematics (الحركة)</t>
        </is>
      </c>
      <c r="D12" s="16" t="n">
        <v>12</v>
      </c>
      <c r="E12" s="16" t="n"/>
      <c r="F12" s="18">
        <f>IF(OR(NOT(ISNUMBER(D12)),NOT(ISNUMBER(E12))),"",E12-D12)</f>
        <v/>
      </c>
      <c r="G12" s="20">
        <f>IF(OR(NOT(ISNUMBER(E12)),N(D12)&lt;=0),"",E12/D12)</f>
        <v/>
      </c>
      <c r="H12" s="6">
        <f>IF(OR(NOT(ISNUMBER(A12)),NOT(ISNUMBER(D12))),"",IF(NOT(ISNUMBER(E12)),IF(A12+6&lt;'الإعدادات'!$B$4,"لم تسجل الفعلي","قادم أو جارٍ"),IF(E12=D12,"حققت الخطة",IF(E12&lt;D12,"أقل من الخطة","أكثر من الخطة"))))</f>
        <v/>
      </c>
      <c r="I12" s="17">
        <f>IF(OR(NOT(ISNUMBER(A12)),B12&amp;""=""),"",IFERROR(IF(ISNUMBER(INDEX('المواعيد'!$C$6:$C$105,MATCH(B12&amp;"",'المواعيد'!$A$6:$A$105,0))),INDEX('المواعيد'!$C$6:$C$105,MATCH(B12&amp;"",'المواعيد'!$A$6:$A$105,0))-A12,""),""))</f>
        <v/>
      </c>
    </row>
    <row r="13">
      <c r="A13" s="13" t="n"/>
      <c r="B13" s="5" t="n"/>
      <c r="C13" s="5" t="n"/>
      <c r="D13" s="16" t="n"/>
      <c r="E13" s="16" t="n"/>
      <c r="F13" s="18">
        <f>IF(OR(NOT(ISNUMBER(D13)),NOT(ISNUMBER(E13))),"",E13-D13)</f>
        <v/>
      </c>
      <c r="G13" s="20">
        <f>IF(OR(NOT(ISNUMBER(E13)),N(D13)&lt;=0),"",E13/D13)</f>
        <v/>
      </c>
      <c r="H13" s="6">
        <f>IF(OR(NOT(ISNUMBER(A13)),NOT(ISNUMBER(D13))),"",IF(NOT(ISNUMBER(E13)),IF(A13+6&lt;'الإعدادات'!$B$4,"لم تسجل الفعلي","قادم أو جارٍ"),IF(E13=D13,"حققت الخطة",IF(E13&lt;D13,"أقل من الخطة","أكثر من الخطة"))))</f>
        <v/>
      </c>
      <c r="I13" s="17">
        <f>IF(OR(NOT(ISNUMBER(A13)),B13&amp;""=""),"",IFERROR(IF(ISNUMBER(INDEX('المواعيد'!$C$6:$C$105,MATCH(B13&amp;"",'المواعيد'!$A$6:$A$105,0))),INDEX('المواعيد'!$C$6:$C$105,MATCH(B13&amp;"",'المواعيد'!$A$6:$A$105,0))-A13,""),""))</f>
        <v/>
      </c>
    </row>
    <row r="14">
      <c r="A14" s="13" t="n"/>
      <c r="B14" s="5" t="n"/>
      <c r="C14" s="5" t="n"/>
      <c r="D14" s="16" t="n"/>
      <c r="E14" s="16" t="n"/>
      <c r="F14" s="18">
        <f>IF(OR(NOT(ISNUMBER(D14)),NOT(ISNUMBER(E14))),"",E14-D14)</f>
        <v/>
      </c>
      <c r="G14" s="20">
        <f>IF(OR(NOT(ISNUMBER(E14)),N(D14)&lt;=0),"",E14/D14)</f>
        <v/>
      </c>
      <c r="H14" s="6">
        <f>IF(OR(NOT(ISNUMBER(A14)),NOT(ISNUMBER(D14))),"",IF(NOT(ISNUMBER(E14)),IF(A14+6&lt;'الإعدادات'!$B$4,"لم تسجل الفعلي","قادم أو جارٍ"),IF(E14=D14,"حققت الخطة",IF(E14&lt;D14,"أقل من الخطة","أكثر من الخطة"))))</f>
        <v/>
      </c>
      <c r="I14" s="17">
        <f>IF(OR(NOT(ISNUMBER(A14)),B14&amp;""=""),"",IFERROR(IF(ISNUMBER(INDEX('المواعيد'!$C$6:$C$105,MATCH(B14&amp;"",'المواعيد'!$A$6:$A$105,0))),INDEX('المواعيد'!$C$6:$C$105,MATCH(B14&amp;"",'المواعيد'!$A$6:$A$105,0))-A14,""),""))</f>
        <v/>
      </c>
    </row>
    <row r="15">
      <c r="A15" s="13" t="n"/>
      <c r="B15" s="5" t="n"/>
      <c r="C15" s="5" t="n"/>
      <c r="D15" s="16" t="n"/>
      <c r="E15" s="16" t="n"/>
      <c r="F15" s="18">
        <f>IF(OR(NOT(ISNUMBER(D15)),NOT(ISNUMBER(E15))),"",E15-D15)</f>
        <v/>
      </c>
      <c r="G15" s="20">
        <f>IF(OR(NOT(ISNUMBER(E15)),N(D15)&lt;=0),"",E15/D15)</f>
        <v/>
      </c>
      <c r="H15" s="6">
        <f>IF(OR(NOT(ISNUMBER(A15)),NOT(ISNUMBER(D15))),"",IF(NOT(ISNUMBER(E15)),IF(A15+6&lt;'الإعدادات'!$B$4,"لم تسجل الفعلي","قادم أو جارٍ"),IF(E15=D15,"حققت الخطة",IF(E15&lt;D15,"أقل من الخطة","أكثر من الخطة"))))</f>
        <v/>
      </c>
      <c r="I15" s="17">
        <f>IF(OR(NOT(ISNUMBER(A15)),B15&amp;""=""),"",IFERROR(IF(ISNUMBER(INDEX('المواعيد'!$C$6:$C$105,MATCH(B15&amp;"",'المواعيد'!$A$6:$A$105,0))),INDEX('المواعيد'!$C$6:$C$105,MATCH(B15&amp;"",'المواعيد'!$A$6:$A$105,0))-A15,""),""))</f>
        <v/>
      </c>
    </row>
    <row r="16">
      <c r="A16" s="13" t="n"/>
      <c r="B16" s="5" t="n"/>
      <c r="C16" s="5" t="n"/>
      <c r="D16" s="16" t="n"/>
      <c r="E16" s="16" t="n"/>
      <c r="F16" s="18">
        <f>IF(OR(NOT(ISNUMBER(D16)),NOT(ISNUMBER(E16))),"",E16-D16)</f>
        <v/>
      </c>
      <c r="G16" s="20">
        <f>IF(OR(NOT(ISNUMBER(E16)),N(D16)&lt;=0),"",E16/D16)</f>
        <v/>
      </c>
      <c r="H16" s="6">
        <f>IF(OR(NOT(ISNUMBER(A16)),NOT(ISNUMBER(D16))),"",IF(NOT(ISNUMBER(E16)),IF(A16+6&lt;'الإعدادات'!$B$4,"لم تسجل الفعلي","قادم أو جارٍ"),IF(E16=D16,"حققت الخطة",IF(E16&lt;D16,"أقل من الخطة","أكثر من الخطة"))))</f>
        <v/>
      </c>
      <c r="I16" s="17">
        <f>IF(OR(NOT(ISNUMBER(A16)),B16&amp;""=""),"",IFERROR(IF(ISNUMBER(INDEX('المواعيد'!$C$6:$C$105,MATCH(B16&amp;"",'المواعيد'!$A$6:$A$105,0))),INDEX('المواعيد'!$C$6:$C$105,MATCH(B16&amp;"",'المواعيد'!$A$6:$A$105,0))-A16,""),""))</f>
        <v/>
      </c>
    </row>
    <row r="17">
      <c r="A17" s="13" t="n"/>
      <c r="B17" s="5" t="n"/>
      <c r="C17" s="5" t="n"/>
      <c r="D17" s="16" t="n"/>
      <c r="E17" s="16" t="n"/>
      <c r="F17" s="18">
        <f>IF(OR(NOT(ISNUMBER(D17)),NOT(ISNUMBER(E17))),"",E17-D17)</f>
        <v/>
      </c>
      <c r="G17" s="20">
        <f>IF(OR(NOT(ISNUMBER(E17)),N(D17)&lt;=0),"",E17/D17)</f>
        <v/>
      </c>
      <c r="H17" s="6">
        <f>IF(OR(NOT(ISNUMBER(A17)),NOT(ISNUMBER(D17))),"",IF(NOT(ISNUMBER(E17)),IF(A17+6&lt;'الإعدادات'!$B$4,"لم تسجل الفعلي","قادم أو جارٍ"),IF(E17=D17,"حققت الخطة",IF(E17&lt;D17,"أقل من الخطة","أكثر من الخطة"))))</f>
        <v/>
      </c>
      <c r="I17" s="17">
        <f>IF(OR(NOT(ISNUMBER(A17)),B17&amp;""=""),"",IFERROR(IF(ISNUMBER(INDEX('المواعيد'!$C$6:$C$105,MATCH(B17&amp;"",'المواعيد'!$A$6:$A$105,0))),INDEX('المواعيد'!$C$6:$C$105,MATCH(B17&amp;"",'المواعيد'!$A$6:$A$105,0))-A17,""),""))</f>
        <v/>
      </c>
    </row>
    <row r="18">
      <c r="A18" s="13" t="n"/>
      <c r="B18" s="5" t="n"/>
      <c r="C18" s="5" t="n"/>
      <c r="D18" s="16" t="n"/>
      <c r="E18" s="16" t="n"/>
      <c r="F18" s="18">
        <f>IF(OR(NOT(ISNUMBER(D18)),NOT(ISNUMBER(E18))),"",E18-D18)</f>
        <v/>
      </c>
      <c r="G18" s="20">
        <f>IF(OR(NOT(ISNUMBER(E18)),N(D18)&lt;=0),"",E18/D18)</f>
        <v/>
      </c>
      <c r="H18" s="6">
        <f>IF(OR(NOT(ISNUMBER(A18)),NOT(ISNUMBER(D18))),"",IF(NOT(ISNUMBER(E18)),IF(A18+6&lt;'الإعدادات'!$B$4,"لم تسجل الفعلي","قادم أو جارٍ"),IF(E18=D18,"حققت الخطة",IF(E18&lt;D18,"أقل من الخطة","أكثر من الخطة"))))</f>
        <v/>
      </c>
      <c r="I18" s="17">
        <f>IF(OR(NOT(ISNUMBER(A18)),B18&amp;""=""),"",IFERROR(IF(ISNUMBER(INDEX('المواعيد'!$C$6:$C$105,MATCH(B18&amp;"",'المواعيد'!$A$6:$A$105,0))),INDEX('المواعيد'!$C$6:$C$105,MATCH(B18&amp;"",'المواعيد'!$A$6:$A$105,0))-A18,""),""))</f>
        <v/>
      </c>
    </row>
    <row r="19">
      <c r="A19" s="13" t="n"/>
      <c r="B19" s="5" t="n"/>
      <c r="C19" s="5" t="n"/>
      <c r="D19" s="16" t="n"/>
      <c r="E19" s="16" t="n"/>
      <c r="F19" s="18">
        <f>IF(OR(NOT(ISNUMBER(D19)),NOT(ISNUMBER(E19))),"",E19-D19)</f>
        <v/>
      </c>
      <c r="G19" s="20">
        <f>IF(OR(NOT(ISNUMBER(E19)),N(D19)&lt;=0),"",E19/D19)</f>
        <v/>
      </c>
      <c r="H19" s="6">
        <f>IF(OR(NOT(ISNUMBER(A19)),NOT(ISNUMBER(D19))),"",IF(NOT(ISNUMBER(E19)),IF(A19+6&lt;'الإعدادات'!$B$4,"لم تسجل الفعلي","قادم أو جارٍ"),IF(E19=D19,"حققت الخطة",IF(E19&lt;D19,"أقل من الخطة","أكثر من الخطة"))))</f>
        <v/>
      </c>
      <c r="I19" s="17">
        <f>IF(OR(NOT(ISNUMBER(A19)),B19&amp;""=""),"",IFERROR(IF(ISNUMBER(INDEX('المواعيد'!$C$6:$C$105,MATCH(B19&amp;"",'المواعيد'!$A$6:$A$105,0))),INDEX('المواعيد'!$C$6:$C$105,MATCH(B19&amp;"",'المواعيد'!$A$6:$A$105,0))-A19,""),""))</f>
        <v/>
      </c>
    </row>
    <row r="20">
      <c r="A20" s="13" t="n"/>
      <c r="B20" s="5" t="n"/>
      <c r="C20" s="5" t="n"/>
      <c r="D20" s="16" t="n"/>
      <c r="E20" s="16" t="n"/>
      <c r="F20" s="18">
        <f>IF(OR(NOT(ISNUMBER(D20)),NOT(ISNUMBER(E20))),"",E20-D20)</f>
        <v/>
      </c>
      <c r="G20" s="20">
        <f>IF(OR(NOT(ISNUMBER(E20)),N(D20)&lt;=0),"",E20/D20)</f>
        <v/>
      </c>
      <c r="H20" s="6">
        <f>IF(OR(NOT(ISNUMBER(A20)),NOT(ISNUMBER(D20))),"",IF(NOT(ISNUMBER(E20)),IF(A20+6&lt;'الإعدادات'!$B$4,"لم تسجل الفعلي","قادم أو جارٍ"),IF(E20=D20,"حققت الخطة",IF(E20&lt;D20,"أقل من الخطة","أكثر من الخطة"))))</f>
        <v/>
      </c>
      <c r="I20" s="17">
        <f>IF(OR(NOT(ISNUMBER(A20)),B20&amp;""=""),"",IFERROR(IF(ISNUMBER(INDEX('المواعيد'!$C$6:$C$105,MATCH(B20&amp;"",'المواعيد'!$A$6:$A$105,0))),INDEX('المواعيد'!$C$6:$C$105,MATCH(B20&amp;"",'المواعيد'!$A$6:$A$105,0))-A20,""),""))</f>
        <v/>
      </c>
    </row>
    <row r="21">
      <c r="A21" s="13" t="n"/>
      <c r="B21" s="5" t="n"/>
      <c r="C21" s="5" t="n"/>
      <c r="D21" s="16" t="n"/>
      <c r="E21" s="16" t="n"/>
      <c r="F21" s="18">
        <f>IF(OR(NOT(ISNUMBER(D21)),NOT(ISNUMBER(E21))),"",E21-D21)</f>
        <v/>
      </c>
      <c r="G21" s="20">
        <f>IF(OR(NOT(ISNUMBER(E21)),N(D21)&lt;=0),"",E21/D21)</f>
        <v/>
      </c>
      <c r="H21" s="6">
        <f>IF(OR(NOT(ISNUMBER(A21)),NOT(ISNUMBER(D21))),"",IF(NOT(ISNUMBER(E21)),IF(A21+6&lt;'الإعدادات'!$B$4,"لم تسجل الفعلي","قادم أو جارٍ"),IF(E21=D21,"حققت الخطة",IF(E21&lt;D21,"أقل من الخطة","أكثر من الخطة"))))</f>
        <v/>
      </c>
      <c r="I21" s="17">
        <f>IF(OR(NOT(ISNUMBER(A21)),B21&amp;""=""),"",IFERROR(IF(ISNUMBER(INDEX('المواعيد'!$C$6:$C$105,MATCH(B21&amp;"",'المواعيد'!$A$6:$A$105,0))),INDEX('المواعيد'!$C$6:$C$105,MATCH(B21&amp;"",'المواعيد'!$A$6:$A$105,0))-A21,""),""))</f>
        <v/>
      </c>
    </row>
    <row r="22">
      <c r="A22" s="13" t="n"/>
      <c r="B22" s="5" t="n"/>
      <c r="C22" s="5" t="n"/>
      <c r="D22" s="16" t="n"/>
      <c r="E22" s="16" t="n"/>
      <c r="F22" s="18">
        <f>IF(OR(NOT(ISNUMBER(D22)),NOT(ISNUMBER(E22))),"",E22-D22)</f>
        <v/>
      </c>
      <c r="G22" s="20">
        <f>IF(OR(NOT(ISNUMBER(E22)),N(D22)&lt;=0),"",E22/D22)</f>
        <v/>
      </c>
      <c r="H22" s="6">
        <f>IF(OR(NOT(ISNUMBER(A22)),NOT(ISNUMBER(D22))),"",IF(NOT(ISNUMBER(E22)),IF(A22+6&lt;'الإعدادات'!$B$4,"لم تسجل الفعلي","قادم أو جارٍ"),IF(E22=D22,"حققت الخطة",IF(E22&lt;D22,"أقل من الخطة","أكثر من الخطة"))))</f>
        <v/>
      </c>
      <c r="I22" s="17">
        <f>IF(OR(NOT(ISNUMBER(A22)),B22&amp;""=""),"",IFERROR(IF(ISNUMBER(INDEX('المواعيد'!$C$6:$C$105,MATCH(B22&amp;"",'المواعيد'!$A$6:$A$105,0))),INDEX('المواعيد'!$C$6:$C$105,MATCH(B22&amp;"",'المواعيد'!$A$6:$A$105,0))-A22,""),""))</f>
        <v/>
      </c>
    </row>
    <row r="23">
      <c r="A23" s="13" t="n"/>
      <c r="B23" s="5" t="n"/>
      <c r="C23" s="5" t="n"/>
      <c r="D23" s="16" t="n"/>
      <c r="E23" s="16" t="n"/>
      <c r="F23" s="18">
        <f>IF(OR(NOT(ISNUMBER(D23)),NOT(ISNUMBER(E23))),"",E23-D23)</f>
        <v/>
      </c>
      <c r="G23" s="20">
        <f>IF(OR(NOT(ISNUMBER(E23)),N(D23)&lt;=0),"",E23/D23)</f>
        <v/>
      </c>
      <c r="H23" s="6">
        <f>IF(OR(NOT(ISNUMBER(A23)),NOT(ISNUMBER(D23))),"",IF(NOT(ISNUMBER(E23)),IF(A23+6&lt;'الإعدادات'!$B$4,"لم تسجل الفعلي","قادم أو جارٍ"),IF(E23=D23,"حققت الخطة",IF(E23&lt;D23,"أقل من الخطة","أكثر من الخطة"))))</f>
        <v/>
      </c>
      <c r="I23" s="17">
        <f>IF(OR(NOT(ISNUMBER(A23)),B23&amp;""=""),"",IFERROR(IF(ISNUMBER(INDEX('المواعيد'!$C$6:$C$105,MATCH(B23&amp;"",'المواعيد'!$A$6:$A$105,0))),INDEX('المواعيد'!$C$6:$C$105,MATCH(B23&amp;"",'المواعيد'!$A$6:$A$105,0))-A23,""),""))</f>
        <v/>
      </c>
    </row>
    <row r="24">
      <c r="A24" s="13" t="n"/>
      <c r="B24" s="5" t="n"/>
      <c r="C24" s="5" t="n"/>
      <c r="D24" s="16" t="n"/>
      <c r="E24" s="16" t="n"/>
      <c r="F24" s="18">
        <f>IF(OR(NOT(ISNUMBER(D24)),NOT(ISNUMBER(E24))),"",E24-D24)</f>
        <v/>
      </c>
      <c r="G24" s="20">
        <f>IF(OR(NOT(ISNUMBER(E24)),N(D24)&lt;=0),"",E24/D24)</f>
        <v/>
      </c>
      <c r="H24" s="6">
        <f>IF(OR(NOT(ISNUMBER(A24)),NOT(ISNUMBER(D24))),"",IF(NOT(ISNUMBER(E24)),IF(A24+6&lt;'الإعدادات'!$B$4,"لم تسجل الفعلي","قادم أو جارٍ"),IF(E24=D24,"حققت الخطة",IF(E24&lt;D24,"أقل من الخطة","أكثر من الخطة"))))</f>
        <v/>
      </c>
      <c r="I24" s="17">
        <f>IF(OR(NOT(ISNUMBER(A24)),B24&amp;""=""),"",IFERROR(IF(ISNUMBER(INDEX('المواعيد'!$C$6:$C$105,MATCH(B24&amp;"",'المواعيد'!$A$6:$A$105,0))),INDEX('المواعيد'!$C$6:$C$105,MATCH(B24&amp;"",'المواعيد'!$A$6:$A$105,0))-A24,""),""))</f>
        <v/>
      </c>
    </row>
    <row r="25">
      <c r="A25" s="13" t="n"/>
      <c r="B25" s="5" t="n"/>
      <c r="C25" s="5" t="n"/>
      <c r="D25" s="16" t="n"/>
      <c r="E25" s="16" t="n"/>
      <c r="F25" s="18">
        <f>IF(OR(NOT(ISNUMBER(D25)),NOT(ISNUMBER(E25))),"",E25-D25)</f>
        <v/>
      </c>
      <c r="G25" s="20">
        <f>IF(OR(NOT(ISNUMBER(E25)),N(D25)&lt;=0),"",E25/D25)</f>
        <v/>
      </c>
      <c r="H25" s="6">
        <f>IF(OR(NOT(ISNUMBER(A25)),NOT(ISNUMBER(D25))),"",IF(NOT(ISNUMBER(E25)),IF(A25+6&lt;'الإعدادات'!$B$4,"لم تسجل الفعلي","قادم أو جارٍ"),IF(E25=D25,"حققت الخطة",IF(E25&lt;D25,"أقل من الخطة","أكثر من الخطة"))))</f>
        <v/>
      </c>
      <c r="I25" s="17">
        <f>IF(OR(NOT(ISNUMBER(A25)),B25&amp;""=""),"",IFERROR(IF(ISNUMBER(INDEX('المواعيد'!$C$6:$C$105,MATCH(B25&amp;"",'المواعيد'!$A$6:$A$105,0))),INDEX('المواعيد'!$C$6:$C$105,MATCH(B25&amp;"",'المواعيد'!$A$6:$A$105,0))-A25,""),""))</f>
        <v/>
      </c>
    </row>
    <row r="26">
      <c r="A26" s="13" t="n"/>
      <c r="B26" s="5" t="n"/>
      <c r="C26" s="5" t="n"/>
      <c r="D26" s="16" t="n"/>
      <c r="E26" s="16" t="n"/>
      <c r="F26" s="18">
        <f>IF(OR(NOT(ISNUMBER(D26)),NOT(ISNUMBER(E26))),"",E26-D26)</f>
        <v/>
      </c>
      <c r="G26" s="20">
        <f>IF(OR(NOT(ISNUMBER(E26)),N(D26)&lt;=0),"",E26/D26)</f>
        <v/>
      </c>
      <c r="H26" s="6">
        <f>IF(OR(NOT(ISNUMBER(A26)),NOT(ISNUMBER(D26))),"",IF(NOT(ISNUMBER(E26)),IF(A26+6&lt;'الإعدادات'!$B$4,"لم تسجل الفعلي","قادم أو جارٍ"),IF(E26=D26,"حققت الخطة",IF(E26&lt;D26,"أقل من الخطة","أكثر من الخطة"))))</f>
        <v/>
      </c>
      <c r="I26" s="17">
        <f>IF(OR(NOT(ISNUMBER(A26)),B26&amp;""=""),"",IFERROR(IF(ISNUMBER(INDEX('المواعيد'!$C$6:$C$105,MATCH(B26&amp;"",'المواعيد'!$A$6:$A$105,0))),INDEX('المواعيد'!$C$6:$C$105,MATCH(B26&amp;"",'المواعيد'!$A$6:$A$105,0))-A26,""),""))</f>
        <v/>
      </c>
    </row>
    <row r="27">
      <c r="A27" s="13" t="n"/>
      <c r="B27" s="5" t="n"/>
      <c r="C27" s="5" t="n"/>
      <c r="D27" s="16" t="n"/>
      <c r="E27" s="16" t="n"/>
      <c r="F27" s="18">
        <f>IF(OR(NOT(ISNUMBER(D27)),NOT(ISNUMBER(E27))),"",E27-D27)</f>
        <v/>
      </c>
      <c r="G27" s="20">
        <f>IF(OR(NOT(ISNUMBER(E27)),N(D27)&lt;=0),"",E27/D27)</f>
        <v/>
      </c>
      <c r="H27" s="6">
        <f>IF(OR(NOT(ISNUMBER(A27)),NOT(ISNUMBER(D27))),"",IF(NOT(ISNUMBER(E27)),IF(A27+6&lt;'الإعدادات'!$B$4,"لم تسجل الفعلي","قادم أو جارٍ"),IF(E27=D27,"حققت الخطة",IF(E27&lt;D27,"أقل من الخطة","أكثر من الخطة"))))</f>
        <v/>
      </c>
      <c r="I27" s="17">
        <f>IF(OR(NOT(ISNUMBER(A27)),B27&amp;""=""),"",IFERROR(IF(ISNUMBER(INDEX('المواعيد'!$C$6:$C$105,MATCH(B27&amp;"",'المواعيد'!$A$6:$A$105,0))),INDEX('المواعيد'!$C$6:$C$105,MATCH(B27&amp;"",'المواعيد'!$A$6:$A$105,0))-A27,""),""))</f>
        <v/>
      </c>
    </row>
    <row r="28">
      <c r="A28" s="13" t="n"/>
      <c r="B28" s="5" t="n"/>
      <c r="C28" s="5" t="n"/>
      <c r="D28" s="16" t="n"/>
      <c r="E28" s="16" t="n"/>
      <c r="F28" s="18">
        <f>IF(OR(NOT(ISNUMBER(D28)),NOT(ISNUMBER(E28))),"",E28-D28)</f>
        <v/>
      </c>
      <c r="G28" s="20">
        <f>IF(OR(NOT(ISNUMBER(E28)),N(D28)&lt;=0),"",E28/D28)</f>
        <v/>
      </c>
      <c r="H28" s="6">
        <f>IF(OR(NOT(ISNUMBER(A28)),NOT(ISNUMBER(D28))),"",IF(NOT(ISNUMBER(E28)),IF(A28+6&lt;'الإعدادات'!$B$4,"لم تسجل الفعلي","قادم أو جارٍ"),IF(E28=D28,"حققت الخطة",IF(E28&lt;D28,"أقل من الخطة","أكثر من الخطة"))))</f>
        <v/>
      </c>
      <c r="I28" s="17">
        <f>IF(OR(NOT(ISNUMBER(A28)),B28&amp;""=""),"",IFERROR(IF(ISNUMBER(INDEX('المواعيد'!$C$6:$C$105,MATCH(B28&amp;"",'المواعيد'!$A$6:$A$105,0))),INDEX('المواعيد'!$C$6:$C$105,MATCH(B28&amp;"",'المواعيد'!$A$6:$A$105,0))-A28,""),""))</f>
        <v/>
      </c>
    </row>
    <row r="29">
      <c r="A29" s="13" t="n"/>
      <c r="B29" s="5" t="n"/>
      <c r="C29" s="5" t="n"/>
      <c r="D29" s="16" t="n"/>
      <c r="E29" s="16" t="n"/>
      <c r="F29" s="18">
        <f>IF(OR(NOT(ISNUMBER(D29)),NOT(ISNUMBER(E29))),"",E29-D29)</f>
        <v/>
      </c>
      <c r="G29" s="20">
        <f>IF(OR(NOT(ISNUMBER(E29)),N(D29)&lt;=0),"",E29/D29)</f>
        <v/>
      </c>
      <c r="H29" s="6">
        <f>IF(OR(NOT(ISNUMBER(A29)),NOT(ISNUMBER(D29))),"",IF(NOT(ISNUMBER(E29)),IF(A29+6&lt;'الإعدادات'!$B$4,"لم تسجل الفعلي","قادم أو جارٍ"),IF(E29=D29,"حققت الخطة",IF(E29&lt;D29,"أقل من الخطة","أكثر من الخطة"))))</f>
        <v/>
      </c>
      <c r="I29" s="17">
        <f>IF(OR(NOT(ISNUMBER(A29)),B29&amp;""=""),"",IFERROR(IF(ISNUMBER(INDEX('المواعيد'!$C$6:$C$105,MATCH(B29&amp;"",'المواعيد'!$A$6:$A$105,0))),INDEX('المواعيد'!$C$6:$C$105,MATCH(B29&amp;"",'المواعيد'!$A$6:$A$105,0))-A29,""),""))</f>
        <v/>
      </c>
    </row>
    <row r="30">
      <c r="A30" s="13" t="n"/>
      <c r="B30" s="5" t="n"/>
      <c r="C30" s="5" t="n"/>
      <c r="D30" s="16" t="n"/>
      <c r="E30" s="16" t="n"/>
      <c r="F30" s="18">
        <f>IF(OR(NOT(ISNUMBER(D30)),NOT(ISNUMBER(E30))),"",E30-D30)</f>
        <v/>
      </c>
      <c r="G30" s="20">
        <f>IF(OR(NOT(ISNUMBER(E30)),N(D30)&lt;=0),"",E30/D30)</f>
        <v/>
      </c>
      <c r="H30" s="6">
        <f>IF(OR(NOT(ISNUMBER(A30)),NOT(ISNUMBER(D30))),"",IF(NOT(ISNUMBER(E30)),IF(A30+6&lt;'الإعدادات'!$B$4,"لم تسجل الفعلي","قادم أو جارٍ"),IF(E30=D30,"حققت الخطة",IF(E30&lt;D30,"أقل من الخطة","أكثر من الخطة"))))</f>
        <v/>
      </c>
      <c r="I30" s="17">
        <f>IF(OR(NOT(ISNUMBER(A30)),B30&amp;""=""),"",IFERROR(IF(ISNUMBER(INDEX('المواعيد'!$C$6:$C$105,MATCH(B30&amp;"",'المواعيد'!$A$6:$A$105,0))),INDEX('المواعيد'!$C$6:$C$105,MATCH(B30&amp;"",'المواعيد'!$A$6:$A$105,0))-A30,""),""))</f>
        <v/>
      </c>
    </row>
    <row r="31">
      <c r="A31" s="13" t="n"/>
      <c r="B31" s="5" t="n"/>
      <c r="C31" s="5" t="n"/>
      <c r="D31" s="16" t="n"/>
      <c r="E31" s="16" t="n"/>
      <c r="F31" s="18">
        <f>IF(OR(NOT(ISNUMBER(D31)),NOT(ISNUMBER(E31))),"",E31-D31)</f>
        <v/>
      </c>
      <c r="G31" s="20">
        <f>IF(OR(NOT(ISNUMBER(E31)),N(D31)&lt;=0),"",E31/D31)</f>
        <v/>
      </c>
      <c r="H31" s="6">
        <f>IF(OR(NOT(ISNUMBER(A31)),NOT(ISNUMBER(D31))),"",IF(NOT(ISNUMBER(E31)),IF(A31+6&lt;'الإعدادات'!$B$4,"لم تسجل الفعلي","قادم أو جارٍ"),IF(E31=D31,"حققت الخطة",IF(E31&lt;D31,"أقل من الخطة","أكثر من الخطة"))))</f>
        <v/>
      </c>
      <c r="I31" s="17">
        <f>IF(OR(NOT(ISNUMBER(A31)),B31&amp;""=""),"",IFERROR(IF(ISNUMBER(INDEX('المواعيد'!$C$6:$C$105,MATCH(B31&amp;"",'المواعيد'!$A$6:$A$105,0))),INDEX('المواعيد'!$C$6:$C$105,MATCH(B31&amp;"",'المواعيد'!$A$6:$A$105,0))-A31,""),""))</f>
        <v/>
      </c>
    </row>
    <row r="32">
      <c r="A32" s="13" t="n"/>
      <c r="B32" s="5" t="n"/>
      <c r="C32" s="5" t="n"/>
      <c r="D32" s="16" t="n"/>
      <c r="E32" s="16" t="n"/>
      <c r="F32" s="18">
        <f>IF(OR(NOT(ISNUMBER(D32)),NOT(ISNUMBER(E32))),"",E32-D32)</f>
        <v/>
      </c>
      <c r="G32" s="20">
        <f>IF(OR(NOT(ISNUMBER(E32)),N(D32)&lt;=0),"",E32/D32)</f>
        <v/>
      </c>
      <c r="H32" s="6">
        <f>IF(OR(NOT(ISNUMBER(A32)),NOT(ISNUMBER(D32))),"",IF(NOT(ISNUMBER(E32)),IF(A32+6&lt;'الإعدادات'!$B$4,"لم تسجل الفعلي","قادم أو جارٍ"),IF(E32=D32,"حققت الخطة",IF(E32&lt;D32,"أقل من الخطة","أكثر من الخطة"))))</f>
        <v/>
      </c>
      <c r="I32" s="17">
        <f>IF(OR(NOT(ISNUMBER(A32)),B32&amp;""=""),"",IFERROR(IF(ISNUMBER(INDEX('المواعيد'!$C$6:$C$105,MATCH(B32&amp;"",'المواعيد'!$A$6:$A$105,0))),INDEX('المواعيد'!$C$6:$C$105,MATCH(B32&amp;"",'المواعيد'!$A$6:$A$105,0))-A32,""),""))</f>
        <v/>
      </c>
    </row>
    <row r="33">
      <c r="A33" s="13" t="n"/>
      <c r="B33" s="5" t="n"/>
      <c r="C33" s="5" t="n"/>
      <c r="D33" s="16" t="n"/>
      <c r="E33" s="16" t="n"/>
      <c r="F33" s="18">
        <f>IF(OR(NOT(ISNUMBER(D33)),NOT(ISNUMBER(E33))),"",E33-D33)</f>
        <v/>
      </c>
      <c r="G33" s="20">
        <f>IF(OR(NOT(ISNUMBER(E33)),N(D33)&lt;=0),"",E33/D33)</f>
        <v/>
      </c>
      <c r="H33" s="6">
        <f>IF(OR(NOT(ISNUMBER(A33)),NOT(ISNUMBER(D33))),"",IF(NOT(ISNUMBER(E33)),IF(A33+6&lt;'الإعدادات'!$B$4,"لم تسجل الفعلي","قادم أو جارٍ"),IF(E33=D33,"حققت الخطة",IF(E33&lt;D33,"أقل من الخطة","أكثر من الخطة"))))</f>
        <v/>
      </c>
      <c r="I33" s="17">
        <f>IF(OR(NOT(ISNUMBER(A33)),B33&amp;""=""),"",IFERROR(IF(ISNUMBER(INDEX('المواعيد'!$C$6:$C$105,MATCH(B33&amp;"",'المواعيد'!$A$6:$A$105,0))),INDEX('المواعيد'!$C$6:$C$105,MATCH(B33&amp;"",'المواعيد'!$A$6:$A$105,0))-A33,""),""))</f>
        <v/>
      </c>
    </row>
    <row r="34">
      <c r="A34" s="13" t="n"/>
      <c r="B34" s="5" t="n"/>
      <c r="C34" s="5" t="n"/>
      <c r="D34" s="16" t="n"/>
      <c r="E34" s="16" t="n"/>
      <c r="F34" s="18">
        <f>IF(OR(NOT(ISNUMBER(D34)),NOT(ISNUMBER(E34))),"",E34-D34)</f>
        <v/>
      </c>
      <c r="G34" s="20">
        <f>IF(OR(NOT(ISNUMBER(E34)),N(D34)&lt;=0),"",E34/D34)</f>
        <v/>
      </c>
      <c r="H34" s="6">
        <f>IF(OR(NOT(ISNUMBER(A34)),NOT(ISNUMBER(D34))),"",IF(NOT(ISNUMBER(E34)),IF(A34+6&lt;'الإعدادات'!$B$4,"لم تسجل الفعلي","قادم أو جارٍ"),IF(E34=D34,"حققت الخطة",IF(E34&lt;D34,"أقل من الخطة","أكثر من الخطة"))))</f>
        <v/>
      </c>
      <c r="I34" s="17">
        <f>IF(OR(NOT(ISNUMBER(A34)),B34&amp;""=""),"",IFERROR(IF(ISNUMBER(INDEX('المواعيد'!$C$6:$C$105,MATCH(B34&amp;"",'المواعيد'!$A$6:$A$105,0))),INDEX('المواعيد'!$C$6:$C$105,MATCH(B34&amp;"",'المواعيد'!$A$6:$A$105,0))-A34,""),""))</f>
        <v/>
      </c>
    </row>
    <row r="35">
      <c r="A35" s="13" t="n"/>
      <c r="B35" s="5" t="n"/>
      <c r="C35" s="5" t="n"/>
      <c r="D35" s="16" t="n"/>
      <c r="E35" s="16" t="n"/>
      <c r="F35" s="18">
        <f>IF(OR(NOT(ISNUMBER(D35)),NOT(ISNUMBER(E35))),"",E35-D35)</f>
        <v/>
      </c>
      <c r="G35" s="20">
        <f>IF(OR(NOT(ISNUMBER(E35)),N(D35)&lt;=0),"",E35/D35)</f>
        <v/>
      </c>
      <c r="H35" s="6">
        <f>IF(OR(NOT(ISNUMBER(A35)),NOT(ISNUMBER(D35))),"",IF(NOT(ISNUMBER(E35)),IF(A35+6&lt;'الإعدادات'!$B$4,"لم تسجل الفعلي","قادم أو جارٍ"),IF(E35=D35,"حققت الخطة",IF(E35&lt;D35,"أقل من الخطة","أكثر من الخطة"))))</f>
        <v/>
      </c>
      <c r="I35" s="17">
        <f>IF(OR(NOT(ISNUMBER(A35)),B35&amp;""=""),"",IFERROR(IF(ISNUMBER(INDEX('المواعيد'!$C$6:$C$105,MATCH(B35&amp;"",'المواعيد'!$A$6:$A$105,0))),INDEX('المواعيد'!$C$6:$C$105,MATCH(B35&amp;"",'المواعيد'!$A$6:$A$105,0))-A35,""),""))</f>
        <v/>
      </c>
    </row>
    <row r="36">
      <c r="A36" s="13" t="n"/>
      <c r="B36" s="5" t="n"/>
      <c r="C36" s="5" t="n"/>
      <c r="D36" s="16" t="n"/>
      <c r="E36" s="16" t="n"/>
      <c r="F36" s="18">
        <f>IF(OR(NOT(ISNUMBER(D36)),NOT(ISNUMBER(E36))),"",E36-D36)</f>
        <v/>
      </c>
      <c r="G36" s="20">
        <f>IF(OR(NOT(ISNUMBER(E36)),N(D36)&lt;=0),"",E36/D36)</f>
        <v/>
      </c>
      <c r="H36" s="6">
        <f>IF(OR(NOT(ISNUMBER(A36)),NOT(ISNUMBER(D36))),"",IF(NOT(ISNUMBER(E36)),IF(A36+6&lt;'الإعدادات'!$B$4,"لم تسجل الفعلي","قادم أو جارٍ"),IF(E36=D36,"حققت الخطة",IF(E36&lt;D36,"أقل من الخطة","أكثر من الخطة"))))</f>
        <v/>
      </c>
      <c r="I36" s="17">
        <f>IF(OR(NOT(ISNUMBER(A36)),B36&amp;""=""),"",IFERROR(IF(ISNUMBER(INDEX('المواعيد'!$C$6:$C$105,MATCH(B36&amp;"",'المواعيد'!$A$6:$A$105,0))),INDEX('المواعيد'!$C$6:$C$105,MATCH(B36&amp;"",'المواعيد'!$A$6:$A$105,0))-A36,""),""))</f>
        <v/>
      </c>
    </row>
    <row r="37">
      <c r="A37" s="13" t="n"/>
      <c r="B37" s="5" t="n"/>
      <c r="C37" s="5" t="n"/>
      <c r="D37" s="16" t="n"/>
      <c r="E37" s="16" t="n"/>
      <c r="F37" s="18">
        <f>IF(OR(NOT(ISNUMBER(D37)),NOT(ISNUMBER(E37))),"",E37-D37)</f>
        <v/>
      </c>
      <c r="G37" s="20">
        <f>IF(OR(NOT(ISNUMBER(E37)),N(D37)&lt;=0),"",E37/D37)</f>
        <v/>
      </c>
      <c r="H37" s="6">
        <f>IF(OR(NOT(ISNUMBER(A37)),NOT(ISNUMBER(D37))),"",IF(NOT(ISNUMBER(E37)),IF(A37+6&lt;'الإعدادات'!$B$4,"لم تسجل الفعلي","قادم أو جارٍ"),IF(E37=D37,"حققت الخطة",IF(E37&lt;D37,"أقل من الخطة","أكثر من الخطة"))))</f>
        <v/>
      </c>
      <c r="I37" s="17">
        <f>IF(OR(NOT(ISNUMBER(A37)),B37&amp;""=""),"",IFERROR(IF(ISNUMBER(INDEX('المواعيد'!$C$6:$C$105,MATCH(B37&amp;"",'المواعيد'!$A$6:$A$105,0))),INDEX('المواعيد'!$C$6:$C$105,MATCH(B37&amp;"",'المواعيد'!$A$6:$A$105,0))-A37,""),""))</f>
        <v/>
      </c>
    </row>
    <row r="38">
      <c r="A38" s="13" t="n"/>
      <c r="B38" s="5" t="n"/>
      <c r="C38" s="5" t="n"/>
      <c r="D38" s="16" t="n"/>
      <c r="E38" s="16" t="n"/>
      <c r="F38" s="18">
        <f>IF(OR(NOT(ISNUMBER(D38)),NOT(ISNUMBER(E38))),"",E38-D38)</f>
        <v/>
      </c>
      <c r="G38" s="20">
        <f>IF(OR(NOT(ISNUMBER(E38)),N(D38)&lt;=0),"",E38/D38)</f>
        <v/>
      </c>
      <c r="H38" s="6">
        <f>IF(OR(NOT(ISNUMBER(A38)),NOT(ISNUMBER(D38))),"",IF(NOT(ISNUMBER(E38)),IF(A38+6&lt;'الإعدادات'!$B$4,"لم تسجل الفعلي","قادم أو جارٍ"),IF(E38=D38,"حققت الخطة",IF(E38&lt;D38,"أقل من الخطة","أكثر من الخطة"))))</f>
        <v/>
      </c>
      <c r="I38" s="17">
        <f>IF(OR(NOT(ISNUMBER(A38)),B38&amp;""=""),"",IFERROR(IF(ISNUMBER(INDEX('المواعيد'!$C$6:$C$105,MATCH(B38&amp;"",'المواعيد'!$A$6:$A$105,0))),INDEX('المواعيد'!$C$6:$C$105,MATCH(B38&amp;"",'المواعيد'!$A$6:$A$105,0))-A38,""),""))</f>
        <v/>
      </c>
    </row>
    <row r="39">
      <c r="A39" s="13" t="n"/>
      <c r="B39" s="5" t="n"/>
      <c r="C39" s="5" t="n"/>
      <c r="D39" s="16" t="n"/>
      <c r="E39" s="16" t="n"/>
      <c r="F39" s="18">
        <f>IF(OR(NOT(ISNUMBER(D39)),NOT(ISNUMBER(E39))),"",E39-D39)</f>
        <v/>
      </c>
      <c r="G39" s="20">
        <f>IF(OR(NOT(ISNUMBER(E39)),N(D39)&lt;=0),"",E39/D39)</f>
        <v/>
      </c>
      <c r="H39" s="6">
        <f>IF(OR(NOT(ISNUMBER(A39)),NOT(ISNUMBER(D39))),"",IF(NOT(ISNUMBER(E39)),IF(A39+6&lt;'الإعدادات'!$B$4,"لم تسجل الفعلي","قادم أو جارٍ"),IF(E39=D39,"حققت الخطة",IF(E39&lt;D39,"أقل من الخطة","أكثر من الخطة"))))</f>
        <v/>
      </c>
      <c r="I39" s="17">
        <f>IF(OR(NOT(ISNUMBER(A39)),B39&amp;""=""),"",IFERROR(IF(ISNUMBER(INDEX('المواعيد'!$C$6:$C$105,MATCH(B39&amp;"",'المواعيد'!$A$6:$A$105,0))),INDEX('المواعيد'!$C$6:$C$105,MATCH(B39&amp;"",'المواعيد'!$A$6:$A$105,0))-A39,""),""))</f>
        <v/>
      </c>
    </row>
    <row r="40">
      <c r="A40" s="13" t="n"/>
      <c r="B40" s="5" t="n"/>
      <c r="C40" s="5" t="n"/>
      <c r="D40" s="16" t="n"/>
      <c r="E40" s="16" t="n"/>
      <c r="F40" s="18">
        <f>IF(OR(NOT(ISNUMBER(D40)),NOT(ISNUMBER(E40))),"",E40-D40)</f>
        <v/>
      </c>
      <c r="G40" s="20">
        <f>IF(OR(NOT(ISNUMBER(E40)),N(D40)&lt;=0),"",E40/D40)</f>
        <v/>
      </c>
      <c r="H40" s="6">
        <f>IF(OR(NOT(ISNUMBER(A40)),NOT(ISNUMBER(D40))),"",IF(NOT(ISNUMBER(E40)),IF(A40+6&lt;'الإعدادات'!$B$4,"لم تسجل الفعلي","قادم أو جارٍ"),IF(E40=D40,"حققت الخطة",IF(E40&lt;D40,"أقل من الخطة","أكثر من الخطة"))))</f>
        <v/>
      </c>
      <c r="I40" s="17">
        <f>IF(OR(NOT(ISNUMBER(A40)),B40&amp;""=""),"",IFERROR(IF(ISNUMBER(INDEX('المواعيد'!$C$6:$C$105,MATCH(B40&amp;"",'المواعيد'!$A$6:$A$105,0))),INDEX('المواعيد'!$C$6:$C$105,MATCH(B40&amp;"",'المواعيد'!$A$6:$A$105,0))-A40,""),""))</f>
        <v/>
      </c>
    </row>
    <row r="41">
      <c r="A41" s="13" t="n"/>
      <c r="B41" s="5" t="n"/>
      <c r="C41" s="5" t="n"/>
      <c r="D41" s="16" t="n"/>
      <c r="E41" s="16" t="n"/>
      <c r="F41" s="18">
        <f>IF(OR(NOT(ISNUMBER(D41)),NOT(ISNUMBER(E41))),"",E41-D41)</f>
        <v/>
      </c>
      <c r="G41" s="20">
        <f>IF(OR(NOT(ISNUMBER(E41)),N(D41)&lt;=0),"",E41/D41)</f>
        <v/>
      </c>
      <c r="H41" s="6">
        <f>IF(OR(NOT(ISNUMBER(A41)),NOT(ISNUMBER(D41))),"",IF(NOT(ISNUMBER(E41)),IF(A41+6&lt;'الإعدادات'!$B$4,"لم تسجل الفعلي","قادم أو جارٍ"),IF(E41=D41,"حققت الخطة",IF(E41&lt;D41,"أقل من الخطة","أكثر من الخطة"))))</f>
        <v/>
      </c>
      <c r="I41" s="17">
        <f>IF(OR(NOT(ISNUMBER(A41)),B41&amp;""=""),"",IFERROR(IF(ISNUMBER(INDEX('المواعيد'!$C$6:$C$105,MATCH(B41&amp;"",'المواعيد'!$A$6:$A$105,0))),INDEX('المواعيد'!$C$6:$C$105,MATCH(B41&amp;"",'المواعيد'!$A$6:$A$105,0))-A41,""),""))</f>
        <v/>
      </c>
    </row>
    <row r="42">
      <c r="A42" s="13" t="n"/>
      <c r="B42" s="5" t="n"/>
      <c r="C42" s="5" t="n"/>
      <c r="D42" s="16" t="n"/>
      <c r="E42" s="16" t="n"/>
      <c r="F42" s="18">
        <f>IF(OR(NOT(ISNUMBER(D42)),NOT(ISNUMBER(E42))),"",E42-D42)</f>
        <v/>
      </c>
      <c r="G42" s="20">
        <f>IF(OR(NOT(ISNUMBER(E42)),N(D42)&lt;=0),"",E42/D42)</f>
        <v/>
      </c>
      <c r="H42" s="6">
        <f>IF(OR(NOT(ISNUMBER(A42)),NOT(ISNUMBER(D42))),"",IF(NOT(ISNUMBER(E42)),IF(A42+6&lt;'الإعدادات'!$B$4,"لم تسجل الفعلي","قادم أو جارٍ"),IF(E42=D42,"حققت الخطة",IF(E42&lt;D42,"أقل من الخطة","أكثر من الخطة"))))</f>
        <v/>
      </c>
      <c r="I42" s="17">
        <f>IF(OR(NOT(ISNUMBER(A42)),B42&amp;""=""),"",IFERROR(IF(ISNUMBER(INDEX('المواعيد'!$C$6:$C$105,MATCH(B42&amp;"",'المواعيد'!$A$6:$A$105,0))),INDEX('المواعيد'!$C$6:$C$105,MATCH(B42&amp;"",'المواعيد'!$A$6:$A$105,0))-A42,""),""))</f>
        <v/>
      </c>
    </row>
    <row r="43">
      <c r="A43" s="13" t="n"/>
      <c r="B43" s="5" t="n"/>
      <c r="C43" s="5" t="n"/>
      <c r="D43" s="16" t="n"/>
      <c r="E43" s="16" t="n"/>
      <c r="F43" s="18">
        <f>IF(OR(NOT(ISNUMBER(D43)),NOT(ISNUMBER(E43))),"",E43-D43)</f>
        <v/>
      </c>
      <c r="G43" s="20">
        <f>IF(OR(NOT(ISNUMBER(E43)),N(D43)&lt;=0),"",E43/D43)</f>
        <v/>
      </c>
      <c r="H43" s="6">
        <f>IF(OR(NOT(ISNUMBER(A43)),NOT(ISNUMBER(D43))),"",IF(NOT(ISNUMBER(E43)),IF(A43+6&lt;'الإعدادات'!$B$4,"لم تسجل الفعلي","قادم أو جارٍ"),IF(E43=D43,"حققت الخطة",IF(E43&lt;D43,"أقل من الخطة","أكثر من الخطة"))))</f>
        <v/>
      </c>
      <c r="I43" s="17">
        <f>IF(OR(NOT(ISNUMBER(A43)),B43&amp;""=""),"",IFERROR(IF(ISNUMBER(INDEX('المواعيد'!$C$6:$C$105,MATCH(B43&amp;"",'المواعيد'!$A$6:$A$105,0))),INDEX('المواعيد'!$C$6:$C$105,MATCH(B43&amp;"",'المواعيد'!$A$6:$A$105,0))-A43,""),""))</f>
        <v/>
      </c>
    </row>
    <row r="44">
      <c r="A44" s="13" t="n"/>
      <c r="B44" s="5" t="n"/>
      <c r="C44" s="5" t="n"/>
      <c r="D44" s="16" t="n"/>
      <c r="E44" s="16" t="n"/>
      <c r="F44" s="18">
        <f>IF(OR(NOT(ISNUMBER(D44)),NOT(ISNUMBER(E44))),"",E44-D44)</f>
        <v/>
      </c>
      <c r="G44" s="20">
        <f>IF(OR(NOT(ISNUMBER(E44)),N(D44)&lt;=0),"",E44/D44)</f>
        <v/>
      </c>
      <c r="H44" s="6">
        <f>IF(OR(NOT(ISNUMBER(A44)),NOT(ISNUMBER(D44))),"",IF(NOT(ISNUMBER(E44)),IF(A44+6&lt;'الإعدادات'!$B$4,"لم تسجل الفعلي","قادم أو جارٍ"),IF(E44=D44,"حققت الخطة",IF(E44&lt;D44,"أقل من الخطة","أكثر من الخطة"))))</f>
        <v/>
      </c>
      <c r="I44" s="17">
        <f>IF(OR(NOT(ISNUMBER(A44)),B44&amp;""=""),"",IFERROR(IF(ISNUMBER(INDEX('المواعيد'!$C$6:$C$105,MATCH(B44&amp;"",'المواعيد'!$A$6:$A$105,0))),INDEX('المواعيد'!$C$6:$C$105,MATCH(B44&amp;"",'المواعيد'!$A$6:$A$105,0))-A44,""),""))</f>
        <v/>
      </c>
    </row>
    <row r="45">
      <c r="A45" s="13" t="n"/>
      <c r="B45" s="5" t="n"/>
      <c r="C45" s="5" t="n"/>
      <c r="D45" s="16" t="n"/>
      <c r="E45" s="16" t="n"/>
      <c r="F45" s="18">
        <f>IF(OR(NOT(ISNUMBER(D45)),NOT(ISNUMBER(E45))),"",E45-D45)</f>
        <v/>
      </c>
      <c r="G45" s="20">
        <f>IF(OR(NOT(ISNUMBER(E45)),N(D45)&lt;=0),"",E45/D45)</f>
        <v/>
      </c>
      <c r="H45" s="6">
        <f>IF(OR(NOT(ISNUMBER(A45)),NOT(ISNUMBER(D45))),"",IF(NOT(ISNUMBER(E45)),IF(A45+6&lt;'الإعدادات'!$B$4,"لم تسجل الفعلي","قادم أو جارٍ"),IF(E45=D45,"حققت الخطة",IF(E45&lt;D45,"أقل من الخطة","أكثر من الخطة"))))</f>
        <v/>
      </c>
      <c r="I45" s="17">
        <f>IF(OR(NOT(ISNUMBER(A45)),B45&amp;""=""),"",IFERROR(IF(ISNUMBER(INDEX('المواعيد'!$C$6:$C$105,MATCH(B45&amp;"",'المواعيد'!$A$6:$A$105,0))),INDEX('المواعيد'!$C$6:$C$105,MATCH(B45&amp;"",'المواعيد'!$A$6:$A$105,0))-A45,""),""))</f>
        <v/>
      </c>
    </row>
    <row r="46">
      <c r="A46" s="13" t="n"/>
      <c r="B46" s="5" t="n"/>
      <c r="C46" s="5" t="n"/>
      <c r="D46" s="16" t="n"/>
      <c r="E46" s="16" t="n"/>
      <c r="F46" s="18">
        <f>IF(OR(NOT(ISNUMBER(D46)),NOT(ISNUMBER(E46))),"",E46-D46)</f>
        <v/>
      </c>
      <c r="G46" s="20">
        <f>IF(OR(NOT(ISNUMBER(E46)),N(D46)&lt;=0),"",E46/D46)</f>
        <v/>
      </c>
      <c r="H46" s="6">
        <f>IF(OR(NOT(ISNUMBER(A46)),NOT(ISNUMBER(D46))),"",IF(NOT(ISNUMBER(E46)),IF(A46+6&lt;'الإعدادات'!$B$4,"لم تسجل الفعلي","قادم أو جارٍ"),IF(E46=D46,"حققت الخطة",IF(E46&lt;D46,"أقل من الخطة","أكثر من الخطة"))))</f>
        <v/>
      </c>
      <c r="I46" s="17">
        <f>IF(OR(NOT(ISNUMBER(A46)),B46&amp;""=""),"",IFERROR(IF(ISNUMBER(INDEX('المواعيد'!$C$6:$C$105,MATCH(B46&amp;"",'المواعيد'!$A$6:$A$105,0))),INDEX('المواعيد'!$C$6:$C$105,MATCH(B46&amp;"",'المواعيد'!$A$6:$A$105,0))-A46,""),""))</f>
        <v/>
      </c>
    </row>
    <row r="47">
      <c r="A47" s="13" t="n"/>
      <c r="B47" s="5" t="n"/>
      <c r="C47" s="5" t="n"/>
      <c r="D47" s="16" t="n"/>
      <c r="E47" s="16" t="n"/>
      <c r="F47" s="18">
        <f>IF(OR(NOT(ISNUMBER(D47)),NOT(ISNUMBER(E47))),"",E47-D47)</f>
        <v/>
      </c>
      <c r="G47" s="20">
        <f>IF(OR(NOT(ISNUMBER(E47)),N(D47)&lt;=0),"",E47/D47)</f>
        <v/>
      </c>
      <c r="H47" s="6">
        <f>IF(OR(NOT(ISNUMBER(A47)),NOT(ISNUMBER(D47))),"",IF(NOT(ISNUMBER(E47)),IF(A47+6&lt;'الإعدادات'!$B$4,"لم تسجل الفعلي","قادم أو جارٍ"),IF(E47=D47,"حققت الخطة",IF(E47&lt;D47,"أقل من الخطة","أكثر من الخطة"))))</f>
        <v/>
      </c>
      <c r="I47" s="17">
        <f>IF(OR(NOT(ISNUMBER(A47)),B47&amp;""=""),"",IFERROR(IF(ISNUMBER(INDEX('المواعيد'!$C$6:$C$105,MATCH(B47&amp;"",'المواعيد'!$A$6:$A$105,0))),INDEX('المواعيد'!$C$6:$C$105,MATCH(B47&amp;"",'المواعيد'!$A$6:$A$105,0))-A47,""),""))</f>
        <v/>
      </c>
    </row>
    <row r="48">
      <c r="A48" s="13" t="n"/>
      <c r="B48" s="5" t="n"/>
      <c r="C48" s="5" t="n"/>
      <c r="D48" s="16" t="n"/>
      <c r="E48" s="16" t="n"/>
      <c r="F48" s="18">
        <f>IF(OR(NOT(ISNUMBER(D48)),NOT(ISNUMBER(E48))),"",E48-D48)</f>
        <v/>
      </c>
      <c r="G48" s="20">
        <f>IF(OR(NOT(ISNUMBER(E48)),N(D48)&lt;=0),"",E48/D48)</f>
        <v/>
      </c>
      <c r="H48" s="6">
        <f>IF(OR(NOT(ISNUMBER(A48)),NOT(ISNUMBER(D48))),"",IF(NOT(ISNUMBER(E48)),IF(A48+6&lt;'الإعدادات'!$B$4,"لم تسجل الفعلي","قادم أو جارٍ"),IF(E48=D48,"حققت الخطة",IF(E48&lt;D48,"أقل من الخطة","أكثر من الخطة"))))</f>
        <v/>
      </c>
      <c r="I48" s="17">
        <f>IF(OR(NOT(ISNUMBER(A48)),B48&amp;""=""),"",IFERROR(IF(ISNUMBER(INDEX('المواعيد'!$C$6:$C$105,MATCH(B48&amp;"",'المواعيد'!$A$6:$A$105,0))),INDEX('المواعيد'!$C$6:$C$105,MATCH(B48&amp;"",'المواعيد'!$A$6:$A$105,0))-A48,""),""))</f>
        <v/>
      </c>
    </row>
    <row r="49">
      <c r="A49" s="13" t="n"/>
      <c r="B49" s="5" t="n"/>
      <c r="C49" s="5" t="n"/>
      <c r="D49" s="16" t="n"/>
      <c r="E49" s="16" t="n"/>
      <c r="F49" s="18">
        <f>IF(OR(NOT(ISNUMBER(D49)),NOT(ISNUMBER(E49))),"",E49-D49)</f>
        <v/>
      </c>
      <c r="G49" s="20">
        <f>IF(OR(NOT(ISNUMBER(E49)),N(D49)&lt;=0),"",E49/D49)</f>
        <v/>
      </c>
      <c r="H49" s="6">
        <f>IF(OR(NOT(ISNUMBER(A49)),NOT(ISNUMBER(D49))),"",IF(NOT(ISNUMBER(E49)),IF(A49+6&lt;'الإعدادات'!$B$4,"لم تسجل الفعلي","قادم أو جارٍ"),IF(E49=D49,"حققت الخطة",IF(E49&lt;D49,"أقل من الخطة","أكثر من الخطة"))))</f>
        <v/>
      </c>
      <c r="I49" s="17">
        <f>IF(OR(NOT(ISNUMBER(A49)),B49&amp;""=""),"",IFERROR(IF(ISNUMBER(INDEX('المواعيد'!$C$6:$C$105,MATCH(B49&amp;"",'المواعيد'!$A$6:$A$105,0))),INDEX('المواعيد'!$C$6:$C$105,MATCH(B49&amp;"",'المواعيد'!$A$6:$A$105,0))-A49,""),""))</f>
        <v/>
      </c>
    </row>
    <row r="50">
      <c r="A50" s="13" t="n"/>
      <c r="B50" s="5" t="n"/>
      <c r="C50" s="5" t="n"/>
      <c r="D50" s="16" t="n"/>
      <c r="E50" s="16" t="n"/>
      <c r="F50" s="18">
        <f>IF(OR(NOT(ISNUMBER(D50)),NOT(ISNUMBER(E50))),"",E50-D50)</f>
        <v/>
      </c>
      <c r="G50" s="20">
        <f>IF(OR(NOT(ISNUMBER(E50)),N(D50)&lt;=0),"",E50/D50)</f>
        <v/>
      </c>
      <c r="H50" s="6">
        <f>IF(OR(NOT(ISNUMBER(A50)),NOT(ISNUMBER(D50))),"",IF(NOT(ISNUMBER(E50)),IF(A50+6&lt;'الإعدادات'!$B$4,"لم تسجل الفعلي","قادم أو جارٍ"),IF(E50=D50,"حققت الخطة",IF(E50&lt;D50,"أقل من الخطة","أكثر من الخطة"))))</f>
        <v/>
      </c>
      <c r="I50" s="17">
        <f>IF(OR(NOT(ISNUMBER(A50)),B50&amp;""=""),"",IFERROR(IF(ISNUMBER(INDEX('المواعيد'!$C$6:$C$105,MATCH(B50&amp;"",'المواعيد'!$A$6:$A$105,0))),INDEX('المواعيد'!$C$6:$C$105,MATCH(B50&amp;"",'المواعيد'!$A$6:$A$105,0))-A50,""),""))</f>
        <v/>
      </c>
    </row>
    <row r="51">
      <c r="A51" s="13" t="n"/>
      <c r="B51" s="5" t="n"/>
      <c r="C51" s="5" t="n"/>
      <c r="D51" s="16" t="n"/>
      <c r="E51" s="16" t="n"/>
      <c r="F51" s="18">
        <f>IF(OR(NOT(ISNUMBER(D51)),NOT(ISNUMBER(E51))),"",E51-D51)</f>
        <v/>
      </c>
      <c r="G51" s="20">
        <f>IF(OR(NOT(ISNUMBER(E51)),N(D51)&lt;=0),"",E51/D51)</f>
        <v/>
      </c>
      <c r="H51" s="6">
        <f>IF(OR(NOT(ISNUMBER(A51)),NOT(ISNUMBER(D51))),"",IF(NOT(ISNUMBER(E51)),IF(A51+6&lt;'الإعدادات'!$B$4,"لم تسجل الفعلي","قادم أو جارٍ"),IF(E51=D51,"حققت الخطة",IF(E51&lt;D51,"أقل من الخطة","أكثر من الخطة"))))</f>
        <v/>
      </c>
      <c r="I51" s="17">
        <f>IF(OR(NOT(ISNUMBER(A51)),B51&amp;""=""),"",IFERROR(IF(ISNUMBER(INDEX('المواعيد'!$C$6:$C$105,MATCH(B51&amp;"",'المواعيد'!$A$6:$A$105,0))),INDEX('المواعيد'!$C$6:$C$105,MATCH(B51&amp;"",'المواعيد'!$A$6:$A$105,0))-A51,""),""))</f>
        <v/>
      </c>
    </row>
    <row r="52">
      <c r="A52" s="13" t="n"/>
      <c r="B52" s="5" t="n"/>
      <c r="C52" s="5" t="n"/>
      <c r="D52" s="16" t="n"/>
      <c r="E52" s="16" t="n"/>
      <c r="F52" s="18">
        <f>IF(OR(NOT(ISNUMBER(D52)),NOT(ISNUMBER(E52))),"",E52-D52)</f>
        <v/>
      </c>
      <c r="G52" s="20">
        <f>IF(OR(NOT(ISNUMBER(E52)),N(D52)&lt;=0),"",E52/D52)</f>
        <v/>
      </c>
      <c r="H52" s="6">
        <f>IF(OR(NOT(ISNUMBER(A52)),NOT(ISNUMBER(D52))),"",IF(NOT(ISNUMBER(E52)),IF(A52+6&lt;'الإعدادات'!$B$4,"لم تسجل الفعلي","قادم أو جارٍ"),IF(E52=D52,"حققت الخطة",IF(E52&lt;D52,"أقل من الخطة","أكثر من الخطة"))))</f>
        <v/>
      </c>
      <c r="I52" s="17">
        <f>IF(OR(NOT(ISNUMBER(A52)),B52&amp;""=""),"",IFERROR(IF(ISNUMBER(INDEX('المواعيد'!$C$6:$C$105,MATCH(B52&amp;"",'المواعيد'!$A$6:$A$105,0))),INDEX('المواعيد'!$C$6:$C$105,MATCH(B52&amp;"",'المواعيد'!$A$6:$A$105,0))-A52,""),""))</f>
        <v/>
      </c>
    </row>
    <row r="53">
      <c r="A53" s="13" t="n"/>
      <c r="B53" s="5" t="n"/>
      <c r="C53" s="5" t="n"/>
      <c r="D53" s="16" t="n"/>
      <c r="E53" s="16" t="n"/>
      <c r="F53" s="18">
        <f>IF(OR(NOT(ISNUMBER(D53)),NOT(ISNUMBER(E53))),"",E53-D53)</f>
        <v/>
      </c>
      <c r="G53" s="20">
        <f>IF(OR(NOT(ISNUMBER(E53)),N(D53)&lt;=0),"",E53/D53)</f>
        <v/>
      </c>
      <c r="H53" s="6">
        <f>IF(OR(NOT(ISNUMBER(A53)),NOT(ISNUMBER(D53))),"",IF(NOT(ISNUMBER(E53)),IF(A53+6&lt;'الإعدادات'!$B$4,"لم تسجل الفعلي","قادم أو جارٍ"),IF(E53=D53,"حققت الخطة",IF(E53&lt;D53,"أقل من الخطة","أكثر من الخطة"))))</f>
        <v/>
      </c>
      <c r="I53" s="17">
        <f>IF(OR(NOT(ISNUMBER(A53)),B53&amp;""=""),"",IFERROR(IF(ISNUMBER(INDEX('المواعيد'!$C$6:$C$105,MATCH(B53&amp;"",'المواعيد'!$A$6:$A$105,0))),INDEX('المواعيد'!$C$6:$C$105,MATCH(B53&amp;"",'المواعيد'!$A$6:$A$105,0))-A53,""),""))</f>
        <v/>
      </c>
    </row>
    <row r="54">
      <c r="A54" s="13" t="n"/>
      <c r="B54" s="5" t="n"/>
      <c r="C54" s="5" t="n"/>
      <c r="D54" s="16" t="n"/>
      <c r="E54" s="16" t="n"/>
      <c r="F54" s="18">
        <f>IF(OR(NOT(ISNUMBER(D54)),NOT(ISNUMBER(E54))),"",E54-D54)</f>
        <v/>
      </c>
      <c r="G54" s="20">
        <f>IF(OR(NOT(ISNUMBER(E54)),N(D54)&lt;=0),"",E54/D54)</f>
        <v/>
      </c>
      <c r="H54" s="6">
        <f>IF(OR(NOT(ISNUMBER(A54)),NOT(ISNUMBER(D54))),"",IF(NOT(ISNUMBER(E54)),IF(A54+6&lt;'الإعدادات'!$B$4,"لم تسجل الفعلي","قادم أو جارٍ"),IF(E54=D54,"حققت الخطة",IF(E54&lt;D54,"أقل من الخطة","أكثر من الخطة"))))</f>
        <v/>
      </c>
      <c r="I54" s="17">
        <f>IF(OR(NOT(ISNUMBER(A54)),B54&amp;""=""),"",IFERROR(IF(ISNUMBER(INDEX('المواعيد'!$C$6:$C$105,MATCH(B54&amp;"",'المواعيد'!$A$6:$A$105,0))),INDEX('المواعيد'!$C$6:$C$105,MATCH(B54&amp;"",'المواعيد'!$A$6:$A$105,0))-A54,""),""))</f>
        <v/>
      </c>
    </row>
    <row r="55">
      <c r="A55" s="13" t="n"/>
      <c r="B55" s="5" t="n"/>
      <c r="C55" s="5" t="n"/>
      <c r="D55" s="16" t="n"/>
      <c r="E55" s="16" t="n"/>
      <c r="F55" s="18">
        <f>IF(OR(NOT(ISNUMBER(D55)),NOT(ISNUMBER(E55))),"",E55-D55)</f>
        <v/>
      </c>
      <c r="G55" s="20">
        <f>IF(OR(NOT(ISNUMBER(E55)),N(D55)&lt;=0),"",E55/D55)</f>
        <v/>
      </c>
      <c r="H55" s="6">
        <f>IF(OR(NOT(ISNUMBER(A55)),NOT(ISNUMBER(D55))),"",IF(NOT(ISNUMBER(E55)),IF(A55+6&lt;'الإعدادات'!$B$4,"لم تسجل الفعلي","قادم أو جارٍ"),IF(E55=D55,"حققت الخطة",IF(E55&lt;D55,"أقل من الخطة","أكثر من الخطة"))))</f>
        <v/>
      </c>
      <c r="I55" s="17">
        <f>IF(OR(NOT(ISNUMBER(A55)),B55&amp;""=""),"",IFERROR(IF(ISNUMBER(INDEX('المواعيد'!$C$6:$C$105,MATCH(B55&amp;"",'المواعيد'!$A$6:$A$105,0))),INDEX('المواعيد'!$C$6:$C$105,MATCH(B55&amp;"",'المواعيد'!$A$6:$A$105,0))-A55,""),""))</f>
        <v/>
      </c>
    </row>
    <row r="56">
      <c r="A56" s="13" t="n"/>
      <c r="B56" s="5" t="n"/>
      <c r="C56" s="5" t="n"/>
      <c r="D56" s="16" t="n"/>
      <c r="E56" s="16" t="n"/>
      <c r="F56" s="18">
        <f>IF(OR(NOT(ISNUMBER(D56)),NOT(ISNUMBER(E56))),"",E56-D56)</f>
        <v/>
      </c>
      <c r="G56" s="20">
        <f>IF(OR(NOT(ISNUMBER(E56)),N(D56)&lt;=0),"",E56/D56)</f>
        <v/>
      </c>
      <c r="H56" s="6">
        <f>IF(OR(NOT(ISNUMBER(A56)),NOT(ISNUMBER(D56))),"",IF(NOT(ISNUMBER(E56)),IF(A56+6&lt;'الإعدادات'!$B$4,"لم تسجل الفعلي","قادم أو جارٍ"),IF(E56=D56,"حققت الخطة",IF(E56&lt;D56,"أقل من الخطة","أكثر من الخطة"))))</f>
        <v/>
      </c>
      <c r="I56" s="17">
        <f>IF(OR(NOT(ISNUMBER(A56)),B56&amp;""=""),"",IFERROR(IF(ISNUMBER(INDEX('المواعيد'!$C$6:$C$105,MATCH(B56&amp;"",'المواعيد'!$A$6:$A$105,0))),INDEX('المواعيد'!$C$6:$C$105,MATCH(B56&amp;"",'المواعيد'!$A$6:$A$105,0))-A56,""),""))</f>
        <v/>
      </c>
    </row>
    <row r="57">
      <c r="A57" s="13" t="n"/>
      <c r="B57" s="5" t="n"/>
      <c r="C57" s="5" t="n"/>
      <c r="D57" s="16" t="n"/>
      <c r="E57" s="16" t="n"/>
      <c r="F57" s="18">
        <f>IF(OR(NOT(ISNUMBER(D57)),NOT(ISNUMBER(E57))),"",E57-D57)</f>
        <v/>
      </c>
      <c r="G57" s="20">
        <f>IF(OR(NOT(ISNUMBER(E57)),N(D57)&lt;=0),"",E57/D57)</f>
        <v/>
      </c>
      <c r="H57" s="6">
        <f>IF(OR(NOT(ISNUMBER(A57)),NOT(ISNUMBER(D57))),"",IF(NOT(ISNUMBER(E57)),IF(A57+6&lt;'الإعدادات'!$B$4,"لم تسجل الفعلي","قادم أو جارٍ"),IF(E57=D57,"حققت الخطة",IF(E57&lt;D57,"أقل من الخطة","أكثر من الخطة"))))</f>
        <v/>
      </c>
      <c r="I57" s="17">
        <f>IF(OR(NOT(ISNUMBER(A57)),B57&amp;""=""),"",IFERROR(IF(ISNUMBER(INDEX('المواعيد'!$C$6:$C$105,MATCH(B57&amp;"",'المواعيد'!$A$6:$A$105,0))),INDEX('المواعيد'!$C$6:$C$105,MATCH(B57&amp;"",'المواعيد'!$A$6:$A$105,0))-A57,""),""))</f>
        <v/>
      </c>
    </row>
    <row r="58">
      <c r="A58" s="13" t="n"/>
      <c r="B58" s="5" t="n"/>
      <c r="C58" s="5" t="n"/>
      <c r="D58" s="16" t="n"/>
      <c r="E58" s="16" t="n"/>
      <c r="F58" s="18">
        <f>IF(OR(NOT(ISNUMBER(D58)),NOT(ISNUMBER(E58))),"",E58-D58)</f>
        <v/>
      </c>
      <c r="G58" s="20">
        <f>IF(OR(NOT(ISNUMBER(E58)),N(D58)&lt;=0),"",E58/D58)</f>
        <v/>
      </c>
      <c r="H58" s="6">
        <f>IF(OR(NOT(ISNUMBER(A58)),NOT(ISNUMBER(D58))),"",IF(NOT(ISNUMBER(E58)),IF(A58+6&lt;'الإعدادات'!$B$4,"لم تسجل الفعلي","قادم أو جارٍ"),IF(E58=D58,"حققت الخطة",IF(E58&lt;D58,"أقل من الخطة","أكثر من الخطة"))))</f>
        <v/>
      </c>
      <c r="I58" s="17">
        <f>IF(OR(NOT(ISNUMBER(A58)),B58&amp;""=""),"",IFERROR(IF(ISNUMBER(INDEX('المواعيد'!$C$6:$C$105,MATCH(B58&amp;"",'المواعيد'!$A$6:$A$105,0))),INDEX('المواعيد'!$C$6:$C$105,MATCH(B58&amp;"",'المواعيد'!$A$6:$A$105,0))-A58,""),""))</f>
        <v/>
      </c>
    </row>
    <row r="59">
      <c r="A59" s="13" t="n"/>
      <c r="B59" s="5" t="n"/>
      <c r="C59" s="5" t="n"/>
      <c r="D59" s="16" t="n"/>
      <c r="E59" s="16" t="n"/>
      <c r="F59" s="18">
        <f>IF(OR(NOT(ISNUMBER(D59)),NOT(ISNUMBER(E59))),"",E59-D59)</f>
        <v/>
      </c>
      <c r="G59" s="20">
        <f>IF(OR(NOT(ISNUMBER(E59)),N(D59)&lt;=0),"",E59/D59)</f>
        <v/>
      </c>
      <c r="H59" s="6">
        <f>IF(OR(NOT(ISNUMBER(A59)),NOT(ISNUMBER(D59))),"",IF(NOT(ISNUMBER(E59)),IF(A59+6&lt;'الإعدادات'!$B$4,"لم تسجل الفعلي","قادم أو جارٍ"),IF(E59=D59,"حققت الخطة",IF(E59&lt;D59,"أقل من الخطة","أكثر من الخطة"))))</f>
        <v/>
      </c>
      <c r="I59" s="17">
        <f>IF(OR(NOT(ISNUMBER(A59)),B59&amp;""=""),"",IFERROR(IF(ISNUMBER(INDEX('المواعيد'!$C$6:$C$105,MATCH(B59&amp;"",'المواعيد'!$A$6:$A$105,0))),INDEX('المواعيد'!$C$6:$C$105,MATCH(B59&amp;"",'المواعيد'!$A$6:$A$105,0))-A59,""),""))</f>
        <v/>
      </c>
    </row>
    <row r="60">
      <c r="A60" s="13" t="n"/>
      <c r="B60" s="5" t="n"/>
      <c r="C60" s="5" t="n"/>
      <c r="D60" s="16" t="n"/>
      <c r="E60" s="16" t="n"/>
      <c r="F60" s="18">
        <f>IF(OR(NOT(ISNUMBER(D60)),NOT(ISNUMBER(E60))),"",E60-D60)</f>
        <v/>
      </c>
      <c r="G60" s="20">
        <f>IF(OR(NOT(ISNUMBER(E60)),N(D60)&lt;=0),"",E60/D60)</f>
        <v/>
      </c>
      <c r="H60" s="6">
        <f>IF(OR(NOT(ISNUMBER(A60)),NOT(ISNUMBER(D60))),"",IF(NOT(ISNUMBER(E60)),IF(A60+6&lt;'الإعدادات'!$B$4,"لم تسجل الفعلي","قادم أو جارٍ"),IF(E60=D60,"حققت الخطة",IF(E60&lt;D60,"أقل من الخطة","أكثر من الخطة"))))</f>
        <v/>
      </c>
      <c r="I60" s="17">
        <f>IF(OR(NOT(ISNUMBER(A60)),B60&amp;""=""),"",IFERROR(IF(ISNUMBER(INDEX('المواعيد'!$C$6:$C$105,MATCH(B60&amp;"",'المواعيد'!$A$6:$A$105,0))),INDEX('المواعيد'!$C$6:$C$105,MATCH(B60&amp;"",'المواعيد'!$A$6:$A$105,0))-A60,""),""))</f>
        <v/>
      </c>
    </row>
    <row r="61">
      <c r="A61" s="13" t="n"/>
      <c r="B61" s="5" t="n"/>
      <c r="C61" s="5" t="n"/>
      <c r="D61" s="16" t="n"/>
      <c r="E61" s="16" t="n"/>
      <c r="F61" s="18">
        <f>IF(OR(NOT(ISNUMBER(D61)),NOT(ISNUMBER(E61))),"",E61-D61)</f>
        <v/>
      </c>
      <c r="G61" s="20">
        <f>IF(OR(NOT(ISNUMBER(E61)),N(D61)&lt;=0),"",E61/D61)</f>
        <v/>
      </c>
      <c r="H61" s="6">
        <f>IF(OR(NOT(ISNUMBER(A61)),NOT(ISNUMBER(D61))),"",IF(NOT(ISNUMBER(E61)),IF(A61+6&lt;'الإعدادات'!$B$4,"لم تسجل الفعلي","قادم أو جارٍ"),IF(E61=D61,"حققت الخطة",IF(E61&lt;D61,"أقل من الخطة","أكثر من الخطة"))))</f>
        <v/>
      </c>
      <c r="I61" s="17">
        <f>IF(OR(NOT(ISNUMBER(A61)),B61&amp;""=""),"",IFERROR(IF(ISNUMBER(INDEX('المواعيد'!$C$6:$C$105,MATCH(B61&amp;"",'المواعيد'!$A$6:$A$105,0))),INDEX('المواعيد'!$C$6:$C$105,MATCH(B61&amp;"",'المواعيد'!$A$6:$A$105,0))-A61,""),""))</f>
        <v/>
      </c>
    </row>
    <row r="62">
      <c r="A62" s="13" t="n"/>
      <c r="B62" s="5" t="n"/>
      <c r="C62" s="5" t="n"/>
      <c r="D62" s="16" t="n"/>
      <c r="E62" s="16" t="n"/>
      <c r="F62" s="18">
        <f>IF(OR(NOT(ISNUMBER(D62)),NOT(ISNUMBER(E62))),"",E62-D62)</f>
        <v/>
      </c>
      <c r="G62" s="20">
        <f>IF(OR(NOT(ISNUMBER(E62)),N(D62)&lt;=0),"",E62/D62)</f>
        <v/>
      </c>
      <c r="H62" s="6">
        <f>IF(OR(NOT(ISNUMBER(A62)),NOT(ISNUMBER(D62))),"",IF(NOT(ISNUMBER(E62)),IF(A62+6&lt;'الإعدادات'!$B$4,"لم تسجل الفعلي","قادم أو جارٍ"),IF(E62=D62,"حققت الخطة",IF(E62&lt;D62,"أقل من الخطة","أكثر من الخطة"))))</f>
        <v/>
      </c>
      <c r="I62" s="17">
        <f>IF(OR(NOT(ISNUMBER(A62)),B62&amp;""=""),"",IFERROR(IF(ISNUMBER(INDEX('المواعيد'!$C$6:$C$105,MATCH(B62&amp;"",'المواعيد'!$A$6:$A$105,0))),INDEX('المواعيد'!$C$6:$C$105,MATCH(B62&amp;"",'المواعيد'!$A$6:$A$105,0))-A62,""),""))</f>
        <v/>
      </c>
    </row>
    <row r="63">
      <c r="A63" s="13" t="n"/>
      <c r="B63" s="5" t="n"/>
      <c r="C63" s="5" t="n"/>
      <c r="D63" s="16" t="n"/>
      <c r="E63" s="16" t="n"/>
      <c r="F63" s="18">
        <f>IF(OR(NOT(ISNUMBER(D63)),NOT(ISNUMBER(E63))),"",E63-D63)</f>
        <v/>
      </c>
      <c r="G63" s="20">
        <f>IF(OR(NOT(ISNUMBER(E63)),N(D63)&lt;=0),"",E63/D63)</f>
        <v/>
      </c>
      <c r="H63" s="6">
        <f>IF(OR(NOT(ISNUMBER(A63)),NOT(ISNUMBER(D63))),"",IF(NOT(ISNUMBER(E63)),IF(A63+6&lt;'الإعدادات'!$B$4,"لم تسجل الفعلي","قادم أو جارٍ"),IF(E63=D63,"حققت الخطة",IF(E63&lt;D63,"أقل من الخطة","أكثر من الخطة"))))</f>
        <v/>
      </c>
      <c r="I63" s="17">
        <f>IF(OR(NOT(ISNUMBER(A63)),B63&amp;""=""),"",IFERROR(IF(ISNUMBER(INDEX('المواعيد'!$C$6:$C$105,MATCH(B63&amp;"",'المواعيد'!$A$6:$A$105,0))),INDEX('المواعيد'!$C$6:$C$105,MATCH(B63&amp;"",'المواعيد'!$A$6:$A$105,0))-A63,""),""))</f>
        <v/>
      </c>
    </row>
    <row r="64">
      <c r="A64" s="13" t="n"/>
      <c r="B64" s="5" t="n"/>
      <c r="C64" s="5" t="n"/>
      <c r="D64" s="16" t="n"/>
      <c r="E64" s="16" t="n"/>
      <c r="F64" s="18">
        <f>IF(OR(NOT(ISNUMBER(D64)),NOT(ISNUMBER(E64))),"",E64-D64)</f>
        <v/>
      </c>
      <c r="G64" s="20">
        <f>IF(OR(NOT(ISNUMBER(E64)),N(D64)&lt;=0),"",E64/D64)</f>
        <v/>
      </c>
      <c r="H64" s="6">
        <f>IF(OR(NOT(ISNUMBER(A64)),NOT(ISNUMBER(D64))),"",IF(NOT(ISNUMBER(E64)),IF(A64+6&lt;'الإعدادات'!$B$4,"لم تسجل الفعلي","قادم أو جارٍ"),IF(E64=D64,"حققت الخطة",IF(E64&lt;D64,"أقل من الخطة","أكثر من الخطة"))))</f>
        <v/>
      </c>
      <c r="I64" s="17">
        <f>IF(OR(NOT(ISNUMBER(A64)),B64&amp;""=""),"",IFERROR(IF(ISNUMBER(INDEX('المواعيد'!$C$6:$C$105,MATCH(B64&amp;"",'المواعيد'!$A$6:$A$105,0))),INDEX('المواعيد'!$C$6:$C$105,MATCH(B64&amp;"",'المواعيد'!$A$6:$A$105,0))-A64,""),""))</f>
        <v/>
      </c>
    </row>
    <row r="65">
      <c r="A65" s="13" t="n"/>
      <c r="B65" s="5" t="n"/>
      <c r="C65" s="5" t="n"/>
      <c r="D65" s="16" t="n"/>
      <c r="E65" s="16" t="n"/>
      <c r="F65" s="18">
        <f>IF(OR(NOT(ISNUMBER(D65)),NOT(ISNUMBER(E65))),"",E65-D65)</f>
        <v/>
      </c>
      <c r="G65" s="20">
        <f>IF(OR(NOT(ISNUMBER(E65)),N(D65)&lt;=0),"",E65/D65)</f>
        <v/>
      </c>
      <c r="H65" s="6">
        <f>IF(OR(NOT(ISNUMBER(A65)),NOT(ISNUMBER(D65))),"",IF(NOT(ISNUMBER(E65)),IF(A65+6&lt;'الإعدادات'!$B$4,"لم تسجل الفعلي","قادم أو جارٍ"),IF(E65=D65,"حققت الخطة",IF(E65&lt;D65,"أقل من الخطة","أكثر من الخطة"))))</f>
        <v/>
      </c>
      <c r="I65" s="17">
        <f>IF(OR(NOT(ISNUMBER(A65)),B65&amp;""=""),"",IFERROR(IF(ISNUMBER(INDEX('المواعيد'!$C$6:$C$105,MATCH(B65&amp;"",'المواعيد'!$A$6:$A$105,0))),INDEX('المواعيد'!$C$6:$C$105,MATCH(B65&amp;"",'المواعيد'!$A$6:$A$105,0))-A65,""),""))</f>
        <v/>
      </c>
    </row>
    <row r="66">
      <c r="A66" s="13" t="n"/>
      <c r="B66" s="5" t="n"/>
      <c r="C66" s="5" t="n"/>
      <c r="D66" s="16" t="n"/>
      <c r="E66" s="16" t="n"/>
      <c r="F66" s="18">
        <f>IF(OR(NOT(ISNUMBER(D66)),NOT(ISNUMBER(E66))),"",E66-D66)</f>
        <v/>
      </c>
      <c r="G66" s="20">
        <f>IF(OR(NOT(ISNUMBER(E66)),N(D66)&lt;=0),"",E66/D66)</f>
        <v/>
      </c>
      <c r="H66" s="6">
        <f>IF(OR(NOT(ISNUMBER(A66)),NOT(ISNUMBER(D66))),"",IF(NOT(ISNUMBER(E66)),IF(A66+6&lt;'الإعدادات'!$B$4,"لم تسجل الفعلي","قادم أو جارٍ"),IF(E66=D66,"حققت الخطة",IF(E66&lt;D66,"أقل من الخطة","أكثر من الخطة"))))</f>
        <v/>
      </c>
      <c r="I66" s="17">
        <f>IF(OR(NOT(ISNUMBER(A66)),B66&amp;""=""),"",IFERROR(IF(ISNUMBER(INDEX('المواعيد'!$C$6:$C$105,MATCH(B66&amp;"",'المواعيد'!$A$6:$A$105,0))),INDEX('المواعيد'!$C$6:$C$105,MATCH(B66&amp;"",'المواعيد'!$A$6:$A$105,0))-A66,""),""))</f>
        <v/>
      </c>
    </row>
    <row r="67">
      <c r="A67" s="13" t="n"/>
      <c r="B67" s="5" t="n"/>
      <c r="C67" s="5" t="n"/>
      <c r="D67" s="16" t="n"/>
      <c r="E67" s="16" t="n"/>
      <c r="F67" s="18">
        <f>IF(OR(NOT(ISNUMBER(D67)),NOT(ISNUMBER(E67))),"",E67-D67)</f>
        <v/>
      </c>
      <c r="G67" s="20">
        <f>IF(OR(NOT(ISNUMBER(E67)),N(D67)&lt;=0),"",E67/D67)</f>
        <v/>
      </c>
      <c r="H67" s="6">
        <f>IF(OR(NOT(ISNUMBER(A67)),NOT(ISNUMBER(D67))),"",IF(NOT(ISNUMBER(E67)),IF(A67+6&lt;'الإعدادات'!$B$4,"لم تسجل الفعلي","قادم أو جارٍ"),IF(E67=D67,"حققت الخطة",IF(E67&lt;D67,"أقل من الخطة","أكثر من الخطة"))))</f>
        <v/>
      </c>
      <c r="I67" s="17">
        <f>IF(OR(NOT(ISNUMBER(A67)),B67&amp;""=""),"",IFERROR(IF(ISNUMBER(INDEX('المواعيد'!$C$6:$C$105,MATCH(B67&amp;"",'المواعيد'!$A$6:$A$105,0))),INDEX('المواعيد'!$C$6:$C$105,MATCH(B67&amp;"",'المواعيد'!$A$6:$A$105,0))-A67,""),""))</f>
        <v/>
      </c>
    </row>
    <row r="68">
      <c r="A68" s="13" t="n"/>
      <c r="B68" s="5" t="n"/>
      <c r="C68" s="5" t="n"/>
      <c r="D68" s="16" t="n"/>
      <c r="E68" s="16" t="n"/>
      <c r="F68" s="18">
        <f>IF(OR(NOT(ISNUMBER(D68)),NOT(ISNUMBER(E68))),"",E68-D68)</f>
        <v/>
      </c>
      <c r="G68" s="20">
        <f>IF(OR(NOT(ISNUMBER(E68)),N(D68)&lt;=0),"",E68/D68)</f>
        <v/>
      </c>
      <c r="H68" s="6">
        <f>IF(OR(NOT(ISNUMBER(A68)),NOT(ISNUMBER(D68))),"",IF(NOT(ISNUMBER(E68)),IF(A68+6&lt;'الإعدادات'!$B$4,"لم تسجل الفعلي","قادم أو جارٍ"),IF(E68=D68,"حققت الخطة",IF(E68&lt;D68,"أقل من الخطة","أكثر من الخطة"))))</f>
        <v/>
      </c>
      <c r="I68" s="17">
        <f>IF(OR(NOT(ISNUMBER(A68)),B68&amp;""=""),"",IFERROR(IF(ISNUMBER(INDEX('المواعيد'!$C$6:$C$105,MATCH(B68&amp;"",'المواعيد'!$A$6:$A$105,0))),INDEX('المواعيد'!$C$6:$C$105,MATCH(B68&amp;"",'المواعيد'!$A$6:$A$105,0))-A68,""),""))</f>
        <v/>
      </c>
    </row>
    <row r="69">
      <c r="A69" s="13" t="n"/>
      <c r="B69" s="5" t="n"/>
      <c r="C69" s="5" t="n"/>
      <c r="D69" s="16" t="n"/>
      <c r="E69" s="16" t="n"/>
      <c r="F69" s="18">
        <f>IF(OR(NOT(ISNUMBER(D69)),NOT(ISNUMBER(E69))),"",E69-D69)</f>
        <v/>
      </c>
      <c r="G69" s="20">
        <f>IF(OR(NOT(ISNUMBER(E69)),N(D69)&lt;=0),"",E69/D69)</f>
        <v/>
      </c>
      <c r="H69" s="6">
        <f>IF(OR(NOT(ISNUMBER(A69)),NOT(ISNUMBER(D69))),"",IF(NOT(ISNUMBER(E69)),IF(A69+6&lt;'الإعدادات'!$B$4,"لم تسجل الفعلي","قادم أو جارٍ"),IF(E69=D69,"حققت الخطة",IF(E69&lt;D69,"أقل من الخطة","أكثر من الخطة"))))</f>
        <v/>
      </c>
      <c r="I69" s="17">
        <f>IF(OR(NOT(ISNUMBER(A69)),B69&amp;""=""),"",IFERROR(IF(ISNUMBER(INDEX('المواعيد'!$C$6:$C$105,MATCH(B69&amp;"",'المواعيد'!$A$6:$A$105,0))),INDEX('المواعيد'!$C$6:$C$105,MATCH(B69&amp;"",'المواعيد'!$A$6:$A$105,0))-A69,""),""))</f>
        <v/>
      </c>
    </row>
    <row r="70">
      <c r="A70" s="13" t="n"/>
      <c r="B70" s="5" t="n"/>
      <c r="C70" s="5" t="n"/>
      <c r="D70" s="16" t="n"/>
      <c r="E70" s="16" t="n"/>
      <c r="F70" s="18">
        <f>IF(OR(NOT(ISNUMBER(D70)),NOT(ISNUMBER(E70))),"",E70-D70)</f>
        <v/>
      </c>
      <c r="G70" s="20">
        <f>IF(OR(NOT(ISNUMBER(E70)),N(D70)&lt;=0),"",E70/D70)</f>
        <v/>
      </c>
      <c r="H70" s="6">
        <f>IF(OR(NOT(ISNUMBER(A70)),NOT(ISNUMBER(D70))),"",IF(NOT(ISNUMBER(E70)),IF(A70+6&lt;'الإعدادات'!$B$4,"لم تسجل الفعلي","قادم أو جارٍ"),IF(E70=D70,"حققت الخطة",IF(E70&lt;D70,"أقل من الخطة","أكثر من الخطة"))))</f>
        <v/>
      </c>
      <c r="I70" s="17">
        <f>IF(OR(NOT(ISNUMBER(A70)),B70&amp;""=""),"",IFERROR(IF(ISNUMBER(INDEX('المواعيد'!$C$6:$C$105,MATCH(B70&amp;"",'المواعيد'!$A$6:$A$105,0))),INDEX('المواعيد'!$C$6:$C$105,MATCH(B70&amp;"",'المواعيد'!$A$6:$A$105,0))-A70,""),""))</f>
        <v/>
      </c>
    </row>
    <row r="71">
      <c r="A71" s="13" t="n"/>
      <c r="B71" s="5" t="n"/>
      <c r="C71" s="5" t="n"/>
      <c r="D71" s="16" t="n"/>
      <c r="E71" s="16" t="n"/>
      <c r="F71" s="18">
        <f>IF(OR(NOT(ISNUMBER(D71)),NOT(ISNUMBER(E71))),"",E71-D71)</f>
        <v/>
      </c>
      <c r="G71" s="20">
        <f>IF(OR(NOT(ISNUMBER(E71)),N(D71)&lt;=0),"",E71/D71)</f>
        <v/>
      </c>
      <c r="H71" s="6">
        <f>IF(OR(NOT(ISNUMBER(A71)),NOT(ISNUMBER(D71))),"",IF(NOT(ISNUMBER(E71)),IF(A71+6&lt;'الإعدادات'!$B$4,"لم تسجل الفعلي","قادم أو جارٍ"),IF(E71=D71,"حققت الخطة",IF(E71&lt;D71,"أقل من الخطة","أكثر من الخطة"))))</f>
        <v/>
      </c>
      <c r="I71" s="17">
        <f>IF(OR(NOT(ISNUMBER(A71)),B71&amp;""=""),"",IFERROR(IF(ISNUMBER(INDEX('المواعيد'!$C$6:$C$105,MATCH(B71&amp;"",'المواعيد'!$A$6:$A$105,0))),INDEX('المواعيد'!$C$6:$C$105,MATCH(B71&amp;"",'المواعيد'!$A$6:$A$105,0))-A71,""),""))</f>
        <v/>
      </c>
    </row>
    <row r="72">
      <c r="A72" s="13" t="n"/>
      <c r="B72" s="5" t="n"/>
      <c r="C72" s="5" t="n"/>
      <c r="D72" s="16" t="n"/>
      <c r="E72" s="16" t="n"/>
      <c r="F72" s="18">
        <f>IF(OR(NOT(ISNUMBER(D72)),NOT(ISNUMBER(E72))),"",E72-D72)</f>
        <v/>
      </c>
      <c r="G72" s="20">
        <f>IF(OR(NOT(ISNUMBER(E72)),N(D72)&lt;=0),"",E72/D72)</f>
        <v/>
      </c>
      <c r="H72" s="6">
        <f>IF(OR(NOT(ISNUMBER(A72)),NOT(ISNUMBER(D72))),"",IF(NOT(ISNUMBER(E72)),IF(A72+6&lt;'الإعدادات'!$B$4,"لم تسجل الفعلي","قادم أو جارٍ"),IF(E72=D72,"حققت الخطة",IF(E72&lt;D72,"أقل من الخطة","أكثر من الخطة"))))</f>
        <v/>
      </c>
      <c r="I72" s="17">
        <f>IF(OR(NOT(ISNUMBER(A72)),B72&amp;""=""),"",IFERROR(IF(ISNUMBER(INDEX('المواعيد'!$C$6:$C$105,MATCH(B72&amp;"",'المواعيد'!$A$6:$A$105,0))),INDEX('المواعيد'!$C$6:$C$105,MATCH(B72&amp;"",'المواعيد'!$A$6:$A$105,0))-A72,""),""))</f>
        <v/>
      </c>
    </row>
    <row r="73">
      <c r="A73" s="13" t="n"/>
      <c r="B73" s="5" t="n"/>
      <c r="C73" s="5" t="n"/>
      <c r="D73" s="16" t="n"/>
      <c r="E73" s="16" t="n"/>
      <c r="F73" s="18">
        <f>IF(OR(NOT(ISNUMBER(D73)),NOT(ISNUMBER(E73))),"",E73-D73)</f>
        <v/>
      </c>
      <c r="G73" s="20">
        <f>IF(OR(NOT(ISNUMBER(E73)),N(D73)&lt;=0),"",E73/D73)</f>
        <v/>
      </c>
      <c r="H73" s="6">
        <f>IF(OR(NOT(ISNUMBER(A73)),NOT(ISNUMBER(D73))),"",IF(NOT(ISNUMBER(E73)),IF(A73+6&lt;'الإعدادات'!$B$4,"لم تسجل الفعلي","قادم أو جارٍ"),IF(E73=D73,"حققت الخطة",IF(E73&lt;D73,"أقل من الخطة","أكثر من الخطة"))))</f>
        <v/>
      </c>
      <c r="I73" s="17">
        <f>IF(OR(NOT(ISNUMBER(A73)),B73&amp;""=""),"",IFERROR(IF(ISNUMBER(INDEX('المواعيد'!$C$6:$C$105,MATCH(B73&amp;"",'المواعيد'!$A$6:$A$105,0))),INDEX('المواعيد'!$C$6:$C$105,MATCH(B73&amp;"",'المواعيد'!$A$6:$A$105,0))-A73,""),""))</f>
        <v/>
      </c>
    </row>
    <row r="74">
      <c r="A74" s="13" t="n"/>
      <c r="B74" s="5" t="n"/>
      <c r="C74" s="5" t="n"/>
      <c r="D74" s="16" t="n"/>
      <c r="E74" s="16" t="n"/>
      <c r="F74" s="18">
        <f>IF(OR(NOT(ISNUMBER(D74)),NOT(ISNUMBER(E74))),"",E74-D74)</f>
        <v/>
      </c>
      <c r="G74" s="20">
        <f>IF(OR(NOT(ISNUMBER(E74)),N(D74)&lt;=0),"",E74/D74)</f>
        <v/>
      </c>
      <c r="H74" s="6">
        <f>IF(OR(NOT(ISNUMBER(A74)),NOT(ISNUMBER(D74))),"",IF(NOT(ISNUMBER(E74)),IF(A74+6&lt;'الإعدادات'!$B$4,"لم تسجل الفعلي","قادم أو جارٍ"),IF(E74=D74,"حققت الخطة",IF(E74&lt;D74,"أقل من الخطة","أكثر من الخطة"))))</f>
        <v/>
      </c>
      <c r="I74" s="17">
        <f>IF(OR(NOT(ISNUMBER(A74)),B74&amp;""=""),"",IFERROR(IF(ISNUMBER(INDEX('المواعيد'!$C$6:$C$105,MATCH(B74&amp;"",'المواعيد'!$A$6:$A$105,0))),INDEX('المواعيد'!$C$6:$C$105,MATCH(B74&amp;"",'المواعيد'!$A$6:$A$105,0))-A74,""),""))</f>
        <v/>
      </c>
    </row>
    <row r="75">
      <c r="A75" s="13" t="n"/>
      <c r="B75" s="5" t="n"/>
      <c r="C75" s="5" t="n"/>
      <c r="D75" s="16" t="n"/>
      <c r="E75" s="16" t="n"/>
      <c r="F75" s="18">
        <f>IF(OR(NOT(ISNUMBER(D75)),NOT(ISNUMBER(E75))),"",E75-D75)</f>
        <v/>
      </c>
      <c r="G75" s="20">
        <f>IF(OR(NOT(ISNUMBER(E75)),N(D75)&lt;=0),"",E75/D75)</f>
        <v/>
      </c>
      <c r="H75" s="6">
        <f>IF(OR(NOT(ISNUMBER(A75)),NOT(ISNUMBER(D75))),"",IF(NOT(ISNUMBER(E75)),IF(A75+6&lt;'الإعدادات'!$B$4,"لم تسجل الفعلي","قادم أو جارٍ"),IF(E75=D75,"حققت الخطة",IF(E75&lt;D75,"أقل من الخطة","أكثر من الخطة"))))</f>
        <v/>
      </c>
      <c r="I75" s="17">
        <f>IF(OR(NOT(ISNUMBER(A75)),B75&amp;""=""),"",IFERROR(IF(ISNUMBER(INDEX('المواعيد'!$C$6:$C$105,MATCH(B75&amp;"",'المواعيد'!$A$6:$A$105,0))),INDEX('المواعيد'!$C$6:$C$105,MATCH(B75&amp;"",'المواعيد'!$A$6:$A$105,0))-A75,""),""))</f>
        <v/>
      </c>
    </row>
    <row r="76">
      <c r="A76" s="13" t="n"/>
      <c r="B76" s="5" t="n"/>
      <c r="C76" s="5" t="n"/>
      <c r="D76" s="16" t="n"/>
      <c r="E76" s="16" t="n"/>
      <c r="F76" s="18">
        <f>IF(OR(NOT(ISNUMBER(D76)),NOT(ISNUMBER(E76))),"",E76-D76)</f>
        <v/>
      </c>
      <c r="G76" s="20">
        <f>IF(OR(NOT(ISNUMBER(E76)),N(D76)&lt;=0),"",E76/D76)</f>
        <v/>
      </c>
      <c r="H76" s="6">
        <f>IF(OR(NOT(ISNUMBER(A76)),NOT(ISNUMBER(D76))),"",IF(NOT(ISNUMBER(E76)),IF(A76+6&lt;'الإعدادات'!$B$4,"لم تسجل الفعلي","قادم أو جارٍ"),IF(E76=D76,"حققت الخطة",IF(E76&lt;D76,"أقل من الخطة","أكثر من الخطة"))))</f>
        <v/>
      </c>
      <c r="I76" s="17">
        <f>IF(OR(NOT(ISNUMBER(A76)),B76&amp;""=""),"",IFERROR(IF(ISNUMBER(INDEX('المواعيد'!$C$6:$C$105,MATCH(B76&amp;"",'المواعيد'!$A$6:$A$105,0))),INDEX('المواعيد'!$C$6:$C$105,MATCH(B76&amp;"",'المواعيد'!$A$6:$A$105,0))-A76,""),""))</f>
        <v/>
      </c>
    </row>
    <row r="77">
      <c r="A77" s="13" t="n"/>
      <c r="B77" s="5" t="n"/>
      <c r="C77" s="5" t="n"/>
      <c r="D77" s="16" t="n"/>
      <c r="E77" s="16" t="n"/>
      <c r="F77" s="18">
        <f>IF(OR(NOT(ISNUMBER(D77)),NOT(ISNUMBER(E77))),"",E77-D77)</f>
        <v/>
      </c>
      <c r="G77" s="20">
        <f>IF(OR(NOT(ISNUMBER(E77)),N(D77)&lt;=0),"",E77/D77)</f>
        <v/>
      </c>
      <c r="H77" s="6">
        <f>IF(OR(NOT(ISNUMBER(A77)),NOT(ISNUMBER(D77))),"",IF(NOT(ISNUMBER(E77)),IF(A77+6&lt;'الإعدادات'!$B$4,"لم تسجل الفعلي","قادم أو جارٍ"),IF(E77=D77,"حققت الخطة",IF(E77&lt;D77,"أقل من الخطة","أكثر من الخطة"))))</f>
        <v/>
      </c>
      <c r="I77" s="17">
        <f>IF(OR(NOT(ISNUMBER(A77)),B77&amp;""=""),"",IFERROR(IF(ISNUMBER(INDEX('المواعيد'!$C$6:$C$105,MATCH(B77&amp;"",'المواعيد'!$A$6:$A$105,0))),INDEX('المواعيد'!$C$6:$C$105,MATCH(B77&amp;"",'المواعيد'!$A$6:$A$105,0))-A77,""),""))</f>
        <v/>
      </c>
    </row>
    <row r="78">
      <c r="A78" s="13" t="n"/>
      <c r="B78" s="5" t="n"/>
      <c r="C78" s="5" t="n"/>
      <c r="D78" s="16" t="n"/>
      <c r="E78" s="16" t="n"/>
      <c r="F78" s="18">
        <f>IF(OR(NOT(ISNUMBER(D78)),NOT(ISNUMBER(E78))),"",E78-D78)</f>
        <v/>
      </c>
      <c r="G78" s="20">
        <f>IF(OR(NOT(ISNUMBER(E78)),N(D78)&lt;=0),"",E78/D78)</f>
        <v/>
      </c>
      <c r="H78" s="6">
        <f>IF(OR(NOT(ISNUMBER(A78)),NOT(ISNUMBER(D78))),"",IF(NOT(ISNUMBER(E78)),IF(A78+6&lt;'الإعدادات'!$B$4,"لم تسجل الفعلي","قادم أو جارٍ"),IF(E78=D78,"حققت الخطة",IF(E78&lt;D78,"أقل من الخطة","أكثر من الخطة"))))</f>
        <v/>
      </c>
      <c r="I78" s="17">
        <f>IF(OR(NOT(ISNUMBER(A78)),B78&amp;""=""),"",IFERROR(IF(ISNUMBER(INDEX('المواعيد'!$C$6:$C$105,MATCH(B78&amp;"",'المواعيد'!$A$6:$A$105,0))),INDEX('المواعيد'!$C$6:$C$105,MATCH(B78&amp;"",'المواعيد'!$A$6:$A$105,0))-A78,""),""))</f>
        <v/>
      </c>
    </row>
    <row r="79">
      <c r="A79" s="13" t="n"/>
      <c r="B79" s="5" t="n"/>
      <c r="C79" s="5" t="n"/>
      <c r="D79" s="16" t="n"/>
      <c r="E79" s="16" t="n"/>
      <c r="F79" s="18">
        <f>IF(OR(NOT(ISNUMBER(D79)),NOT(ISNUMBER(E79))),"",E79-D79)</f>
        <v/>
      </c>
      <c r="G79" s="20">
        <f>IF(OR(NOT(ISNUMBER(E79)),N(D79)&lt;=0),"",E79/D79)</f>
        <v/>
      </c>
      <c r="H79" s="6">
        <f>IF(OR(NOT(ISNUMBER(A79)),NOT(ISNUMBER(D79))),"",IF(NOT(ISNUMBER(E79)),IF(A79+6&lt;'الإعدادات'!$B$4,"لم تسجل الفعلي","قادم أو جارٍ"),IF(E79=D79,"حققت الخطة",IF(E79&lt;D79,"أقل من الخطة","أكثر من الخطة"))))</f>
        <v/>
      </c>
      <c r="I79" s="17">
        <f>IF(OR(NOT(ISNUMBER(A79)),B79&amp;""=""),"",IFERROR(IF(ISNUMBER(INDEX('المواعيد'!$C$6:$C$105,MATCH(B79&amp;"",'المواعيد'!$A$6:$A$105,0))),INDEX('المواعيد'!$C$6:$C$105,MATCH(B79&amp;"",'المواعيد'!$A$6:$A$105,0))-A79,""),""))</f>
        <v/>
      </c>
    </row>
    <row r="80">
      <c r="A80" s="13" t="n"/>
      <c r="B80" s="5" t="n"/>
      <c r="C80" s="5" t="n"/>
      <c r="D80" s="16" t="n"/>
      <c r="E80" s="16" t="n"/>
      <c r="F80" s="18">
        <f>IF(OR(NOT(ISNUMBER(D80)),NOT(ISNUMBER(E80))),"",E80-D80)</f>
        <v/>
      </c>
      <c r="G80" s="20">
        <f>IF(OR(NOT(ISNUMBER(E80)),N(D80)&lt;=0),"",E80/D80)</f>
        <v/>
      </c>
      <c r="H80" s="6">
        <f>IF(OR(NOT(ISNUMBER(A80)),NOT(ISNUMBER(D80))),"",IF(NOT(ISNUMBER(E80)),IF(A80+6&lt;'الإعدادات'!$B$4,"لم تسجل الفعلي","قادم أو جارٍ"),IF(E80=D80,"حققت الخطة",IF(E80&lt;D80,"أقل من الخطة","أكثر من الخطة"))))</f>
        <v/>
      </c>
      <c r="I80" s="17">
        <f>IF(OR(NOT(ISNUMBER(A80)),B80&amp;""=""),"",IFERROR(IF(ISNUMBER(INDEX('المواعيد'!$C$6:$C$105,MATCH(B80&amp;"",'المواعيد'!$A$6:$A$105,0))),INDEX('المواعيد'!$C$6:$C$105,MATCH(B80&amp;"",'المواعيد'!$A$6:$A$105,0))-A80,""),""))</f>
        <v/>
      </c>
    </row>
    <row r="81">
      <c r="A81" s="13" t="n"/>
      <c r="B81" s="5" t="n"/>
      <c r="C81" s="5" t="n"/>
      <c r="D81" s="16" t="n"/>
      <c r="E81" s="16" t="n"/>
      <c r="F81" s="18">
        <f>IF(OR(NOT(ISNUMBER(D81)),NOT(ISNUMBER(E81))),"",E81-D81)</f>
        <v/>
      </c>
      <c r="G81" s="20">
        <f>IF(OR(NOT(ISNUMBER(E81)),N(D81)&lt;=0),"",E81/D81)</f>
        <v/>
      </c>
      <c r="H81" s="6">
        <f>IF(OR(NOT(ISNUMBER(A81)),NOT(ISNUMBER(D81))),"",IF(NOT(ISNUMBER(E81)),IF(A81+6&lt;'الإعدادات'!$B$4,"لم تسجل الفعلي","قادم أو جارٍ"),IF(E81=D81,"حققت الخطة",IF(E81&lt;D81,"أقل من الخطة","أكثر من الخطة"))))</f>
        <v/>
      </c>
      <c r="I81" s="17">
        <f>IF(OR(NOT(ISNUMBER(A81)),B81&amp;""=""),"",IFERROR(IF(ISNUMBER(INDEX('المواعيد'!$C$6:$C$105,MATCH(B81&amp;"",'المواعيد'!$A$6:$A$105,0))),INDEX('المواعيد'!$C$6:$C$105,MATCH(B81&amp;"",'المواعيد'!$A$6:$A$105,0))-A81,""),""))</f>
        <v/>
      </c>
    </row>
    <row r="82">
      <c r="A82" s="13" t="n"/>
      <c r="B82" s="5" t="n"/>
      <c r="C82" s="5" t="n"/>
      <c r="D82" s="16" t="n"/>
      <c r="E82" s="16" t="n"/>
      <c r="F82" s="18">
        <f>IF(OR(NOT(ISNUMBER(D82)),NOT(ISNUMBER(E82))),"",E82-D82)</f>
        <v/>
      </c>
      <c r="G82" s="20">
        <f>IF(OR(NOT(ISNUMBER(E82)),N(D82)&lt;=0),"",E82/D82)</f>
        <v/>
      </c>
      <c r="H82" s="6">
        <f>IF(OR(NOT(ISNUMBER(A82)),NOT(ISNUMBER(D82))),"",IF(NOT(ISNUMBER(E82)),IF(A82+6&lt;'الإعدادات'!$B$4,"لم تسجل الفعلي","قادم أو جارٍ"),IF(E82=D82,"حققت الخطة",IF(E82&lt;D82,"أقل من الخطة","أكثر من الخطة"))))</f>
        <v/>
      </c>
      <c r="I82" s="17">
        <f>IF(OR(NOT(ISNUMBER(A82)),B82&amp;""=""),"",IFERROR(IF(ISNUMBER(INDEX('المواعيد'!$C$6:$C$105,MATCH(B82&amp;"",'المواعيد'!$A$6:$A$105,0))),INDEX('المواعيد'!$C$6:$C$105,MATCH(B82&amp;"",'المواعيد'!$A$6:$A$105,0))-A82,""),""))</f>
        <v/>
      </c>
    </row>
    <row r="83">
      <c r="A83" s="13" t="n"/>
      <c r="B83" s="5" t="n"/>
      <c r="C83" s="5" t="n"/>
      <c r="D83" s="16" t="n"/>
      <c r="E83" s="16" t="n"/>
      <c r="F83" s="18">
        <f>IF(OR(NOT(ISNUMBER(D83)),NOT(ISNUMBER(E83))),"",E83-D83)</f>
        <v/>
      </c>
      <c r="G83" s="20">
        <f>IF(OR(NOT(ISNUMBER(E83)),N(D83)&lt;=0),"",E83/D83)</f>
        <v/>
      </c>
      <c r="H83" s="6">
        <f>IF(OR(NOT(ISNUMBER(A83)),NOT(ISNUMBER(D83))),"",IF(NOT(ISNUMBER(E83)),IF(A83+6&lt;'الإعدادات'!$B$4,"لم تسجل الفعلي","قادم أو جارٍ"),IF(E83=D83,"حققت الخطة",IF(E83&lt;D83,"أقل من الخطة","أكثر من الخطة"))))</f>
        <v/>
      </c>
      <c r="I83" s="17">
        <f>IF(OR(NOT(ISNUMBER(A83)),B83&amp;""=""),"",IFERROR(IF(ISNUMBER(INDEX('المواعيد'!$C$6:$C$105,MATCH(B83&amp;"",'المواعيد'!$A$6:$A$105,0))),INDEX('المواعيد'!$C$6:$C$105,MATCH(B83&amp;"",'المواعيد'!$A$6:$A$105,0))-A83,""),""))</f>
        <v/>
      </c>
    </row>
    <row r="84">
      <c r="A84" s="13" t="n"/>
      <c r="B84" s="5" t="n"/>
      <c r="C84" s="5" t="n"/>
      <c r="D84" s="16" t="n"/>
      <c r="E84" s="16" t="n"/>
      <c r="F84" s="18">
        <f>IF(OR(NOT(ISNUMBER(D84)),NOT(ISNUMBER(E84))),"",E84-D84)</f>
        <v/>
      </c>
      <c r="G84" s="20">
        <f>IF(OR(NOT(ISNUMBER(E84)),N(D84)&lt;=0),"",E84/D84)</f>
        <v/>
      </c>
      <c r="H84" s="6">
        <f>IF(OR(NOT(ISNUMBER(A84)),NOT(ISNUMBER(D84))),"",IF(NOT(ISNUMBER(E84)),IF(A84+6&lt;'الإعدادات'!$B$4,"لم تسجل الفعلي","قادم أو جارٍ"),IF(E84=D84,"حققت الخطة",IF(E84&lt;D84,"أقل من الخطة","أكثر من الخطة"))))</f>
        <v/>
      </c>
      <c r="I84" s="17">
        <f>IF(OR(NOT(ISNUMBER(A84)),B84&amp;""=""),"",IFERROR(IF(ISNUMBER(INDEX('المواعيد'!$C$6:$C$105,MATCH(B84&amp;"",'المواعيد'!$A$6:$A$105,0))),INDEX('المواعيد'!$C$6:$C$105,MATCH(B84&amp;"",'المواعيد'!$A$6:$A$105,0))-A84,""),""))</f>
        <v/>
      </c>
    </row>
    <row r="85">
      <c r="A85" s="13" t="n"/>
      <c r="B85" s="5" t="n"/>
      <c r="C85" s="5" t="n"/>
      <c r="D85" s="16" t="n"/>
      <c r="E85" s="16" t="n"/>
      <c r="F85" s="18">
        <f>IF(OR(NOT(ISNUMBER(D85)),NOT(ISNUMBER(E85))),"",E85-D85)</f>
        <v/>
      </c>
      <c r="G85" s="20">
        <f>IF(OR(NOT(ISNUMBER(E85)),N(D85)&lt;=0),"",E85/D85)</f>
        <v/>
      </c>
      <c r="H85" s="6">
        <f>IF(OR(NOT(ISNUMBER(A85)),NOT(ISNUMBER(D85))),"",IF(NOT(ISNUMBER(E85)),IF(A85+6&lt;'الإعدادات'!$B$4,"لم تسجل الفعلي","قادم أو جارٍ"),IF(E85=D85,"حققت الخطة",IF(E85&lt;D85,"أقل من الخطة","أكثر من الخطة"))))</f>
        <v/>
      </c>
      <c r="I85" s="17">
        <f>IF(OR(NOT(ISNUMBER(A85)),B85&amp;""=""),"",IFERROR(IF(ISNUMBER(INDEX('المواعيد'!$C$6:$C$105,MATCH(B85&amp;"",'المواعيد'!$A$6:$A$105,0))),INDEX('المواعيد'!$C$6:$C$105,MATCH(B85&amp;"",'المواعيد'!$A$6:$A$105,0))-A85,""),""))</f>
        <v/>
      </c>
    </row>
    <row r="86">
      <c r="A86" s="13" t="n"/>
      <c r="B86" s="5" t="n"/>
      <c r="C86" s="5" t="n"/>
      <c r="D86" s="16" t="n"/>
      <c r="E86" s="16" t="n"/>
      <c r="F86" s="18">
        <f>IF(OR(NOT(ISNUMBER(D86)),NOT(ISNUMBER(E86))),"",E86-D86)</f>
        <v/>
      </c>
      <c r="G86" s="20">
        <f>IF(OR(NOT(ISNUMBER(E86)),N(D86)&lt;=0),"",E86/D86)</f>
        <v/>
      </c>
      <c r="H86" s="6">
        <f>IF(OR(NOT(ISNUMBER(A86)),NOT(ISNUMBER(D86))),"",IF(NOT(ISNUMBER(E86)),IF(A86+6&lt;'الإعدادات'!$B$4,"لم تسجل الفعلي","قادم أو جارٍ"),IF(E86=D86,"حققت الخطة",IF(E86&lt;D86,"أقل من الخطة","أكثر من الخطة"))))</f>
        <v/>
      </c>
      <c r="I86" s="17">
        <f>IF(OR(NOT(ISNUMBER(A86)),B86&amp;""=""),"",IFERROR(IF(ISNUMBER(INDEX('المواعيد'!$C$6:$C$105,MATCH(B86&amp;"",'المواعيد'!$A$6:$A$105,0))),INDEX('المواعيد'!$C$6:$C$105,MATCH(B86&amp;"",'المواعيد'!$A$6:$A$105,0))-A86,""),""))</f>
        <v/>
      </c>
    </row>
    <row r="87">
      <c r="A87" s="13" t="n"/>
      <c r="B87" s="5" t="n"/>
      <c r="C87" s="5" t="n"/>
      <c r="D87" s="16" t="n"/>
      <c r="E87" s="16" t="n"/>
      <c r="F87" s="18">
        <f>IF(OR(NOT(ISNUMBER(D87)),NOT(ISNUMBER(E87))),"",E87-D87)</f>
        <v/>
      </c>
      <c r="G87" s="20">
        <f>IF(OR(NOT(ISNUMBER(E87)),N(D87)&lt;=0),"",E87/D87)</f>
        <v/>
      </c>
      <c r="H87" s="6">
        <f>IF(OR(NOT(ISNUMBER(A87)),NOT(ISNUMBER(D87))),"",IF(NOT(ISNUMBER(E87)),IF(A87+6&lt;'الإعدادات'!$B$4,"لم تسجل الفعلي","قادم أو جارٍ"),IF(E87=D87,"حققت الخطة",IF(E87&lt;D87,"أقل من الخطة","أكثر من الخطة"))))</f>
        <v/>
      </c>
      <c r="I87" s="17">
        <f>IF(OR(NOT(ISNUMBER(A87)),B87&amp;""=""),"",IFERROR(IF(ISNUMBER(INDEX('المواعيد'!$C$6:$C$105,MATCH(B87&amp;"",'المواعيد'!$A$6:$A$105,0))),INDEX('المواعيد'!$C$6:$C$105,MATCH(B87&amp;"",'المواعيد'!$A$6:$A$105,0))-A87,""),""))</f>
        <v/>
      </c>
    </row>
    <row r="88">
      <c r="A88" s="13" t="n"/>
      <c r="B88" s="5" t="n"/>
      <c r="C88" s="5" t="n"/>
      <c r="D88" s="16" t="n"/>
      <c r="E88" s="16" t="n"/>
      <c r="F88" s="18">
        <f>IF(OR(NOT(ISNUMBER(D88)),NOT(ISNUMBER(E88))),"",E88-D88)</f>
        <v/>
      </c>
      <c r="G88" s="20">
        <f>IF(OR(NOT(ISNUMBER(E88)),N(D88)&lt;=0),"",E88/D88)</f>
        <v/>
      </c>
      <c r="H88" s="6">
        <f>IF(OR(NOT(ISNUMBER(A88)),NOT(ISNUMBER(D88))),"",IF(NOT(ISNUMBER(E88)),IF(A88+6&lt;'الإعدادات'!$B$4,"لم تسجل الفعلي","قادم أو جارٍ"),IF(E88=D88,"حققت الخطة",IF(E88&lt;D88,"أقل من الخطة","أكثر من الخطة"))))</f>
        <v/>
      </c>
      <c r="I88" s="17">
        <f>IF(OR(NOT(ISNUMBER(A88)),B88&amp;""=""),"",IFERROR(IF(ISNUMBER(INDEX('المواعيد'!$C$6:$C$105,MATCH(B88&amp;"",'المواعيد'!$A$6:$A$105,0))),INDEX('المواعيد'!$C$6:$C$105,MATCH(B88&amp;"",'المواعيد'!$A$6:$A$105,0))-A88,""),""))</f>
        <v/>
      </c>
    </row>
    <row r="89">
      <c r="A89" s="13" t="n"/>
      <c r="B89" s="5" t="n"/>
      <c r="C89" s="5" t="n"/>
      <c r="D89" s="16" t="n"/>
      <c r="E89" s="16" t="n"/>
      <c r="F89" s="18">
        <f>IF(OR(NOT(ISNUMBER(D89)),NOT(ISNUMBER(E89))),"",E89-D89)</f>
        <v/>
      </c>
      <c r="G89" s="20">
        <f>IF(OR(NOT(ISNUMBER(E89)),N(D89)&lt;=0),"",E89/D89)</f>
        <v/>
      </c>
      <c r="H89" s="6">
        <f>IF(OR(NOT(ISNUMBER(A89)),NOT(ISNUMBER(D89))),"",IF(NOT(ISNUMBER(E89)),IF(A89+6&lt;'الإعدادات'!$B$4,"لم تسجل الفعلي","قادم أو جارٍ"),IF(E89=D89,"حققت الخطة",IF(E89&lt;D89,"أقل من الخطة","أكثر من الخطة"))))</f>
        <v/>
      </c>
      <c r="I89" s="17">
        <f>IF(OR(NOT(ISNUMBER(A89)),B89&amp;""=""),"",IFERROR(IF(ISNUMBER(INDEX('المواعيد'!$C$6:$C$105,MATCH(B89&amp;"",'المواعيد'!$A$6:$A$105,0))),INDEX('المواعيد'!$C$6:$C$105,MATCH(B89&amp;"",'المواعيد'!$A$6:$A$105,0))-A89,""),""))</f>
        <v/>
      </c>
    </row>
    <row r="90">
      <c r="A90" s="13" t="n"/>
      <c r="B90" s="5" t="n"/>
      <c r="C90" s="5" t="n"/>
      <c r="D90" s="16" t="n"/>
      <c r="E90" s="16" t="n"/>
      <c r="F90" s="18">
        <f>IF(OR(NOT(ISNUMBER(D90)),NOT(ISNUMBER(E90))),"",E90-D90)</f>
        <v/>
      </c>
      <c r="G90" s="20">
        <f>IF(OR(NOT(ISNUMBER(E90)),N(D90)&lt;=0),"",E90/D90)</f>
        <v/>
      </c>
      <c r="H90" s="6">
        <f>IF(OR(NOT(ISNUMBER(A90)),NOT(ISNUMBER(D90))),"",IF(NOT(ISNUMBER(E90)),IF(A90+6&lt;'الإعدادات'!$B$4,"لم تسجل الفعلي","قادم أو جارٍ"),IF(E90=D90,"حققت الخطة",IF(E90&lt;D90,"أقل من الخطة","أكثر من الخطة"))))</f>
        <v/>
      </c>
      <c r="I90" s="17">
        <f>IF(OR(NOT(ISNUMBER(A90)),B90&amp;""=""),"",IFERROR(IF(ISNUMBER(INDEX('المواعيد'!$C$6:$C$105,MATCH(B90&amp;"",'المواعيد'!$A$6:$A$105,0))),INDEX('المواعيد'!$C$6:$C$105,MATCH(B90&amp;"",'المواعيد'!$A$6:$A$105,0))-A90,""),""))</f>
        <v/>
      </c>
    </row>
    <row r="91">
      <c r="A91" s="13" t="n"/>
      <c r="B91" s="5" t="n"/>
      <c r="C91" s="5" t="n"/>
      <c r="D91" s="16" t="n"/>
      <c r="E91" s="16" t="n"/>
      <c r="F91" s="18">
        <f>IF(OR(NOT(ISNUMBER(D91)),NOT(ISNUMBER(E91))),"",E91-D91)</f>
        <v/>
      </c>
      <c r="G91" s="20">
        <f>IF(OR(NOT(ISNUMBER(E91)),N(D91)&lt;=0),"",E91/D91)</f>
        <v/>
      </c>
      <c r="H91" s="6">
        <f>IF(OR(NOT(ISNUMBER(A91)),NOT(ISNUMBER(D91))),"",IF(NOT(ISNUMBER(E91)),IF(A91+6&lt;'الإعدادات'!$B$4,"لم تسجل الفعلي","قادم أو جارٍ"),IF(E91=D91,"حققت الخطة",IF(E91&lt;D91,"أقل من الخطة","أكثر من الخطة"))))</f>
        <v/>
      </c>
      <c r="I91" s="17">
        <f>IF(OR(NOT(ISNUMBER(A91)),B91&amp;""=""),"",IFERROR(IF(ISNUMBER(INDEX('المواعيد'!$C$6:$C$105,MATCH(B91&amp;"",'المواعيد'!$A$6:$A$105,0))),INDEX('المواعيد'!$C$6:$C$105,MATCH(B91&amp;"",'المواعيد'!$A$6:$A$105,0))-A91,""),""))</f>
        <v/>
      </c>
    </row>
    <row r="92">
      <c r="A92" s="13" t="n"/>
      <c r="B92" s="5" t="n"/>
      <c r="C92" s="5" t="n"/>
      <c r="D92" s="16" t="n"/>
      <c r="E92" s="16" t="n"/>
      <c r="F92" s="18">
        <f>IF(OR(NOT(ISNUMBER(D92)),NOT(ISNUMBER(E92))),"",E92-D92)</f>
        <v/>
      </c>
      <c r="G92" s="20">
        <f>IF(OR(NOT(ISNUMBER(E92)),N(D92)&lt;=0),"",E92/D92)</f>
        <v/>
      </c>
      <c r="H92" s="6">
        <f>IF(OR(NOT(ISNUMBER(A92)),NOT(ISNUMBER(D92))),"",IF(NOT(ISNUMBER(E92)),IF(A92+6&lt;'الإعدادات'!$B$4,"لم تسجل الفعلي","قادم أو جارٍ"),IF(E92=D92,"حققت الخطة",IF(E92&lt;D92,"أقل من الخطة","أكثر من الخطة"))))</f>
        <v/>
      </c>
      <c r="I92" s="17">
        <f>IF(OR(NOT(ISNUMBER(A92)),B92&amp;""=""),"",IFERROR(IF(ISNUMBER(INDEX('المواعيد'!$C$6:$C$105,MATCH(B92&amp;"",'المواعيد'!$A$6:$A$105,0))),INDEX('المواعيد'!$C$6:$C$105,MATCH(B92&amp;"",'المواعيد'!$A$6:$A$105,0))-A92,""),""))</f>
        <v/>
      </c>
    </row>
    <row r="93">
      <c r="A93" s="13" t="n"/>
      <c r="B93" s="5" t="n"/>
      <c r="C93" s="5" t="n"/>
      <c r="D93" s="16" t="n"/>
      <c r="E93" s="16" t="n"/>
      <c r="F93" s="18">
        <f>IF(OR(NOT(ISNUMBER(D93)),NOT(ISNUMBER(E93))),"",E93-D93)</f>
        <v/>
      </c>
      <c r="G93" s="20">
        <f>IF(OR(NOT(ISNUMBER(E93)),N(D93)&lt;=0),"",E93/D93)</f>
        <v/>
      </c>
      <c r="H93" s="6">
        <f>IF(OR(NOT(ISNUMBER(A93)),NOT(ISNUMBER(D93))),"",IF(NOT(ISNUMBER(E93)),IF(A93+6&lt;'الإعدادات'!$B$4,"لم تسجل الفعلي","قادم أو جارٍ"),IF(E93=D93,"حققت الخطة",IF(E93&lt;D93,"أقل من الخطة","أكثر من الخطة"))))</f>
        <v/>
      </c>
      <c r="I93" s="17">
        <f>IF(OR(NOT(ISNUMBER(A93)),B93&amp;""=""),"",IFERROR(IF(ISNUMBER(INDEX('المواعيد'!$C$6:$C$105,MATCH(B93&amp;"",'المواعيد'!$A$6:$A$105,0))),INDEX('المواعيد'!$C$6:$C$105,MATCH(B93&amp;"",'المواعيد'!$A$6:$A$105,0))-A93,""),""))</f>
        <v/>
      </c>
    </row>
    <row r="94">
      <c r="A94" s="13" t="n"/>
      <c r="B94" s="5" t="n"/>
      <c r="C94" s="5" t="n"/>
      <c r="D94" s="16" t="n"/>
      <c r="E94" s="16" t="n"/>
      <c r="F94" s="18">
        <f>IF(OR(NOT(ISNUMBER(D94)),NOT(ISNUMBER(E94))),"",E94-D94)</f>
        <v/>
      </c>
      <c r="G94" s="20">
        <f>IF(OR(NOT(ISNUMBER(E94)),N(D94)&lt;=0),"",E94/D94)</f>
        <v/>
      </c>
      <c r="H94" s="6">
        <f>IF(OR(NOT(ISNUMBER(A94)),NOT(ISNUMBER(D94))),"",IF(NOT(ISNUMBER(E94)),IF(A94+6&lt;'الإعدادات'!$B$4,"لم تسجل الفعلي","قادم أو جارٍ"),IF(E94=D94,"حققت الخطة",IF(E94&lt;D94,"أقل من الخطة","أكثر من الخطة"))))</f>
        <v/>
      </c>
      <c r="I94" s="17">
        <f>IF(OR(NOT(ISNUMBER(A94)),B94&amp;""=""),"",IFERROR(IF(ISNUMBER(INDEX('المواعيد'!$C$6:$C$105,MATCH(B94&amp;"",'المواعيد'!$A$6:$A$105,0))),INDEX('المواعيد'!$C$6:$C$105,MATCH(B94&amp;"",'المواعيد'!$A$6:$A$105,0))-A94,""),""))</f>
        <v/>
      </c>
    </row>
    <row r="95">
      <c r="A95" s="13" t="n"/>
      <c r="B95" s="5" t="n"/>
      <c r="C95" s="5" t="n"/>
      <c r="D95" s="16" t="n"/>
      <c r="E95" s="16" t="n"/>
      <c r="F95" s="18">
        <f>IF(OR(NOT(ISNUMBER(D95)),NOT(ISNUMBER(E95))),"",E95-D95)</f>
        <v/>
      </c>
      <c r="G95" s="20">
        <f>IF(OR(NOT(ISNUMBER(E95)),N(D95)&lt;=0),"",E95/D95)</f>
        <v/>
      </c>
      <c r="H95" s="6">
        <f>IF(OR(NOT(ISNUMBER(A95)),NOT(ISNUMBER(D95))),"",IF(NOT(ISNUMBER(E95)),IF(A95+6&lt;'الإعدادات'!$B$4,"لم تسجل الفعلي","قادم أو جارٍ"),IF(E95=D95,"حققت الخطة",IF(E95&lt;D95,"أقل من الخطة","أكثر من الخطة"))))</f>
        <v/>
      </c>
      <c r="I95" s="17">
        <f>IF(OR(NOT(ISNUMBER(A95)),B95&amp;""=""),"",IFERROR(IF(ISNUMBER(INDEX('المواعيد'!$C$6:$C$105,MATCH(B95&amp;"",'المواعيد'!$A$6:$A$105,0))),INDEX('المواعيد'!$C$6:$C$105,MATCH(B95&amp;"",'المواعيد'!$A$6:$A$105,0))-A95,""),""))</f>
        <v/>
      </c>
    </row>
    <row r="96">
      <c r="A96" s="13" t="n"/>
      <c r="B96" s="5" t="n"/>
      <c r="C96" s="5" t="n"/>
      <c r="D96" s="16" t="n"/>
      <c r="E96" s="16" t="n"/>
      <c r="F96" s="18">
        <f>IF(OR(NOT(ISNUMBER(D96)),NOT(ISNUMBER(E96))),"",E96-D96)</f>
        <v/>
      </c>
      <c r="G96" s="20">
        <f>IF(OR(NOT(ISNUMBER(E96)),N(D96)&lt;=0),"",E96/D96)</f>
        <v/>
      </c>
      <c r="H96" s="6">
        <f>IF(OR(NOT(ISNUMBER(A96)),NOT(ISNUMBER(D96))),"",IF(NOT(ISNUMBER(E96)),IF(A96+6&lt;'الإعدادات'!$B$4,"لم تسجل الفعلي","قادم أو جارٍ"),IF(E96=D96,"حققت الخطة",IF(E96&lt;D96,"أقل من الخطة","أكثر من الخطة"))))</f>
        <v/>
      </c>
      <c r="I96" s="17">
        <f>IF(OR(NOT(ISNUMBER(A96)),B96&amp;""=""),"",IFERROR(IF(ISNUMBER(INDEX('المواعيد'!$C$6:$C$105,MATCH(B96&amp;"",'المواعيد'!$A$6:$A$105,0))),INDEX('المواعيد'!$C$6:$C$105,MATCH(B96&amp;"",'المواعيد'!$A$6:$A$105,0))-A96,""),""))</f>
        <v/>
      </c>
    </row>
    <row r="97">
      <c r="A97" s="13" t="n"/>
      <c r="B97" s="5" t="n"/>
      <c r="C97" s="5" t="n"/>
      <c r="D97" s="16" t="n"/>
      <c r="E97" s="16" t="n"/>
      <c r="F97" s="18">
        <f>IF(OR(NOT(ISNUMBER(D97)),NOT(ISNUMBER(E97))),"",E97-D97)</f>
        <v/>
      </c>
      <c r="G97" s="20">
        <f>IF(OR(NOT(ISNUMBER(E97)),N(D97)&lt;=0),"",E97/D97)</f>
        <v/>
      </c>
      <c r="H97" s="6">
        <f>IF(OR(NOT(ISNUMBER(A97)),NOT(ISNUMBER(D97))),"",IF(NOT(ISNUMBER(E97)),IF(A97+6&lt;'الإعدادات'!$B$4,"لم تسجل الفعلي","قادم أو جارٍ"),IF(E97=D97,"حققت الخطة",IF(E97&lt;D97,"أقل من الخطة","أكثر من الخطة"))))</f>
        <v/>
      </c>
      <c r="I97" s="17">
        <f>IF(OR(NOT(ISNUMBER(A97)),B97&amp;""=""),"",IFERROR(IF(ISNUMBER(INDEX('المواعيد'!$C$6:$C$105,MATCH(B97&amp;"",'المواعيد'!$A$6:$A$105,0))),INDEX('المواعيد'!$C$6:$C$105,MATCH(B97&amp;"",'المواعيد'!$A$6:$A$105,0))-A97,""),""))</f>
        <v/>
      </c>
    </row>
    <row r="98">
      <c r="A98" s="13" t="n"/>
      <c r="B98" s="5" t="n"/>
      <c r="C98" s="5" t="n"/>
      <c r="D98" s="16" t="n"/>
      <c r="E98" s="16" t="n"/>
      <c r="F98" s="18">
        <f>IF(OR(NOT(ISNUMBER(D98)),NOT(ISNUMBER(E98))),"",E98-D98)</f>
        <v/>
      </c>
      <c r="G98" s="20">
        <f>IF(OR(NOT(ISNUMBER(E98)),N(D98)&lt;=0),"",E98/D98)</f>
        <v/>
      </c>
      <c r="H98" s="6">
        <f>IF(OR(NOT(ISNUMBER(A98)),NOT(ISNUMBER(D98))),"",IF(NOT(ISNUMBER(E98)),IF(A98+6&lt;'الإعدادات'!$B$4,"لم تسجل الفعلي","قادم أو جارٍ"),IF(E98=D98,"حققت الخطة",IF(E98&lt;D98,"أقل من الخطة","أكثر من الخطة"))))</f>
        <v/>
      </c>
      <c r="I98" s="17">
        <f>IF(OR(NOT(ISNUMBER(A98)),B98&amp;""=""),"",IFERROR(IF(ISNUMBER(INDEX('المواعيد'!$C$6:$C$105,MATCH(B98&amp;"",'المواعيد'!$A$6:$A$105,0))),INDEX('المواعيد'!$C$6:$C$105,MATCH(B98&amp;"",'المواعيد'!$A$6:$A$105,0))-A98,""),""))</f>
        <v/>
      </c>
    </row>
    <row r="99">
      <c r="A99" s="13" t="n"/>
      <c r="B99" s="5" t="n"/>
      <c r="C99" s="5" t="n"/>
      <c r="D99" s="16" t="n"/>
      <c r="E99" s="16" t="n"/>
      <c r="F99" s="18">
        <f>IF(OR(NOT(ISNUMBER(D99)),NOT(ISNUMBER(E99))),"",E99-D99)</f>
        <v/>
      </c>
      <c r="G99" s="20">
        <f>IF(OR(NOT(ISNUMBER(E99)),N(D99)&lt;=0),"",E99/D99)</f>
        <v/>
      </c>
      <c r="H99" s="6">
        <f>IF(OR(NOT(ISNUMBER(A99)),NOT(ISNUMBER(D99))),"",IF(NOT(ISNUMBER(E99)),IF(A99+6&lt;'الإعدادات'!$B$4,"لم تسجل الفعلي","قادم أو جارٍ"),IF(E99=D99,"حققت الخطة",IF(E99&lt;D99,"أقل من الخطة","أكثر من الخطة"))))</f>
        <v/>
      </c>
      <c r="I99" s="17">
        <f>IF(OR(NOT(ISNUMBER(A99)),B99&amp;""=""),"",IFERROR(IF(ISNUMBER(INDEX('المواعيد'!$C$6:$C$105,MATCH(B99&amp;"",'المواعيد'!$A$6:$A$105,0))),INDEX('المواعيد'!$C$6:$C$105,MATCH(B99&amp;"",'المواعيد'!$A$6:$A$105,0))-A99,""),""))</f>
        <v/>
      </c>
    </row>
    <row r="100">
      <c r="A100" s="13" t="n"/>
      <c r="B100" s="5" t="n"/>
      <c r="C100" s="5" t="n"/>
      <c r="D100" s="16" t="n"/>
      <c r="E100" s="16" t="n"/>
      <c r="F100" s="18">
        <f>IF(OR(NOT(ISNUMBER(D100)),NOT(ISNUMBER(E100))),"",E100-D100)</f>
        <v/>
      </c>
      <c r="G100" s="20">
        <f>IF(OR(NOT(ISNUMBER(E100)),N(D100)&lt;=0),"",E100/D100)</f>
        <v/>
      </c>
      <c r="H100" s="6">
        <f>IF(OR(NOT(ISNUMBER(A100)),NOT(ISNUMBER(D100))),"",IF(NOT(ISNUMBER(E100)),IF(A100+6&lt;'الإعدادات'!$B$4,"لم تسجل الفعلي","قادم أو جارٍ"),IF(E100=D100,"حققت الخطة",IF(E100&lt;D100,"أقل من الخطة","أكثر من الخطة"))))</f>
        <v/>
      </c>
      <c r="I100" s="17">
        <f>IF(OR(NOT(ISNUMBER(A100)),B100&amp;""=""),"",IFERROR(IF(ISNUMBER(INDEX('المواعيد'!$C$6:$C$105,MATCH(B100&amp;"",'المواعيد'!$A$6:$A$105,0))),INDEX('المواعيد'!$C$6:$C$105,MATCH(B100&amp;"",'المواعيد'!$A$6:$A$105,0))-A100,""),""))</f>
        <v/>
      </c>
    </row>
    <row r="101">
      <c r="A101" s="13" t="n"/>
      <c r="B101" s="5" t="n"/>
      <c r="C101" s="5" t="n"/>
      <c r="D101" s="16" t="n"/>
      <c r="E101" s="16" t="n"/>
      <c r="F101" s="18">
        <f>IF(OR(NOT(ISNUMBER(D101)),NOT(ISNUMBER(E101))),"",E101-D101)</f>
        <v/>
      </c>
      <c r="G101" s="20">
        <f>IF(OR(NOT(ISNUMBER(E101)),N(D101)&lt;=0),"",E101/D101)</f>
        <v/>
      </c>
      <c r="H101" s="6">
        <f>IF(OR(NOT(ISNUMBER(A101)),NOT(ISNUMBER(D101))),"",IF(NOT(ISNUMBER(E101)),IF(A101+6&lt;'الإعدادات'!$B$4,"لم تسجل الفعلي","قادم أو جارٍ"),IF(E101=D101,"حققت الخطة",IF(E101&lt;D101,"أقل من الخطة","أكثر من الخطة"))))</f>
        <v/>
      </c>
      <c r="I101" s="17">
        <f>IF(OR(NOT(ISNUMBER(A101)),B101&amp;""=""),"",IFERROR(IF(ISNUMBER(INDEX('المواعيد'!$C$6:$C$105,MATCH(B101&amp;"",'المواعيد'!$A$6:$A$105,0))),INDEX('المواعيد'!$C$6:$C$105,MATCH(B101&amp;"",'المواعيد'!$A$6:$A$105,0))-A101,""),""))</f>
        <v/>
      </c>
    </row>
    <row r="102">
      <c r="A102" s="13" t="n"/>
      <c r="B102" s="5" t="n"/>
      <c r="C102" s="5" t="n"/>
      <c r="D102" s="16" t="n"/>
      <c r="E102" s="16" t="n"/>
      <c r="F102" s="18">
        <f>IF(OR(NOT(ISNUMBER(D102)),NOT(ISNUMBER(E102))),"",E102-D102)</f>
        <v/>
      </c>
      <c r="G102" s="20">
        <f>IF(OR(NOT(ISNUMBER(E102)),N(D102)&lt;=0),"",E102/D102)</f>
        <v/>
      </c>
      <c r="H102" s="6">
        <f>IF(OR(NOT(ISNUMBER(A102)),NOT(ISNUMBER(D102))),"",IF(NOT(ISNUMBER(E102)),IF(A102+6&lt;'الإعدادات'!$B$4,"لم تسجل الفعلي","قادم أو جارٍ"),IF(E102=D102,"حققت الخطة",IF(E102&lt;D102,"أقل من الخطة","أكثر من الخطة"))))</f>
        <v/>
      </c>
      <c r="I102" s="17">
        <f>IF(OR(NOT(ISNUMBER(A102)),B102&amp;""=""),"",IFERROR(IF(ISNUMBER(INDEX('المواعيد'!$C$6:$C$105,MATCH(B102&amp;"",'المواعيد'!$A$6:$A$105,0))),INDEX('المواعيد'!$C$6:$C$105,MATCH(B102&amp;"",'المواعيد'!$A$6:$A$105,0))-A102,""),""))</f>
        <v/>
      </c>
    </row>
    <row r="103">
      <c r="A103" s="13" t="n"/>
      <c r="B103" s="5" t="n"/>
      <c r="C103" s="5" t="n"/>
      <c r="D103" s="16" t="n"/>
      <c r="E103" s="16" t="n"/>
      <c r="F103" s="18">
        <f>IF(OR(NOT(ISNUMBER(D103)),NOT(ISNUMBER(E103))),"",E103-D103)</f>
        <v/>
      </c>
      <c r="G103" s="20">
        <f>IF(OR(NOT(ISNUMBER(E103)),N(D103)&lt;=0),"",E103/D103)</f>
        <v/>
      </c>
      <c r="H103" s="6">
        <f>IF(OR(NOT(ISNUMBER(A103)),NOT(ISNUMBER(D103))),"",IF(NOT(ISNUMBER(E103)),IF(A103+6&lt;'الإعدادات'!$B$4,"لم تسجل الفعلي","قادم أو جارٍ"),IF(E103=D103,"حققت الخطة",IF(E103&lt;D103,"أقل من الخطة","أكثر من الخطة"))))</f>
        <v/>
      </c>
      <c r="I103" s="17">
        <f>IF(OR(NOT(ISNUMBER(A103)),B103&amp;""=""),"",IFERROR(IF(ISNUMBER(INDEX('المواعيد'!$C$6:$C$105,MATCH(B103&amp;"",'المواعيد'!$A$6:$A$105,0))),INDEX('المواعيد'!$C$6:$C$105,MATCH(B103&amp;"",'المواعيد'!$A$6:$A$105,0))-A103,""),""))</f>
        <v/>
      </c>
    </row>
    <row r="104">
      <c r="A104" s="13" t="n"/>
      <c r="B104" s="5" t="n"/>
      <c r="C104" s="5" t="n"/>
      <c r="D104" s="16" t="n"/>
      <c r="E104" s="16" t="n"/>
      <c r="F104" s="18">
        <f>IF(OR(NOT(ISNUMBER(D104)),NOT(ISNUMBER(E104))),"",E104-D104)</f>
        <v/>
      </c>
      <c r="G104" s="20">
        <f>IF(OR(NOT(ISNUMBER(E104)),N(D104)&lt;=0),"",E104/D104)</f>
        <v/>
      </c>
      <c r="H104" s="6">
        <f>IF(OR(NOT(ISNUMBER(A104)),NOT(ISNUMBER(D104))),"",IF(NOT(ISNUMBER(E104)),IF(A104+6&lt;'الإعدادات'!$B$4,"لم تسجل الفعلي","قادم أو جارٍ"),IF(E104=D104,"حققت الخطة",IF(E104&lt;D104,"أقل من الخطة","أكثر من الخطة"))))</f>
        <v/>
      </c>
      <c r="I104" s="17">
        <f>IF(OR(NOT(ISNUMBER(A104)),B104&amp;""=""),"",IFERROR(IF(ISNUMBER(INDEX('المواعيد'!$C$6:$C$105,MATCH(B104&amp;"",'المواعيد'!$A$6:$A$105,0))),INDEX('المواعيد'!$C$6:$C$105,MATCH(B104&amp;"",'المواعيد'!$A$6:$A$105,0))-A104,""),""))</f>
        <v/>
      </c>
    </row>
    <row r="105">
      <c r="A105" s="13" t="n"/>
      <c r="B105" s="5" t="n"/>
      <c r="C105" s="5" t="n"/>
      <c r="D105" s="16" t="n"/>
      <c r="E105" s="16" t="n"/>
      <c r="F105" s="18">
        <f>IF(OR(NOT(ISNUMBER(D105)),NOT(ISNUMBER(E105))),"",E105-D105)</f>
        <v/>
      </c>
      <c r="G105" s="20">
        <f>IF(OR(NOT(ISNUMBER(E105)),N(D105)&lt;=0),"",E105/D105)</f>
        <v/>
      </c>
      <c r="H105" s="6">
        <f>IF(OR(NOT(ISNUMBER(A105)),NOT(ISNUMBER(D105))),"",IF(NOT(ISNUMBER(E105)),IF(A105+6&lt;'الإعدادات'!$B$4,"لم تسجل الفعلي","قادم أو جارٍ"),IF(E105=D105,"حققت الخطة",IF(E105&lt;D105,"أقل من الخطة","أكثر من الخطة"))))</f>
        <v/>
      </c>
      <c r="I105" s="17">
        <f>IF(OR(NOT(ISNUMBER(A105)),B105&amp;""=""),"",IFERROR(IF(ISNUMBER(INDEX('المواعيد'!$C$6:$C$105,MATCH(B105&amp;"",'المواعيد'!$A$6:$A$105,0))),INDEX('المواعيد'!$C$6:$C$105,MATCH(B105&amp;"",'المواعيد'!$A$6:$A$105,0))-A105,""),""))</f>
        <v/>
      </c>
    </row>
    <row r="106">
      <c r="A106" s="13" t="n"/>
      <c r="B106" s="5" t="n"/>
      <c r="C106" s="5" t="n"/>
      <c r="D106" s="16" t="n"/>
      <c r="E106" s="16" t="n"/>
      <c r="F106" s="18">
        <f>IF(OR(NOT(ISNUMBER(D106)),NOT(ISNUMBER(E106))),"",E106-D106)</f>
        <v/>
      </c>
      <c r="G106" s="20">
        <f>IF(OR(NOT(ISNUMBER(E106)),N(D106)&lt;=0),"",E106/D106)</f>
        <v/>
      </c>
      <c r="H106" s="6">
        <f>IF(OR(NOT(ISNUMBER(A106)),NOT(ISNUMBER(D106))),"",IF(NOT(ISNUMBER(E106)),IF(A106+6&lt;'الإعدادات'!$B$4,"لم تسجل الفعلي","قادم أو جارٍ"),IF(E106=D106,"حققت الخطة",IF(E106&lt;D106,"أقل من الخطة","أكثر من الخطة"))))</f>
        <v/>
      </c>
      <c r="I106" s="17">
        <f>IF(OR(NOT(ISNUMBER(A106)),B106&amp;""=""),"",IFERROR(IF(ISNUMBER(INDEX('المواعيد'!$C$6:$C$105,MATCH(B106&amp;"",'المواعيد'!$A$6:$A$105,0))),INDEX('المواعيد'!$C$6:$C$105,MATCH(B106&amp;"",'المواعيد'!$A$6:$A$105,0))-A106,""),""))</f>
        <v/>
      </c>
    </row>
    <row r="107">
      <c r="A107" s="13" t="n"/>
      <c r="B107" s="5" t="n"/>
      <c r="C107" s="5" t="n"/>
      <c r="D107" s="16" t="n"/>
      <c r="E107" s="16" t="n"/>
      <c r="F107" s="18">
        <f>IF(OR(NOT(ISNUMBER(D107)),NOT(ISNUMBER(E107))),"",E107-D107)</f>
        <v/>
      </c>
      <c r="G107" s="20">
        <f>IF(OR(NOT(ISNUMBER(E107)),N(D107)&lt;=0),"",E107/D107)</f>
        <v/>
      </c>
      <c r="H107" s="6">
        <f>IF(OR(NOT(ISNUMBER(A107)),NOT(ISNUMBER(D107))),"",IF(NOT(ISNUMBER(E107)),IF(A107+6&lt;'الإعدادات'!$B$4,"لم تسجل الفعلي","قادم أو جارٍ"),IF(E107=D107,"حققت الخطة",IF(E107&lt;D107,"أقل من الخطة","أكثر من الخطة"))))</f>
        <v/>
      </c>
      <c r="I107" s="17">
        <f>IF(OR(NOT(ISNUMBER(A107)),B107&amp;""=""),"",IFERROR(IF(ISNUMBER(INDEX('المواعيد'!$C$6:$C$105,MATCH(B107&amp;"",'المواعيد'!$A$6:$A$105,0))),INDEX('المواعيد'!$C$6:$C$105,MATCH(B107&amp;"",'المواعيد'!$A$6:$A$105,0))-A107,""),""))</f>
        <v/>
      </c>
    </row>
    <row r="108">
      <c r="A108" s="13" t="n"/>
      <c r="B108" s="5" t="n"/>
      <c r="C108" s="5" t="n"/>
      <c r="D108" s="16" t="n"/>
      <c r="E108" s="16" t="n"/>
      <c r="F108" s="18">
        <f>IF(OR(NOT(ISNUMBER(D108)),NOT(ISNUMBER(E108))),"",E108-D108)</f>
        <v/>
      </c>
      <c r="G108" s="20">
        <f>IF(OR(NOT(ISNUMBER(E108)),N(D108)&lt;=0),"",E108/D108)</f>
        <v/>
      </c>
      <c r="H108" s="6">
        <f>IF(OR(NOT(ISNUMBER(A108)),NOT(ISNUMBER(D108))),"",IF(NOT(ISNUMBER(E108)),IF(A108+6&lt;'الإعدادات'!$B$4,"لم تسجل الفعلي","قادم أو جارٍ"),IF(E108=D108,"حققت الخطة",IF(E108&lt;D108,"أقل من الخطة","أكثر من الخطة"))))</f>
        <v/>
      </c>
      <c r="I108" s="17">
        <f>IF(OR(NOT(ISNUMBER(A108)),B108&amp;""=""),"",IFERROR(IF(ISNUMBER(INDEX('المواعيد'!$C$6:$C$105,MATCH(B108&amp;"",'المواعيد'!$A$6:$A$105,0))),INDEX('المواعيد'!$C$6:$C$105,MATCH(B108&amp;"",'المواعيد'!$A$6:$A$105,0))-A108,""),""))</f>
        <v/>
      </c>
    </row>
    <row r="109">
      <c r="A109" s="13" t="n"/>
      <c r="B109" s="5" t="n"/>
      <c r="C109" s="5" t="n"/>
      <c r="D109" s="16" t="n"/>
      <c r="E109" s="16" t="n"/>
      <c r="F109" s="18">
        <f>IF(OR(NOT(ISNUMBER(D109)),NOT(ISNUMBER(E109))),"",E109-D109)</f>
        <v/>
      </c>
      <c r="G109" s="20">
        <f>IF(OR(NOT(ISNUMBER(E109)),N(D109)&lt;=0),"",E109/D109)</f>
        <v/>
      </c>
      <c r="H109" s="6">
        <f>IF(OR(NOT(ISNUMBER(A109)),NOT(ISNUMBER(D109))),"",IF(NOT(ISNUMBER(E109)),IF(A109+6&lt;'الإعدادات'!$B$4,"لم تسجل الفعلي","قادم أو جارٍ"),IF(E109=D109,"حققت الخطة",IF(E109&lt;D109,"أقل من الخطة","أكثر من الخطة"))))</f>
        <v/>
      </c>
      <c r="I109" s="17">
        <f>IF(OR(NOT(ISNUMBER(A109)),B109&amp;""=""),"",IFERROR(IF(ISNUMBER(INDEX('المواعيد'!$C$6:$C$105,MATCH(B109&amp;"",'المواعيد'!$A$6:$A$105,0))),INDEX('المواعيد'!$C$6:$C$105,MATCH(B109&amp;"",'المواعيد'!$A$6:$A$105,0))-A109,""),""))</f>
        <v/>
      </c>
    </row>
    <row r="110">
      <c r="A110" s="13" t="n"/>
      <c r="B110" s="5" t="n"/>
      <c r="C110" s="5" t="n"/>
      <c r="D110" s="16" t="n"/>
      <c r="E110" s="16" t="n"/>
      <c r="F110" s="18">
        <f>IF(OR(NOT(ISNUMBER(D110)),NOT(ISNUMBER(E110))),"",E110-D110)</f>
        <v/>
      </c>
      <c r="G110" s="20">
        <f>IF(OR(NOT(ISNUMBER(E110)),N(D110)&lt;=0),"",E110/D110)</f>
        <v/>
      </c>
      <c r="H110" s="6">
        <f>IF(OR(NOT(ISNUMBER(A110)),NOT(ISNUMBER(D110))),"",IF(NOT(ISNUMBER(E110)),IF(A110+6&lt;'الإعدادات'!$B$4,"لم تسجل الفعلي","قادم أو جارٍ"),IF(E110=D110,"حققت الخطة",IF(E110&lt;D110,"أقل من الخطة","أكثر من الخطة"))))</f>
        <v/>
      </c>
      <c r="I110" s="17">
        <f>IF(OR(NOT(ISNUMBER(A110)),B110&amp;""=""),"",IFERROR(IF(ISNUMBER(INDEX('المواعيد'!$C$6:$C$105,MATCH(B110&amp;"",'المواعيد'!$A$6:$A$105,0))),INDEX('المواعيد'!$C$6:$C$105,MATCH(B110&amp;"",'المواعيد'!$A$6:$A$105,0))-A110,""),""))</f>
        <v/>
      </c>
    </row>
    <row r="111">
      <c r="A111" s="13" t="n"/>
      <c r="B111" s="5" t="n"/>
      <c r="C111" s="5" t="n"/>
      <c r="D111" s="16" t="n"/>
      <c r="E111" s="16" t="n"/>
      <c r="F111" s="18">
        <f>IF(OR(NOT(ISNUMBER(D111)),NOT(ISNUMBER(E111))),"",E111-D111)</f>
        <v/>
      </c>
      <c r="G111" s="20">
        <f>IF(OR(NOT(ISNUMBER(E111)),N(D111)&lt;=0),"",E111/D111)</f>
        <v/>
      </c>
      <c r="H111" s="6">
        <f>IF(OR(NOT(ISNUMBER(A111)),NOT(ISNUMBER(D111))),"",IF(NOT(ISNUMBER(E111)),IF(A111+6&lt;'الإعدادات'!$B$4,"لم تسجل الفعلي","قادم أو جارٍ"),IF(E111=D111,"حققت الخطة",IF(E111&lt;D111,"أقل من الخطة","أكثر من الخطة"))))</f>
        <v/>
      </c>
      <c r="I111" s="17">
        <f>IF(OR(NOT(ISNUMBER(A111)),B111&amp;""=""),"",IFERROR(IF(ISNUMBER(INDEX('المواعيد'!$C$6:$C$105,MATCH(B111&amp;"",'المواعيد'!$A$6:$A$105,0))),INDEX('المواعيد'!$C$6:$C$105,MATCH(B111&amp;"",'المواعيد'!$A$6:$A$105,0))-A111,""),""))</f>
        <v/>
      </c>
    </row>
    <row r="112">
      <c r="A112" s="13" t="n"/>
      <c r="B112" s="5" t="n"/>
      <c r="C112" s="5" t="n"/>
      <c r="D112" s="16" t="n"/>
      <c r="E112" s="16" t="n"/>
      <c r="F112" s="18">
        <f>IF(OR(NOT(ISNUMBER(D112)),NOT(ISNUMBER(E112))),"",E112-D112)</f>
        <v/>
      </c>
      <c r="G112" s="20">
        <f>IF(OR(NOT(ISNUMBER(E112)),N(D112)&lt;=0),"",E112/D112)</f>
        <v/>
      </c>
      <c r="H112" s="6">
        <f>IF(OR(NOT(ISNUMBER(A112)),NOT(ISNUMBER(D112))),"",IF(NOT(ISNUMBER(E112)),IF(A112+6&lt;'الإعدادات'!$B$4,"لم تسجل الفعلي","قادم أو جارٍ"),IF(E112=D112,"حققت الخطة",IF(E112&lt;D112,"أقل من الخطة","أكثر من الخطة"))))</f>
        <v/>
      </c>
      <c r="I112" s="17">
        <f>IF(OR(NOT(ISNUMBER(A112)),B112&amp;""=""),"",IFERROR(IF(ISNUMBER(INDEX('المواعيد'!$C$6:$C$105,MATCH(B112&amp;"",'المواعيد'!$A$6:$A$105,0))),INDEX('المواعيد'!$C$6:$C$105,MATCH(B112&amp;"",'المواعيد'!$A$6:$A$105,0))-A112,""),""))</f>
        <v/>
      </c>
    </row>
    <row r="113">
      <c r="A113" s="13" t="n"/>
      <c r="B113" s="5" t="n"/>
      <c r="C113" s="5" t="n"/>
      <c r="D113" s="16" t="n"/>
      <c r="E113" s="16" t="n"/>
      <c r="F113" s="18">
        <f>IF(OR(NOT(ISNUMBER(D113)),NOT(ISNUMBER(E113))),"",E113-D113)</f>
        <v/>
      </c>
      <c r="G113" s="20">
        <f>IF(OR(NOT(ISNUMBER(E113)),N(D113)&lt;=0),"",E113/D113)</f>
        <v/>
      </c>
      <c r="H113" s="6">
        <f>IF(OR(NOT(ISNUMBER(A113)),NOT(ISNUMBER(D113))),"",IF(NOT(ISNUMBER(E113)),IF(A113+6&lt;'الإعدادات'!$B$4,"لم تسجل الفعلي","قادم أو جارٍ"),IF(E113=D113,"حققت الخطة",IF(E113&lt;D113,"أقل من الخطة","أكثر من الخطة"))))</f>
        <v/>
      </c>
      <c r="I113" s="17">
        <f>IF(OR(NOT(ISNUMBER(A113)),B113&amp;""=""),"",IFERROR(IF(ISNUMBER(INDEX('المواعيد'!$C$6:$C$105,MATCH(B113&amp;"",'المواعيد'!$A$6:$A$105,0))),INDEX('المواعيد'!$C$6:$C$105,MATCH(B113&amp;"",'المواعيد'!$A$6:$A$105,0))-A113,""),""))</f>
        <v/>
      </c>
    </row>
    <row r="114">
      <c r="A114" s="13" t="n"/>
      <c r="B114" s="5" t="n"/>
      <c r="C114" s="5" t="n"/>
      <c r="D114" s="16" t="n"/>
      <c r="E114" s="16" t="n"/>
      <c r="F114" s="18">
        <f>IF(OR(NOT(ISNUMBER(D114)),NOT(ISNUMBER(E114))),"",E114-D114)</f>
        <v/>
      </c>
      <c r="G114" s="20">
        <f>IF(OR(NOT(ISNUMBER(E114)),N(D114)&lt;=0),"",E114/D114)</f>
        <v/>
      </c>
      <c r="H114" s="6">
        <f>IF(OR(NOT(ISNUMBER(A114)),NOT(ISNUMBER(D114))),"",IF(NOT(ISNUMBER(E114)),IF(A114+6&lt;'الإعدادات'!$B$4,"لم تسجل الفعلي","قادم أو جارٍ"),IF(E114=D114,"حققت الخطة",IF(E114&lt;D114,"أقل من الخطة","أكثر من الخطة"))))</f>
        <v/>
      </c>
      <c r="I114" s="17">
        <f>IF(OR(NOT(ISNUMBER(A114)),B114&amp;""=""),"",IFERROR(IF(ISNUMBER(INDEX('المواعيد'!$C$6:$C$105,MATCH(B114&amp;"",'المواعيد'!$A$6:$A$105,0))),INDEX('المواعيد'!$C$6:$C$105,MATCH(B114&amp;"",'المواعيد'!$A$6:$A$105,0))-A114,""),""))</f>
        <v/>
      </c>
    </row>
    <row r="115">
      <c r="A115" s="13" t="n"/>
      <c r="B115" s="5" t="n"/>
      <c r="C115" s="5" t="n"/>
      <c r="D115" s="16" t="n"/>
      <c r="E115" s="16" t="n"/>
      <c r="F115" s="18">
        <f>IF(OR(NOT(ISNUMBER(D115)),NOT(ISNUMBER(E115))),"",E115-D115)</f>
        <v/>
      </c>
      <c r="G115" s="20">
        <f>IF(OR(NOT(ISNUMBER(E115)),N(D115)&lt;=0),"",E115/D115)</f>
        <v/>
      </c>
      <c r="H115" s="6">
        <f>IF(OR(NOT(ISNUMBER(A115)),NOT(ISNUMBER(D115))),"",IF(NOT(ISNUMBER(E115)),IF(A115+6&lt;'الإعدادات'!$B$4,"لم تسجل الفعلي","قادم أو جارٍ"),IF(E115=D115,"حققت الخطة",IF(E115&lt;D115,"أقل من الخطة","أكثر من الخطة"))))</f>
        <v/>
      </c>
      <c r="I115" s="17">
        <f>IF(OR(NOT(ISNUMBER(A115)),B115&amp;""=""),"",IFERROR(IF(ISNUMBER(INDEX('المواعيد'!$C$6:$C$105,MATCH(B115&amp;"",'المواعيد'!$A$6:$A$105,0))),INDEX('المواعيد'!$C$6:$C$105,MATCH(B115&amp;"",'المواعيد'!$A$6:$A$105,0))-A115,""),""))</f>
        <v/>
      </c>
    </row>
    <row r="116">
      <c r="A116" s="13" t="n"/>
      <c r="B116" s="5" t="n"/>
      <c r="C116" s="5" t="n"/>
      <c r="D116" s="16" t="n"/>
      <c r="E116" s="16" t="n"/>
      <c r="F116" s="18">
        <f>IF(OR(NOT(ISNUMBER(D116)),NOT(ISNUMBER(E116))),"",E116-D116)</f>
        <v/>
      </c>
      <c r="G116" s="20">
        <f>IF(OR(NOT(ISNUMBER(E116)),N(D116)&lt;=0),"",E116/D116)</f>
        <v/>
      </c>
      <c r="H116" s="6">
        <f>IF(OR(NOT(ISNUMBER(A116)),NOT(ISNUMBER(D116))),"",IF(NOT(ISNUMBER(E116)),IF(A116+6&lt;'الإعدادات'!$B$4,"لم تسجل الفعلي","قادم أو جارٍ"),IF(E116=D116,"حققت الخطة",IF(E116&lt;D116,"أقل من الخطة","أكثر من الخطة"))))</f>
        <v/>
      </c>
      <c r="I116" s="17">
        <f>IF(OR(NOT(ISNUMBER(A116)),B116&amp;""=""),"",IFERROR(IF(ISNUMBER(INDEX('المواعيد'!$C$6:$C$105,MATCH(B116&amp;"",'المواعيد'!$A$6:$A$105,0))),INDEX('المواعيد'!$C$6:$C$105,MATCH(B116&amp;"",'المواعيد'!$A$6:$A$105,0))-A116,""),""))</f>
        <v/>
      </c>
    </row>
    <row r="117">
      <c r="A117" s="13" t="n"/>
      <c r="B117" s="5" t="n"/>
      <c r="C117" s="5" t="n"/>
      <c r="D117" s="16" t="n"/>
      <c r="E117" s="16" t="n"/>
      <c r="F117" s="18">
        <f>IF(OR(NOT(ISNUMBER(D117)),NOT(ISNUMBER(E117))),"",E117-D117)</f>
        <v/>
      </c>
      <c r="G117" s="20">
        <f>IF(OR(NOT(ISNUMBER(E117)),N(D117)&lt;=0),"",E117/D117)</f>
        <v/>
      </c>
      <c r="H117" s="6">
        <f>IF(OR(NOT(ISNUMBER(A117)),NOT(ISNUMBER(D117))),"",IF(NOT(ISNUMBER(E117)),IF(A117+6&lt;'الإعدادات'!$B$4,"لم تسجل الفعلي","قادم أو جارٍ"),IF(E117=D117,"حققت الخطة",IF(E117&lt;D117,"أقل من الخطة","أكثر من الخطة"))))</f>
        <v/>
      </c>
      <c r="I117" s="17">
        <f>IF(OR(NOT(ISNUMBER(A117)),B117&amp;""=""),"",IFERROR(IF(ISNUMBER(INDEX('المواعيد'!$C$6:$C$105,MATCH(B117&amp;"",'المواعيد'!$A$6:$A$105,0))),INDEX('المواعيد'!$C$6:$C$105,MATCH(B117&amp;"",'المواعيد'!$A$6:$A$105,0))-A117,""),""))</f>
        <v/>
      </c>
    </row>
    <row r="118">
      <c r="A118" s="13" t="n"/>
      <c r="B118" s="5" t="n"/>
      <c r="C118" s="5" t="n"/>
      <c r="D118" s="16" t="n"/>
      <c r="E118" s="16" t="n"/>
      <c r="F118" s="18">
        <f>IF(OR(NOT(ISNUMBER(D118)),NOT(ISNUMBER(E118))),"",E118-D118)</f>
        <v/>
      </c>
      <c r="G118" s="20">
        <f>IF(OR(NOT(ISNUMBER(E118)),N(D118)&lt;=0),"",E118/D118)</f>
        <v/>
      </c>
      <c r="H118" s="6">
        <f>IF(OR(NOT(ISNUMBER(A118)),NOT(ISNUMBER(D118))),"",IF(NOT(ISNUMBER(E118)),IF(A118+6&lt;'الإعدادات'!$B$4,"لم تسجل الفعلي","قادم أو جارٍ"),IF(E118=D118,"حققت الخطة",IF(E118&lt;D118,"أقل من الخطة","أكثر من الخطة"))))</f>
        <v/>
      </c>
      <c r="I118" s="17">
        <f>IF(OR(NOT(ISNUMBER(A118)),B118&amp;""=""),"",IFERROR(IF(ISNUMBER(INDEX('المواعيد'!$C$6:$C$105,MATCH(B118&amp;"",'المواعيد'!$A$6:$A$105,0))),INDEX('المواعيد'!$C$6:$C$105,MATCH(B118&amp;"",'المواعيد'!$A$6:$A$105,0))-A118,""),""))</f>
        <v/>
      </c>
    </row>
    <row r="119">
      <c r="A119" s="13" t="n"/>
      <c r="B119" s="5" t="n"/>
      <c r="C119" s="5" t="n"/>
      <c r="D119" s="16" t="n"/>
      <c r="E119" s="16" t="n"/>
      <c r="F119" s="18">
        <f>IF(OR(NOT(ISNUMBER(D119)),NOT(ISNUMBER(E119))),"",E119-D119)</f>
        <v/>
      </c>
      <c r="G119" s="20">
        <f>IF(OR(NOT(ISNUMBER(E119)),N(D119)&lt;=0),"",E119/D119)</f>
        <v/>
      </c>
      <c r="H119" s="6">
        <f>IF(OR(NOT(ISNUMBER(A119)),NOT(ISNUMBER(D119))),"",IF(NOT(ISNUMBER(E119)),IF(A119+6&lt;'الإعدادات'!$B$4,"لم تسجل الفعلي","قادم أو جارٍ"),IF(E119=D119,"حققت الخطة",IF(E119&lt;D119,"أقل من الخطة","أكثر من الخطة"))))</f>
        <v/>
      </c>
      <c r="I119" s="17">
        <f>IF(OR(NOT(ISNUMBER(A119)),B119&amp;""=""),"",IFERROR(IF(ISNUMBER(INDEX('المواعيد'!$C$6:$C$105,MATCH(B119&amp;"",'المواعيد'!$A$6:$A$105,0))),INDEX('المواعيد'!$C$6:$C$105,MATCH(B119&amp;"",'المواعيد'!$A$6:$A$105,0))-A119,""),""))</f>
        <v/>
      </c>
    </row>
    <row r="120">
      <c r="A120" s="13" t="n"/>
      <c r="B120" s="5" t="n"/>
      <c r="C120" s="5" t="n"/>
      <c r="D120" s="16" t="n"/>
      <c r="E120" s="16" t="n"/>
      <c r="F120" s="18">
        <f>IF(OR(NOT(ISNUMBER(D120)),NOT(ISNUMBER(E120))),"",E120-D120)</f>
        <v/>
      </c>
      <c r="G120" s="20">
        <f>IF(OR(NOT(ISNUMBER(E120)),N(D120)&lt;=0),"",E120/D120)</f>
        <v/>
      </c>
      <c r="H120" s="6">
        <f>IF(OR(NOT(ISNUMBER(A120)),NOT(ISNUMBER(D120))),"",IF(NOT(ISNUMBER(E120)),IF(A120+6&lt;'الإعدادات'!$B$4,"لم تسجل الفعلي","قادم أو جارٍ"),IF(E120=D120,"حققت الخطة",IF(E120&lt;D120,"أقل من الخطة","أكثر من الخطة"))))</f>
        <v/>
      </c>
      <c r="I120" s="17">
        <f>IF(OR(NOT(ISNUMBER(A120)),B120&amp;""=""),"",IFERROR(IF(ISNUMBER(INDEX('المواعيد'!$C$6:$C$105,MATCH(B120&amp;"",'المواعيد'!$A$6:$A$105,0))),INDEX('المواعيد'!$C$6:$C$105,MATCH(B120&amp;"",'المواعيد'!$A$6:$A$105,0))-A120,""),""))</f>
        <v/>
      </c>
    </row>
    <row r="121">
      <c r="A121" s="13" t="n"/>
      <c r="B121" s="5" t="n"/>
      <c r="C121" s="5" t="n"/>
      <c r="D121" s="16" t="n"/>
      <c r="E121" s="16" t="n"/>
      <c r="F121" s="18">
        <f>IF(OR(NOT(ISNUMBER(D121)),NOT(ISNUMBER(E121))),"",E121-D121)</f>
        <v/>
      </c>
      <c r="G121" s="20">
        <f>IF(OR(NOT(ISNUMBER(E121)),N(D121)&lt;=0),"",E121/D121)</f>
        <v/>
      </c>
      <c r="H121" s="6">
        <f>IF(OR(NOT(ISNUMBER(A121)),NOT(ISNUMBER(D121))),"",IF(NOT(ISNUMBER(E121)),IF(A121+6&lt;'الإعدادات'!$B$4,"لم تسجل الفعلي","قادم أو جارٍ"),IF(E121=D121,"حققت الخطة",IF(E121&lt;D121,"أقل من الخطة","أكثر من الخطة"))))</f>
        <v/>
      </c>
      <c r="I121" s="17">
        <f>IF(OR(NOT(ISNUMBER(A121)),B121&amp;""=""),"",IFERROR(IF(ISNUMBER(INDEX('المواعيد'!$C$6:$C$105,MATCH(B121&amp;"",'المواعيد'!$A$6:$A$105,0))),INDEX('المواعيد'!$C$6:$C$105,MATCH(B121&amp;"",'المواعيد'!$A$6:$A$105,0))-A121,""),""))</f>
        <v/>
      </c>
    </row>
    <row r="122">
      <c r="A122" s="13" t="n"/>
      <c r="B122" s="5" t="n"/>
      <c r="C122" s="5" t="n"/>
      <c r="D122" s="16" t="n"/>
      <c r="E122" s="16" t="n"/>
      <c r="F122" s="18">
        <f>IF(OR(NOT(ISNUMBER(D122)),NOT(ISNUMBER(E122))),"",E122-D122)</f>
        <v/>
      </c>
      <c r="G122" s="20">
        <f>IF(OR(NOT(ISNUMBER(E122)),N(D122)&lt;=0),"",E122/D122)</f>
        <v/>
      </c>
      <c r="H122" s="6">
        <f>IF(OR(NOT(ISNUMBER(A122)),NOT(ISNUMBER(D122))),"",IF(NOT(ISNUMBER(E122)),IF(A122+6&lt;'الإعدادات'!$B$4,"لم تسجل الفعلي","قادم أو جارٍ"),IF(E122=D122,"حققت الخطة",IF(E122&lt;D122,"أقل من الخطة","أكثر من الخطة"))))</f>
        <v/>
      </c>
      <c r="I122" s="17">
        <f>IF(OR(NOT(ISNUMBER(A122)),B122&amp;""=""),"",IFERROR(IF(ISNUMBER(INDEX('المواعيد'!$C$6:$C$105,MATCH(B122&amp;"",'المواعيد'!$A$6:$A$105,0))),INDEX('المواعيد'!$C$6:$C$105,MATCH(B122&amp;"",'المواعيد'!$A$6:$A$105,0))-A122,""),""))</f>
        <v/>
      </c>
    </row>
    <row r="123">
      <c r="A123" s="13" t="n"/>
      <c r="B123" s="5" t="n"/>
      <c r="C123" s="5" t="n"/>
      <c r="D123" s="16" t="n"/>
      <c r="E123" s="16" t="n"/>
      <c r="F123" s="18">
        <f>IF(OR(NOT(ISNUMBER(D123)),NOT(ISNUMBER(E123))),"",E123-D123)</f>
        <v/>
      </c>
      <c r="G123" s="20">
        <f>IF(OR(NOT(ISNUMBER(E123)),N(D123)&lt;=0),"",E123/D123)</f>
        <v/>
      </c>
      <c r="H123" s="6">
        <f>IF(OR(NOT(ISNUMBER(A123)),NOT(ISNUMBER(D123))),"",IF(NOT(ISNUMBER(E123)),IF(A123+6&lt;'الإعدادات'!$B$4,"لم تسجل الفعلي","قادم أو جارٍ"),IF(E123=D123,"حققت الخطة",IF(E123&lt;D123,"أقل من الخطة","أكثر من الخطة"))))</f>
        <v/>
      </c>
      <c r="I123" s="17">
        <f>IF(OR(NOT(ISNUMBER(A123)),B123&amp;""=""),"",IFERROR(IF(ISNUMBER(INDEX('المواعيد'!$C$6:$C$105,MATCH(B123&amp;"",'المواعيد'!$A$6:$A$105,0))),INDEX('المواعيد'!$C$6:$C$105,MATCH(B123&amp;"",'المواعيد'!$A$6:$A$105,0))-A123,""),""))</f>
        <v/>
      </c>
    </row>
    <row r="124">
      <c r="A124" s="13" t="n"/>
      <c r="B124" s="5" t="n"/>
      <c r="C124" s="5" t="n"/>
      <c r="D124" s="16" t="n"/>
      <c r="E124" s="16" t="n"/>
      <c r="F124" s="18">
        <f>IF(OR(NOT(ISNUMBER(D124)),NOT(ISNUMBER(E124))),"",E124-D124)</f>
        <v/>
      </c>
      <c r="G124" s="20">
        <f>IF(OR(NOT(ISNUMBER(E124)),N(D124)&lt;=0),"",E124/D124)</f>
        <v/>
      </c>
      <c r="H124" s="6">
        <f>IF(OR(NOT(ISNUMBER(A124)),NOT(ISNUMBER(D124))),"",IF(NOT(ISNUMBER(E124)),IF(A124+6&lt;'الإعدادات'!$B$4,"لم تسجل الفعلي","قادم أو جارٍ"),IF(E124=D124,"حققت الخطة",IF(E124&lt;D124,"أقل من الخطة","أكثر من الخطة"))))</f>
        <v/>
      </c>
      <c r="I124" s="17">
        <f>IF(OR(NOT(ISNUMBER(A124)),B124&amp;""=""),"",IFERROR(IF(ISNUMBER(INDEX('المواعيد'!$C$6:$C$105,MATCH(B124&amp;"",'المواعيد'!$A$6:$A$105,0))),INDEX('المواعيد'!$C$6:$C$105,MATCH(B124&amp;"",'المواعيد'!$A$6:$A$105,0))-A124,""),""))</f>
        <v/>
      </c>
    </row>
    <row r="125">
      <c r="A125" s="13" t="n"/>
      <c r="B125" s="5" t="n"/>
      <c r="C125" s="5" t="n"/>
      <c r="D125" s="16" t="n"/>
      <c r="E125" s="16" t="n"/>
      <c r="F125" s="18">
        <f>IF(OR(NOT(ISNUMBER(D125)),NOT(ISNUMBER(E125))),"",E125-D125)</f>
        <v/>
      </c>
      <c r="G125" s="20">
        <f>IF(OR(NOT(ISNUMBER(E125)),N(D125)&lt;=0),"",E125/D125)</f>
        <v/>
      </c>
      <c r="H125" s="6">
        <f>IF(OR(NOT(ISNUMBER(A125)),NOT(ISNUMBER(D125))),"",IF(NOT(ISNUMBER(E125)),IF(A125+6&lt;'الإعدادات'!$B$4,"لم تسجل الفعلي","قادم أو جارٍ"),IF(E125=D125,"حققت الخطة",IF(E125&lt;D125,"أقل من الخطة","أكثر من الخطة"))))</f>
        <v/>
      </c>
      <c r="I125" s="17">
        <f>IF(OR(NOT(ISNUMBER(A125)),B125&amp;""=""),"",IFERROR(IF(ISNUMBER(INDEX('المواعيد'!$C$6:$C$105,MATCH(B125&amp;"",'المواعيد'!$A$6:$A$105,0))),INDEX('المواعيد'!$C$6:$C$105,MATCH(B125&amp;"",'المواعيد'!$A$6:$A$105,0))-A125,""),""))</f>
        <v/>
      </c>
    </row>
    <row r="126">
      <c r="A126" s="13" t="n"/>
      <c r="B126" s="5" t="n"/>
      <c r="C126" s="5" t="n"/>
      <c r="D126" s="16" t="n"/>
      <c r="E126" s="16" t="n"/>
      <c r="F126" s="18">
        <f>IF(OR(NOT(ISNUMBER(D126)),NOT(ISNUMBER(E126))),"",E126-D126)</f>
        <v/>
      </c>
      <c r="G126" s="20">
        <f>IF(OR(NOT(ISNUMBER(E126)),N(D126)&lt;=0),"",E126/D126)</f>
        <v/>
      </c>
      <c r="H126" s="6">
        <f>IF(OR(NOT(ISNUMBER(A126)),NOT(ISNUMBER(D126))),"",IF(NOT(ISNUMBER(E126)),IF(A126+6&lt;'الإعدادات'!$B$4,"لم تسجل الفعلي","قادم أو جارٍ"),IF(E126=D126,"حققت الخطة",IF(E126&lt;D126,"أقل من الخطة","أكثر من الخطة"))))</f>
        <v/>
      </c>
      <c r="I126" s="17">
        <f>IF(OR(NOT(ISNUMBER(A126)),B126&amp;""=""),"",IFERROR(IF(ISNUMBER(INDEX('المواعيد'!$C$6:$C$105,MATCH(B126&amp;"",'المواعيد'!$A$6:$A$105,0))),INDEX('المواعيد'!$C$6:$C$105,MATCH(B126&amp;"",'المواعيد'!$A$6:$A$105,0))-A126,""),""))</f>
        <v/>
      </c>
    </row>
    <row r="127">
      <c r="A127" s="13" t="n"/>
      <c r="B127" s="5" t="n"/>
      <c r="C127" s="5" t="n"/>
      <c r="D127" s="16" t="n"/>
      <c r="E127" s="16" t="n"/>
      <c r="F127" s="18">
        <f>IF(OR(NOT(ISNUMBER(D127)),NOT(ISNUMBER(E127))),"",E127-D127)</f>
        <v/>
      </c>
      <c r="G127" s="20">
        <f>IF(OR(NOT(ISNUMBER(E127)),N(D127)&lt;=0),"",E127/D127)</f>
        <v/>
      </c>
      <c r="H127" s="6">
        <f>IF(OR(NOT(ISNUMBER(A127)),NOT(ISNUMBER(D127))),"",IF(NOT(ISNUMBER(E127)),IF(A127+6&lt;'الإعدادات'!$B$4,"لم تسجل الفعلي","قادم أو جارٍ"),IF(E127=D127,"حققت الخطة",IF(E127&lt;D127,"أقل من الخطة","أكثر من الخطة"))))</f>
        <v/>
      </c>
      <c r="I127" s="17">
        <f>IF(OR(NOT(ISNUMBER(A127)),B127&amp;""=""),"",IFERROR(IF(ISNUMBER(INDEX('المواعيد'!$C$6:$C$105,MATCH(B127&amp;"",'المواعيد'!$A$6:$A$105,0))),INDEX('المواعيد'!$C$6:$C$105,MATCH(B127&amp;"",'المواعيد'!$A$6:$A$105,0))-A127,""),""))</f>
        <v/>
      </c>
    </row>
    <row r="128">
      <c r="A128" s="13" t="n"/>
      <c r="B128" s="5" t="n"/>
      <c r="C128" s="5" t="n"/>
      <c r="D128" s="16" t="n"/>
      <c r="E128" s="16" t="n"/>
      <c r="F128" s="18">
        <f>IF(OR(NOT(ISNUMBER(D128)),NOT(ISNUMBER(E128))),"",E128-D128)</f>
        <v/>
      </c>
      <c r="G128" s="20">
        <f>IF(OR(NOT(ISNUMBER(E128)),N(D128)&lt;=0),"",E128/D128)</f>
        <v/>
      </c>
      <c r="H128" s="6">
        <f>IF(OR(NOT(ISNUMBER(A128)),NOT(ISNUMBER(D128))),"",IF(NOT(ISNUMBER(E128)),IF(A128+6&lt;'الإعدادات'!$B$4,"لم تسجل الفعلي","قادم أو جارٍ"),IF(E128=D128,"حققت الخطة",IF(E128&lt;D128,"أقل من الخطة","أكثر من الخطة"))))</f>
        <v/>
      </c>
      <c r="I128" s="17">
        <f>IF(OR(NOT(ISNUMBER(A128)),B128&amp;""=""),"",IFERROR(IF(ISNUMBER(INDEX('المواعيد'!$C$6:$C$105,MATCH(B128&amp;"",'المواعيد'!$A$6:$A$105,0))),INDEX('المواعيد'!$C$6:$C$105,MATCH(B128&amp;"",'المواعيد'!$A$6:$A$105,0))-A128,""),""))</f>
        <v/>
      </c>
    </row>
    <row r="129">
      <c r="A129" s="13" t="n"/>
      <c r="B129" s="5" t="n"/>
      <c r="C129" s="5" t="n"/>
      <c r="D129" s="16" t="n"/>
      <c r="E129" s="16" t="n"/>
      <c r="F129" s="18">
        <f>IF(OR(NOT(ISNUMBER(D129)),NOT(ISNUMBER(E129))),"",E129-D129)</f>
        <v/>
      </c>
      <c r="G129" s="20">
        <f>IF(OR(NOT(ISNUMBER(E129)),N(D129)&lt;=0),"",E129/D129)</f>
        <v/>
      </c>
      <c r="H129" s="6">
        <f>IF(OR(NOT(ISNUMBER(A129)),NOT(ISNUMBER(D129))),"",IF(NOT(ISNUMBER(E129)),IF(A129+6&lt;'الإعدادات'!$B$4,"لم تسجل الفعلي","قادم أو جارٍ"),IF(E129=D129,"حققت الخطة",IF(E129&lt;D129,"أقل من الخطة","أكثر من الخطة"))))</f>
        <v/>
      </c>
      <c r="I129" s="17">
        <f>IF(OR(NOT(ISNUMBER(A129)),B129&amp;""=""),"",IFERROR(IF(ISNUMBER(INDEX('المواعيد'!$C$6:$C$105,MATCH(B129&amp;"",'المواعيد'!$A$6:$A$105,0))),INDEX('المواعيد'!$C$6:$C$105,MATCH(B129&amp;"",'المواعيد'!$A$6:$A$105,0))-A129,""),""))</f>
        <v/>
      </c>
    </row>
    <row r="130">
      <c r="A130" s="13" t="n"/>
      <c r="B130" s="5" t="n"/>
      <c r="C130" s="5" t="n"/>
      <c r="D130" s="16" t="n"/>
      <c r="E130" s="16" t="n"/>
      <c r="F130" s="18">
        <f>IF(OR(NOT(ISNUMBER(D130)),NOT(ISNUMBER(E130))),"",E130-D130)</f>
        <v/>
      </c>
      <c r="G130" s="20">
        <f>IF(OR(NOT(ISNUMBER(E130)),N(D130)&lt;=0),"",E130/D130)</f>
        <v/>
      </c>
      <c r="H130" s="6">
        <f>IF(OR(NOT(ISNUMBER(A130)),NOT(ISNUMBER(D130))),"",IF(NOT(ISNUMBER(E130)),IF(A130+6&lt;'الإعدادات'!$B$4,"لم تسجل الفعلي","قادم أو جارٍ"),IF(E130=D130,"حققت الخطة",IF(E130&lt;D130,"أقل من الخطة","أكثر من الخطة"))))</f>
        <v/>
      </c>
      <c r="I130" s="17">
        <f>IF(OR(NOT(ISNUMBER(A130)),B130&amp;""=""),"",IFERROR(IF(ISNUMBER(INDEX('المواعيد'!$C$6:$C$105,MATCH(B130&amp;"",'المواعيد'!$A$6:$A$105,0))),INDEX('المواعيد'!$C$6:$C$105,MATCH(B130&amp;"",'المواعيد'!$A$6:$A$105,0))-A130,""),""))</f>
        <v/>
      </c>
    </row>
    <row r="131">
      <c r="A131" s="13" t="n"/>
      <c r="B131" s="5" t="n"/>
      <c r="C131" s="5" t="n"/>
      <c r="D131" s="16" t="n"/>
      <c r="E131" s="16" t="n"/>
      <c r="F131" s="18">
        <f>IF(OR(NOT(ISNUMBER(D131)),NOT(ISNUMBER(E131))),"",E131-D131)</f>
        <v/>
      </c>
      <c r="G131" s="20">
        <f>IF(OR(NOT(ISNUMBER(E131)),N(D131)&lt;=0),"",E131/D131)</f>
        <v/>
      </c>
      <c r="H131" s="6">
        <f>IF(OR(NOT(ISNUMBER(A131)),NOT(ISNUMBER(D131))),"",IF(NOT(ISNUMBER(E131)),IF(A131+6&lt;'الإعدادات'!$B$4,"لم تسجل الفعلي","قادم أو جارٍ"),IF(E131=D131,"حققت الخطة",IF(E131&lt;D131,"أقل من الخطة","أكثر من الخطة"))))</f>
        <v/>
      </c>
      <c r="I131" s="17">
        <f>IF(OR(NOT(ISNUMBER(A131)),B131&amp;""=""),"",IFERROR(IF(ISNUMBER(INDEX('المواعيد'!$C$6:$C$105,MATCH(B131&amp;"",'المواعيد'!$A$6:$A$105,0))),INDEX('المواعيد'!$C$6:$C$105,MATCH(B131&amp;"",'المواعيد'!$A$6:$A$105,0))-A131,""),""))</f>
        <v/>
      </c>
    </row>
    <row r="132">
      <c r="A132" s="13" t="n"/>
      <c r="B132" s="5" t="n"/>
      <c r="C132" s="5" t="n"/>
      <c r="D132" s="16" t="n"/>
      <c r="E132" s="16" t="n"/>
      <c r="F132" s="18">
        <f>IF(OR(NOT(ISNUMBER(D132)),NOT(ISNUMBER(E132))),"",E132-D132)</f>
        <v/>
      </c>
      <c r="G132" s="20">
        <f>IF(OR(NOT(ISNUMBER(E132)),N(D132)&lt;=0),"",E132/D132)</f>
        <v/>
      </c>
      <c r="H132" s="6">
        <f>IF(OR(NOT(ISNUMBER(A132)),NOT(ISNUMBER(D132))),"",IF(NOT(ISNUMBER(E132)),IF(A132+6&lt;'الإعدادات'!$B$4,"لم تسجل الفعلي","قادم أو جارٍ"),IF(E132=D132,"حققت الخطة",IF(E132&lt;D132,"أقل من الخطة","أكثر من الخطة"))))</f>
        <v/>
      </c>
      <c r="I132" s="17">
        <f>IF(OR(NOT(ISNUMBER(A132)),B132&amp;""=""),"",IFERROR(IF(ISNUMBER(INDEX('المواعيد'!$C$6:$C$105,MATCH(B132&amp;"",'المواعيد'!$A$6:$A$105,0))),INDEX('المواعيد'!$C$6:$C$105,MATCH(B132&amp;"",'المواعيد'!$A$6:$A$105,0))-A132,""),""))</f>
        <v/>
      </c>
    </row>
    <row r="133">
      <c r="A133" s="13" t="n"/>
      <c r="B133" s="5" t="n"/>
      <c r="C133" s="5" t="n"/>
      <c r="D133" s="16" t="n"/>
      <c r="E133" s="16" t="n"/>
      <c r="F133" s="18">
        <f>IF(OR(NOT(ISNUMBER(D133)),NOT(ISNUMBER(E133))),"",E133-D133)</f>
        <v/>
      </c>
      <c r="G133" s="20">
        <f>IF(OR(NOT(ISNUMBER(E133)),N(D133)&lt;=0),"",E133/D133)</f>
        <v/>
      </c>
      <c r="H133" s="6">
        <f>IF(OR(NOT(ISNUMBER(A133)),NOT(ISNUMBER(D133))),"",IF(NOT(ISNUMBER(E133)),IF(A133+6&lt;'الإعدادات'!$B$4,"لم تسجل الفعلي","قادم أو جارٍ"),IF(E133=D133,"حققت الخطة",IF(E133&lt;D133,"أقل من الخطة","أكثر من الخطة"))))</f>
        <v/>
      </c>
      <c r="I133" s="17">
        <f>IF(OR(NOT(ISNUMBER(A133)),B133&amp;""=""),"",IFERROR(IF(ISNUMBER(INDEX('المواعيد'!$C$6:$C$105,MATCH(B133&amp;"",'المواعيد'!$A$6:$A$105,0))),INDEX('المواعيد'!$C$6:$C$105,MATCH(B133&amp;"",'المواعيد'!$A$6:$A$105,0))-A133,""),""))</f>
        <v/>
      </c>
    </row>
    <row r="134">
      <c r="A134" s="13" t="n"/>
      <c r="B134" s="5" t="n"/>
      <c r="C134" s="5" t="n"/>
      <c r="D134" s="16" t="n"/>
      <c r="E134" s="16" t="n"/>
      <c r="F134" s="18">
        <f>IF(OR(NOT(ISNUMBER(D134)),NOT(ISNUMBER(E134))),"",E134-D134)</f>
        <v/>
      </c>
      <c r="G134" s="20">
        <f>IF(OR(NOT(ISNUMBER(E134)),N(D134)&lt;=0),"",E134/D134)</f>
        <v/>
      </c>
      <c r="H134" s="6">
        <f>IF(OR(NOT(ISNUMBER(A134)),NOT(ISNUMBER(D134))),"",IF(NOT(ISNUMBER(E134)),IF(A134+6&lt;'الإعدادات'!$B$4,"لم تسجل الفعلي","قادم أو جارٍ"),IF(E134=D134,"حققت الخطة",IF(E134&lt;D134,"أقل من الخطة","أكثر من الخطة"))))</f>
        <v/>
      </c>
      <c r="I134" s="17">
        <f>IF(OR(NOT(ISNUMBER(A134)),B134&amp;""=""),"",IFERROR(IF(ISNUMBER(INDEX('المواعيد'!$C$6:$C$105,MATCH(B134&amp;"",'المواعيد'!$A$6:$A$105,0))),INDEX('المواعيد'!$C$6:$C$105,MATCH(B134&amp;"",'المواعيد'!$A$6:$A$105,0))-A134,""),""))</f>
        <v/>
      </c>
    </row>
    <row r="135">
      <c r="A135" s="13" t="n"/>
      <c r="B135" s="5" t="n"/>
      <c r="C135" s="5" t="n"/>
      <c r="D135" s="16" t="n"/>
      <c r="E135" s="16" t="n"/>
      <c r="F135" s="18">
        <f>IF(OR(NOT(ISNUMBER(D135)),NOT(ISNUMBER(E135))),"",E135-D135)</f>
        <v/>
      </c>
      <c r="G135" s="20">
        <f>IF(OR(NOT(ISNUMBER(E135)),N(D135)&lt;=0),"",E135/D135)</f>
        <v/>
      </c>
      <c r="H135" s="6">
        <f>IF(OR(NOT(ISNUMBER(A135)),NOT(ISNUMBER(D135))),"",IF(NOT(ISNUMBER(E135)),IF(A135+6&lt;'الإعدادات'!$B$4,"لم تسجل الفعلي","قادم أو جارٍ"),IF(E135=D135,"حققت الخطة",IF(E135&lt;D135,"أقل من الخطة","أكثر من الخطة"))))</f>
        <v/>
      </c>
      <c r="I135" s="17">
        <f>IF(OR(NOT(ISNUMBER(A135)),B135&amp;""=""),"",IFERROR(IF(ISNUMBER(INDEX('المواعيد'!$C$6:$C$105,MATCH(B135&amp;"",'المواعيد'!$A$6:$A$105,0))),INDEX('المواعيد'!$C$6:$C$105,MATCH(B135&amp;"",'المواعيد'!$A$6:$A$105,0))-A135,""),""))</f>
        <v/>
      </c>
    </row>
    <row r="136">
      <c r="A136" s="13" t="n"/>
      <c r="B136" s="5" t="n"/>
      <c r="C136" s="5" t="n"/>
      <c r="D136" s="16" t="n"/>
      <c r="E136" s="16" t="n"/>
      <c r="F136" s="18">
        <f>IF(OR(NOT(ISNUMBER(D136)),NOT(ISNUMBER(E136))),"",E136-D136)</f>
        <v/>
      </c>
      <c r="G136" s="20">
        <f>IF(OR(NOT(ISNUMBER(E136)),N(D136)&lt;=0),"",E136/D136)</f>
        <v/>
      </c>
      <c r="H136" s="6">
        <f>IF(OR(NOT(ISNUMBER(A136)),NOT(ISNUMBER(D136))),"",IF(NOT(ISNUMBER(E136)),IF(A136+6&lt;'الإعدادات'!$B$4,"لم تسجل الفعلي","قادم أو جارٍ"),IF(E136=D136,"حققت الخطة",IF(E136&lt;D136,"أقل من الخطة","أكثر من الخطة"))))</f>
        <v/>
      </c>
      <c r="I136" s="17">
        <f>IF(OR(NOT(ISNUMBER(A136)),B136&amp;""=""),"",IFERROR(IF(ISNUMBER(INDEX('المواعيد'!$C$6:$C$105,MATCH(B136&amp;"",'المواعيد'!$A$6:$A$105,0))),INDEX('المواعيد'!$C$6:$C$105,MATCH(B136&amp;"",'المواعيد'!$A$6:$A$105,0))-A136,""),""))</f>
        <v/>
      </c>
    </row>
    <row r="137">
      <c r="A137" s="13" t="n"/>
      <c r="B137" s="5" t="n"/>
      <c r="C137" s="5" t="n"/>
      <c r="D137" s="16" t="n"/>
      <c r="E137" s="16" t="n"/>
      <c r="F137" s="18">
        <f>IF(OR(NOT(ISNUMBER(D137)),NOT(ISNUMBER(E137))),"",E137-D137)</f>
        <v/>
      </c>
      <c r="G137" s="20">
        <f>IF(OR(NOT(ISNUMBER(E137)),N(D137)&lt;=0),"",E137/D137)</f>
        <v/>
      </c>
      <c r="H137" s="6">
        <f>IF(OR(NOT(ISNUMBER(A137)),NOT(ISNUMBER(D137))),"",IF(NOT(ISNUMBER(E137)),IF(A137+6&lt;'الإعدادات'!$B$4,"لم تسجل الفعلي","قادم أو جارٍ"),IF(E137=D137,"حققت الخطة",IF(E137&lt;D137,"أقل من الخطة","أكثر من الخطة"))))</f>
        <v/>
      </c>
      <c r="I137" s="17">
        <f>IF(OR(NOT(ISNUMBER(A137)),B137&amp;""=""),"",IFERROR(IF(ISNUMBER(INDEX('المواعيد'!$C$6:$C$105,MATCH(B137&amp;"",'المواعيد'!$A$6:$A$105,0))),INDEX('المواعيد'!$C$6:$C$105,MATCH(B137&amp;"",'المواعيد'!$A$6:$A$105,0))-A137,""),""))</f>
        <v/>
      </c>
    </row>
    <row r="138">
      <c r="A138" s="13" t="n"/>
      <c r="B138" s="5" t="n"/>
      <c r="C138" s="5" t="n"/>
      <c r="D138" s="16" t="n"/>
      <c r="E138" s="16" t="n"/>
      <c r="F138" s="18">
        <f>IF(OR(NOT(ISNUMBER(D138)),NOT(ISNUMBER(E138))),"",E138-D138)</f>
        <v/>
      </c>
      <c r="G138" s="20">
        <f>IF(OR(NOT(ISNUMBER(E138)),N(D138)&lt;=0),"",E138/D138)</f>
        <v/>
      </c>
      <c r="H138" s="6">
        <f>IF(OR(NOT(ISNUMBER(A138)),NOT(ISNUMBER(D138))),"",IF(NOT(ISNUMBER(E138)),IF(A138+6&lt;'الإعدادات'!$B$4,"لم تسجل الفعلي","قادم أو جارٍ"),IF(E138=D138,"حققت الخطة",IF(E138&lt;D138,"أقل من الخطة","أكثر من الخطة"))))</f>
        <v/>
      </c>
      <c r="I138" s="17">
        <f>IF(OR(NOT(ISNUMBER(A138)),B138&amp;""=""),"",IFERROR(IF(ISNUMBER(INDEX('المواعيد'!$C$6:$C$105,MATCH(B138&amp;"",'المواعيد'!$A$6:$A$105,0))),INDEX('المواعيد'!$C$6:$C$105,MATCH(B138&amp;"",'المواعيد'!$A$6:$A$105,0))-A138,""),""))</f>
        <v/>
      </c>
    </row>
    <row r="139">
      <c r="A139" s="13" t="n"/>
      <c r="B139" s="5" t="n"/>
      <c r="C139" s="5" t="n"/>
      <c r="D139" s="16" t="n"/>
      <c r="E139" s="16" t="n"/>
      <c r="F139" s="18">
        <f>IF(OR(NOT(ISNUMBER(D139)),NOT(ISNUMBER(E139))),"",E139-D139)</f>
        <v/>
      </c>
      <c r="G139" s="20">
        <f>IF(OR(NOT(ISNUMBER(E139)),N(D139)&lt;=0),"",E139/D139)</f>
        <v/>
      </c>
      <c r="H139" s="6">
        <f>IF(OR(NOT(ISNUMBER(A139)),NOT(ISNUMBER(D139))),"",IF(NOT(ISNUMBER(E139)),IF(A139+6&lt;'الإعدادات'!$B$4,"لم تسجل الفعلي","قادم أو جارٍ"),IF(E139=D139,"حققت الخطة",IF(E139&lt;D139,"أقل من الخطة","أكثر من الخطة"))))</f>
        <v/>
      </c>
      <c r="I139" s="17">
        <f>IF(OR(NOT(ISNUMBER(A139)),B139&amp;""=""),"",IFERROR(IF(ISNUMBER(INDEX('المواعيد'!$C$6:$C$105,MATCH(B139&amp;"",'المواعيد'!$A$6:$A$105,0))),INDEX('المواعيد'!$C$6:$C$105,MATCH(B139&amp;"",'المواعيد'!$A$6:$A$105,0))-A139,""),""))</f>
        <v/>
      </c>
    </row>
    <row r="140">
      <c r="A140" s="13" t="n"/>
      <c r="B140" s="5" t="n"/>
      <c r="C140" s="5" t="n"/>
      <c r="D140" s="16" t="n"/>
      <c r="E140" s="16" t="n"/>
      <c r="F140" s="18">
        <f>IF(OR(NOT(ISNUMBER(D140)),NOT(ISNUMBER(E140))),"",E140-D140)</f>
        <v/>
      </c>
      <c r="G140" s="20">
        <f>IF(OR(NOT(ISNUMBER(E140)),N(D140)&lt;=0),"",E140/D140)</f>
        <v/>
      </c>
      <c r="H140" s="6">
        <f>IF(OR(NOT(ISNUMBER(A140)),NOT(ISNUMBER(D140))),"",IF(NOT(ISNUMBER(E140)),IF(A140+6&lt;'الإعدادات'!$B$4,"لم تسجل الفعلي","قادم أو جارٍ"),IF(E140=D140,"حققت الخطة",IF(E140&lt;D140,"أقل من الخطة","أكثر من الخطة"))))</f>
        <v/>
      </c>
      <c r="I140" s="17">
        <f>IF(OR(NOT(ISNUMBER(A140)),B140&amp;""=""),"",IFERROR(IF(ISNUMBER(INDEX('المواعيد'!$C$6:$C$105,MATCH(B140&amp;"",'المواعيد'!$A$6:$A$105,0))),INDEX('المواعيد'!$C$6:$C$105,MATCH(B140&amp;"",'المواعيد'!$A$6:$A$105,0))-A140,""),""))</f>
        <v/>
      </c>
    </row>
    <row r="141">
      <c r="A141" s="13" t="n"/>
      <c r="B141" s="5" t="n"/>
      <c r="C141" s="5" t="n"/>
      <c r="D141" s="16" t="n"/>
      <c r="E141" s="16" t="n"/>
      <c r="F141" s="18">
        <f>IF(OR(NOT(ISNUMBER(D141)),NOT(ISNUMBER(E141))),"",E141-D141)</f>
        <v/>
      </c>
      <c r="G141" s="20">
        <f>IF(OR(NOT(ISNUMBER(E141)),N(D141)&lt;=0),"",E141/D141)</f>
        <v/>
      </c>
      <c r="H141" s="6">
        <f>IF(OR(NOT(ISNUMBER(A141)),NOT(ISNUMBER(D141))),"",IF(NOT(ISNUMBER(E141)),IF(A141+6&lt;'الإعدادات'!$B$4,"لم تسجل الفعلي","قادم أو جارٍ"),IF(E141=D141,"حققت الخطة",IF(E141&lt;D141,"أقل من الخطة","أكثر من الخطة"))))</f>
        <v/>
      </c>
      <c r="I141" s="17">
        <f>IF(OR(NOT(ISNUMBER(A141)),B141&amp;""=""),"",IFERROR(IF(ISNUMBER(INDEX('المواعيد'!$C$6:$C$105,MATCH(B141&amp;"",'المواعيد'!$A$6:$A$105,0))),INDEX('المواعيد'!$C$6:$C$105,MATCH(B141&amp;"",'المواعيد'!$A$6:$A$105,0))-A141,""),""))</f>
        <v/>
      </c>
    </row>
    <row r="142">
      <c r="A142" s="13" t="n"/>
      <c r="B142" s="5" t="n"/>
      <c r="C142" s="5" t="n"/>
      <c r="D142" s="16" t="n"/>
      <c r="E142" s="16" t="n"/>
      <c r="F142" s="18">
        <f>IF(OR(NOT(ISNUMBER(D142)),NOT(ISNUMBER(E142))),"",E142-D142)</f>
        <v/>
      </c>
      <c r="G142" s="20">
        <f>IF(OR(NOT(ISNUMBER(E142)),N(D142)&lt;=0),"",E142/D142)</f>
        <v/>
      </c>
      <c r="H142" s="6">
        <f>IF(OR(NOT(ISNUMBER(A142)),NOT(ISNUMBER(D142))),"",IF(NOT(ISNUMBER(E142)),IF(A142+6&lt;'الإعدادات'!$B$4,"لم تسجل الفعلي","قادم أو جارٍ"),IF(E142=D142,"حققت الخطة",IF(E142&lt;D142,"أقل من الخطة","أكثر من الخطة"))))</f>
        <v/>
      </c>
      <c r="I142" s="17">
        <f>IF(OR(NOT(ISNUMBER(A142)),B142&amp;""=""),"",IFERROR(IF(ISNUMBER(INDEX('المواعيد'!$C$6:$C$105,MATCH(B142&amp;"",'المواعيد'!$A$6:$A$105,0))),INDEX('المواعيد'!$C$6:$C$105,MATCH(B142&amp;"",'المواعيد'!$A$6:$A$105,0))-A142,""),""))</f>
        <v/>
      </c>
    </row>
    <row r="143">
      <c r="A143" s="13" t="n"/>
      <c r="B143" s="5" t="n"/>
      <c r="C143" s="5" t="n"/>
      <c r="D143" s="16" t="n"/>
      <c r="E143" s="16" t="n"/>
      <c r="F143" s="18">
        <f>IF(OR(NOT(ISNUMBER(D143)),NOT(ISNUMBER(E143))),"",E143-D143)</f>
        <v/>
      </c>
      <c r="G143" s="20">
        <f>IF(OR(NOT(ISNUMBER(E143)),N(D143)&lt;=0),"",E143/D143)</f>
        <v/>
      </c>
      <c r="H143" s="6">
        <f>IF(OR(NOT(ISNUMBER(A143)),NOT(ISNUMBER(D143))),"",IF(NOT(ISNUMBER(E143)),IF(A143+6&lt;'الإعدادات'!$B$4,"لم تسجل الفعلي","قادم أو جارٍ"),IF(E143=D143,"حققت الخطة",IF(E143&lt;D143,"أقل من الخطة","أكثر من الخطة"))))</f>
        <v/>
      </c>
      <c r="I143" s="17">
        <f>IF(OR(NOT(ISNUMBER(A143)),B143&amp;""=""),"",IFERROR(IF(ISNUMBER(INDEX('المواعيد'!$C$6:$C$105,MATCH(B143&amp;"",'المواعيد'!$A$6:$A$105,0))),INDEX('المواعيد'!$C$6:$C$105,MATCH(B143&amp;"",'المواعيد'!$A$6:$A$105,0))-A143,""),""))</f>
        <v/>
      </c>
    </row>
    <row r="144">
      <c r="A144" s="13" t="n"/>
      <c r="B144" s="5" t="n"/>
      <c r="C144" s="5" t="n"/>
      <c r="D144" s="16" t="n"/>
      <c r="E144" s="16" t="n"/>
      <c r="F144" s="18">
        <f>IF(OR(NOT(ISNUMBER(D144)),NOT(ISNUMBER(E144))),"",E144-D144)</f>
        <v/>
      </c>
      <c r="G144" s="20">
        <f>IF(OR(NOT(ISNUMBER(E144)),N(D144)&lt;=0),"",E144/D144)</f>
        <v/>
      </c>
      <c r="H144" s="6">
        <f>IF(OR(NOT(ISNUMBER(A144)),NOT(ISNUMBER(D144))),"",IF(NOT(ISNUMBER(E144)),IF(A144+6&lt;'الإعدادات'!$B$4,"لم تسجل الفعلي","قادم أو جارٍ"),IF(E144=D144,"حققت الخطة",IF(E144&lt;D144,"أقل من الخطة","أكثر من الخطة"))))</f>
        <v/>
      </c>
      <c r="I144" s="17">
        <f>IF(OR(NOT(ISNUMBER(A144)),B144&amp;""=""),"",IFERROR(IF(ISNUMBER(INDEX('المواعيد'!$C$6:$C$105,MATCH(B144&amp;"",'المواعيد'!$A$6:$A$105,0))),INDEX('المواعيد'!$C$6:$C$105,MATCH(B144&amp;"",'المواعيد'!$A$6:$A$105,0))-A144,""),""))</f>
        <v/>
      </c>
    </row>
    <row r="145">
      <c r="A145" s="13" t="n"/>
      <c r="B145" s="5" t="n"/>
      <c r="C145" s="5" t="n"/>
      <c r="D145" s="16" t="n"/>
      <c r="E145" s="16" t="n"/>
      <c r="F145" s="18">
        <f>IF(OR(NOT(ISNUMBER(D145)),NOT(ISNUMBER(E145))),"",E145-D145)</f>
        <v/>
      </c>
      <c r="G145" s="20">
        <f>IF(OR(NOT(ISNUMBER(E145)),N(D145)&lt;=0),"",E145/D145)</f>
        <v/>
      </c>
      <c r="H145" s="6">
        <f>IF(OR(NOT(ISNUMBER(A145)),NOT(ISNUMBER(D145))),"",IF(NOT(ISNUMBER(E145)),IF(A145+6&lt;'الإعدادات'!$B$4,"لم تسجل الفعلي","قادم أو جارٍ"),IF(E145=D145,"حققت الخطة",IF(E145&lt;D145,"أقل من الخطة","أكثر من الخطة"))))</f>
        <v/>
      </c>
      <c r="I145" s="17">
        <f>IF(OR(NOT(ISNUMBER(A145)),B145&amp;""=""),"",IFERROR(IF(ISNUMBER(INDEX('المواعيد'!$C$6:$C$105,MATCH(B145&amp;"",'المواعيد'!$A$6:$A$105,0))),INDEX('المواعيد'!$C$6:$C$105,MATCH(B145&amp;"",'المواعيد'!$A$6:$A$105,0))-A145,""),""))</f>
        <v/>
      </c>
    </row>
    <row r="146">
      <c r="A146" s="13" t="n"/>
      <c r="B146" s="5" t="n"/>
      <c r="C146" s="5" t="n"/>
      <c r="D146" s="16" t="n"/>
      <c r="E146" s="16" t="n"/>
      <c r="F146" s="18">
        <f>IF(OR(NOT(ISNUMBER(D146)),NOT(ISNUMBER(E146))),"",E146-D146)</f>
        <v/>
      </c>
      <c r="G146" s="20">
        <f>IF(OR(NOT(ISNUMBER(E146)),N(D146)&lt;=0),"",E146/D146)</f>
        <v/>
      </c>
      <c r="H146" s="6">
        <f>IF(OR(NOT(ISNUMBER(A146)),NOT(ISNUMBER(D146))),"",IF(NOT(ISNUMBER(E146)),IF(A146+6&lt;'الإعدادات'!$B$4,"لم تسجل الفعلي","قادم أو جارٍ"),IF(E146=D146,"حققت الخطة",IF(E146&lt;D146,"أقل من الخطة","أكثر من الخطة"))))</f>
        <v/>
      </c>
      <c r="I146" s="17">
        <f>IF(OR(NOT(ISNUMBER(A146)),B146&amp;""=""),"",IFERROR(IF(ISNUMBER(INDEX('المواعيد'!$C$6:$C$105,MATCH(B146&amp;"",'المواعيد'!$A$6:$A$105,0))),INDEX('المواعيد'!$C$6:$C$105,MATCH(B146&amp;"",'المواعيد'!$A$6:$A$105,0))-A146,""),""))</f>
        <v/>
      </c>
    </row>
    <row r="147">
      <c r="A147" s="13" t="n"/>
      <c r="B147" s="5" t="n"/>
      <c r="C147" s="5" t="n"/>
      <c r="D147" s="16" t="n"/>
      <c r="E147" s="16" t="n"/>
      <c r="F147" s="18">
        <f>IF(OR(NOT(ISNUMBER(D147)),NOT(ISNUMBER(E147))),"",E147-D147)</f>
        <v/>
      </c>
      <c r="G147" s="20">
        <f>IF(OR(NOT(ISNUMBER(E147)),N(D147)&lt;=0),"",E147/D147)</f>
        <v/>
      </c>
      <c r="H147" s="6">
        <f>IF(OR(NOT(ISNUMBER(A147)),NOT(ISNUMBER(D147))),"",IF(NOT(ISNUMBER(E147)),IF(A147+6&lt;'الإعدادات'!$B$4,"لم تسجل الفعلي","قادم أو جارٍ"),IF(E147=D147,"حققت الخطة",IF(E147&lt;D147,"أقل من الخطة","أكثر من الخطة"))))</f>
        <v/>
      </c>
      <c r="I147" s="17">
        <f>IF(OR(NOT(ISNUMBER(A147)),B147&amp;""=""),"",IFERROR(IF(ISNUMBER(INDEX('المواعيد'!$C$6:$C$105,MATCH(B147&amp;"",'المواعيد'!$A$6:$A$105,0))),INDEX('المواعيد'!$C$6:$C$105,MATCH(B147&amp;"",'المواعيد'!$A$6:$A$105,0))-A147,""),""))</f>
        <v/>
      </c>
    </row>
    <row r="148">
      <c r="A148" s="13" t="n"/>
      <c r="B148" s="5" t="n"/>
      <c r="C148" s="5" t="n"/>
      <c r="D148" s="16" t="n"/>
      <c r="E148" s="16" t="n"/>
      <c r="F148" s="18">
        <f>IF(OR(NOT(ISNUMBER(D148)),NOT(ISNUMBER(E148))),"",E148-D148)</f>
        <v/>
      </c>
      <c r="G148" s="20">
        <f>IF(OR(NOT(ISNUMBER(E148)),N(D148)&lt;=0),"",E148/D148)</f>
        <v/>
      </c>
      <c r="H148" s="6">
        <f>IF(OR(NOT(ISNUMBER(A148)),NOT(ISNUMBER(D148))),"",IF(NOT(ISNUMBER(E148)),IF(A148+6&lt;'الإعدادات'!$B$4,"لم تسجل الفعلي","قادم أو جارٍ"),IF(E148=D148,"حققت الخطة",IF(E148&lt;D148,"أقل من الخطة","أكثر من الخطة"))))</f>
        <v/>
      </c>
      <c r="I148" s="17">
        <f>IF(OR(NOT(ISNUMBER(A148)),B148&amp;""=""),"",IFERROR(IF(ISNUMBER(INDEX('المواعيد'!$C$6:$C$105,MATCH(B148&amp;"",'المواعيد'!$A$6:$A$105,0))),INDEX('المواعيد'!$C$6:$C$105,MATCH(B148&amp;"",'المواعيد'!$A$6:$A$105,0))-A148,""),""))</f>
        <v/>
      </c>
    </row>
    <row r="149">
      <c r="A149" s="13" t="n"/>
      <c r="B149" s="5" t="n"/>
      <c r="C149" s="5" t="n"/>
      <c r="D149" s="16" t="n"/>
      <c r="E149" s="16" t="n"/>
      <c r="F149" s="18">
        <f>IF(OR(NOT(ISNUMBER(D149)),NOT(ISNUMBER(E149))),"",E149-D149)</f>
        <v/>
      </c>
      <c r="G149" s="20">
        <f>IF(OR(NOT(ISNUMBER(E149)),N(D149)&lt;=0),"",E149/D149)</f>
        <v/>
      </c>
      <c r="H149" s="6">
        <f>IF(OR(NOT(ISNUMBER(A149)),NOT(ISNUMBER(D149))),"",IF(NOT(ISNUMBER(E149)),IF(A149+6&lt;'الإعدادات'!$B$4,"لم تسجل الفعلي","قادم أو جارٍ"),IF(E149=D149,"حققت الخطة",IF(E149&lt;D149,"أقل من الخطة","أكثر من الخطة"))))</f>
        <v/>
      </c>
      <c r="I149" s="17">
        <f>IF(OR(NOT(ISNUMBER(A149)),B149&amp;""=""),"",IFERROR(IF(ISNUMBER(INDEX('المواعيد'!$C$6:$C$105,MATCH(B149&amp;"",'المواعيد'!$A$6:$A$105,0))),INDEX('المواعيد'!$C$6:$C$105,MATCH(B149&amp;"",'المواعيد'!$A$6:$A$105,0))-A149,""),""))</f>
        <v/>
      </c>
    </row>
    <row r="150">
      <c r="A150" s="13" t="n"/>
      <c r="B150" s="5" t="n"/>
      <c r="C150" s="5" t="n"/>
      <c r="D150" s="16" t="n"/>
      <c r="E150" s="16" t="n"/>
      <c r="F150" s="18">
        <f>IF(OR(NOT(ISNUMBER(D150)),NOT(ISNUMBER(E150))),"",E150-D150)</f>
        <v/>
      </c>
      <c r="G150" s="20">
        <f>IF(OR(NOT(ISNUMBER(E150)),N(D150)&lt;=0),"",E150/D150)</f>
        <v/>
      </c>
      <c r="H150" s="6">
        <f>IF(OR(NOT(ISNUMBER(A150)),NOT(ISNUMBER(D150))),"",IF(NOT(ISNUMBER(E150)),IF(A150+6&lt;'الإعدادات'!$B$4,"لم تسجل الفعلي","قادم أو جارٍ"),IF(E150=D150,"حققت الخطة",IF(E150&lt;D150,"أقل من الخطة","أكثر من الخطة"))))</f>
        <v/>
      </c>
      <c r="I150" s="17">
        <f>IF(OR(NOT(ISNUMBER(A150)),B150&amp;""=""),"",IFERROR(IF(ISNUMBER(INDEX('المواعيد'!$C$6:$C$105,MATCH(B150&amp;"",'المواعيد'!$A$6:$A$105,0))),INDEX('المواعيد'!$C$6:$C$105,MATCH(B150&amp;"",'المواعيد'!$A$6:$A$105,0))-A150,""),""))</f>
        <v/>
      </c>
    </row>
    <row r="151">
      <c r="A151" s="13" t="n"/>
      <c r="B151" s="5" t="n"/>
      <c r="C151" s="5" t="n"/>
      <c r="D151" s="16" t="n"/>
      <c r="E151" s="16" t="n"/>
      <c r="F151" s="18">
        <f>IF(OR(NOT(ISNUMBER(D151)),NOT(ISNUMBER(E151))),"",E151-D151)</f>
        <v/>
      </c>
      <c r="G151" s="20">
        <f>IF(OR(NOT(ISNUMBER(E151)),N(D151)&lt;=0),"",E151/D151)</f>
        <v/>
      </c>
      <c r="H151" s="6">
        <f>IF(OR(NOT(ISNUMBER(A151)),NOT(ISNUMBER(D151))),"",IF(NOT(ISNUMBER(E151)),IF(A151+6&lt;'الإعدادات'!$B$4,"لم تسجل الفعلي","قادم أو جارٍ"),IF(E151=D151,"حققت الخطة",IF(E151&lt;D151,"أقل من الخطة","أكثر من الخطة"))))</f>
        <v/>
      </c>
      <c r="I151" s="17">
        <f>IF(OR(NOT(ISNUMBER(A151)),B151&amp;""=""),"",IFERROR(IF(ISNUMBER(INDEX('المواعيد'!$C$6:$C$105,MATCH(B151&amp;"",'المواعيد'!$A$6:$A$105,0))),INDEX('المواعيد'!$C$6:$C$105,MATCH(B151&amp;"",'المواعيد'!$A$6:$A$105,0))-A151,""),""))</f>
        <v/>
      </c>
    </row>
    <row r="152">
      <c r="A152" s="13" t="n"/>
      <c r="B152" s="5" t="n"/>
      <c r="C152" s="5" t="n"/>
      <c r="D152" s="16" t="n"/>
      <c r="E152" s="16" t="n"/>
      <c r="F152" s="18">
        <f>IF(OR(NOT(ISNUMBER(D152)),NOT(ISNUMBER(E152))),"",E152-D152)</f>
        <v/>
      </c>
      <c r="G152" s="20">
        <f>IF(OR(NOT(ISNUMBER(E152)),N(D152)&lt;=0),"",E152/D152)</f>
        <v/>
      </c>
      <c r="H152" s="6">
        <f>IF(OR(NOT(ISNUMBER(A152)),NOT(ISNUMBER(D152))),"",IF(NOT(ISNUMBER(E152)),IF(A152+6&lt;'الإعدادات'!$B$4,"لم تسجل الفعلي","قادم أو جارٍ"),IF(E152=D152,"حققت الخطة",IF(E152&lt;D152,"أقل من الخطة","أكثر من الخطة"))))</f>
        <v/>
      </c>
      <c r="I152" s="17">
        <f>IF(OR(NOT(ISNUMBER(A152)),B152&amp;""=""),"",IFERROR(IF(ISNUMBER(INDEX('المواعيد'!$C$6:$C$105,MATCH(B152&amp;"",'المواعيد'!$A$6:$A$105,0))),INDEX('المواعيد'!$C$6:$C$105,MATCH(B152&amp;"",'المواعيد'!$A$6:$A$105,0))-A152,""),""))</f>
        <v/>
      </c>
    </row>
    <row r="153">
      <c r="A153" s="13" t="n"/>
      <c r="B153" s="5" t="n"/>
      <c r="C153" s="5" t="n"/>
      <c r="D153" s="16" t="n"/>
      <c r="E153" s="16" t="n"/>
      <c r="F153" s="18">
        <f>IF(OR(NOT(ISNUMBER(D153)),NOT(ISNUMBER(E153))),"",E153-D153)</f>
        <v/>
      </c>
      <c r="G153" s="20">
        <f>IF(OR(NOT(ISNUMBER(E153)),N(D153)&lt;=0),"",E153/D153)</f>
        <v/>
      </c>
      <c r="H153" s="6">
        <f>IF(OR(NOT(ISNUMBER(A153)),NOT(ISNUMBER(D153))),"",IF(NOT(ISNUMBER(E153)),IF(A153+6&lt;'الإعدادات'!$B$4,"لم تسجل الفعلي","قادم أو جارٍ"),IF(E153=D153,"حققت الخطة",IF(E153&lt;D153,"أقل من الخطة","أكثر من الخطة"))))</f>
        <v/>
      </c>
      <c r="I153" s="17">
        <f>IF(OR(NOT(ISNUMBER(A153)),B153&amp;""=""),"",IFERROR(IF(ISNUMBER(INDEX('المواعيد'!$C$6:$C$105,MATCH(B153&amp;"",'المواعيد'!$A$6:$A$105,0))),INDEX('المواعيد'!$C$6:$C$105,MATCH(B153&amp;"",'المواعيد'!$A$6:$A$105,0))-A153,""),""))</f>
        <v/>
      </c>
    </row>
    <row r="154">
      <c r="A154" s="13" t="n"/>
      <c r="B154" s="5" t="n"/>
      <c r="C154" s="5" t="n"/>
      <c r="D154" s="16" t="n"/>
      <c r="E154" s="16" t="n"/>
      <c r="F154" s="18">
        <f>IF(OR(NOT(ISNUMBER(D154)),NOT(ISNUMBER(E154))),"",E154-D154)</f>
        <v/>
      </c>
      <c r="G154" s="20">
        <f>IF(OR(NOT(ISNUMBER(E154)),N(D154)&lt;=0),"",E154/D154)</f>
        <v/>
      </c>
      <c r="H154" s="6">
        <f>IF(OR(NOT(ISNUMBER(A154)),NOT(ISNUMBER(D154))),"",IF(NOT(ISNUMBER(E154)),IF(A154+6&lt;'الإعدادات'!$B$4,"لم تسجل الفعلي","قادم أو جارٍ"),IF(E154=D154,"حققت الخطة",IF(E154&lt;D154,"أقل من الخطة","أكثر من الخطة"))))</f>
        <v/>
      </c>
      <c r="I154" s="17">
        <f>IF(OR(NOT(ISNUMBER(A154)),B154&amp;""=""),"",IFERROR(IF(ISNUMBER(INDEX('المواعيد'!$C$6:$C$105,MATCH(B154&amp;"",'المواعيد'!$A$6:$A$105,0))),INDEX('المواعيد'!$C$6:$C$105,MATCH(B154&amp;"",'المواعيد'!$A$6:$A$105,0))-A154,""),""))</f>
        <v/>
      </c>
    </row>
    <row r="155">
      <c r="A155" s="13" t="n"/>
      <c r="B155" s="5" t="n"/>
      <c r="C155" s="5" t="n"/>
      <c r="D155" s="16" t="n"/>
      <c r="E155" s="16" t="n"/>
      <c r="F155" s="18">
        <f>IF(OR(NOT(ISNUMBER(D155)),NOT(ISNUMBER(E155))),"",E155-D155)</f>
        <v/>
      </c>
      <c r="G155" s="20">
        <f>IF(OR(NOT(ISNUMBER(E155)),N(D155)&lt;=0),"",E155/D155)</f>
        <v/>
      </c>
      <c r="H155" s="6">
        <f>IF(OR(NOT(ISNUMBER(A155)),NOT(ISNUMBER(D155))),"",IF(NOT(ISNUMBER(E155)),IF(A155+6&lt;'الإعدادات'!$B$4,"لم تسجل الفعلي","قادم أو جارٍ"),IF(E155=D155,"حققت الخطة",IF(E155&lt;D155,"أقل من الخطة","أكثر من الخطة"))))</f>
        <v/>
      </c>
      <c r="I155" s="17">
        <f>IF(OR(NOT(ISNUMBER(A155)),B155&amp;""=""),"",IFERROR(IF(ISNUMBER(INDEX('المواعيد'!$C$6:$C$105,MATCH(B155&amp;"",'المواعيد'!$A$6:$A$105,0))),INDEX('المواعيد'!$C$6:$C$105,MATCH(B155&amp;"",'المواعيد'!$A$6:$A$105,0))-A155,""),""))</f>
        <v/>
      </c>
    </row>
    <row r="156">
      <c r="A156" s="13" t="n"/>
      <c r="B156" s="5" t="n"/>
      <c r="C156" s="5" t="n"/>
      <c r="D156" s="16" t="n"/>
      <c r="E156" s="16" t="n"/>
      <c r="F156" s="18">
        <f>IF(OR(NOT(ISNUMBER(D156)),NOT(ISNUMBER(E156))),"",E156-D156)</f>
        <v/>
      </c>
      <c r="G156" s="20">
        <f>IF(OR(NOT(ISNUMBER(E156)),N(D156)&lt;=0),"",E156/D156)</f>
        <v/>
      </c>
      <c r="H156" s="6">
        <f>IF(OR(NOT(ISNUMBER(A156)),NOT(ISNUMBER(D156))),"",IF(NOT(ISNUMBER(E156)),IF(A156+6&lt;'الإعدادات'!$B$4,"لم تسجل الفعلي","قادم أو جارٍ"),IF(E156=D156,"حققت الخطة",IF(E156&lt;D156,"أقل من الخطة","أكثر من الخطة"))))</f>
        <v/>
      </c>
      <c r="I156" s="17">
        <f>IF(OR(NOT(ISNUMBER(A156)),B156&amp;""=""),"",IFERROR(IF(ISNUMBER(INDEX('المواعيد'!$C$6:$C$105,MATCH(B156&amp;"",'المواعيد'!$A$6:$A$105,0))),INDEX('المواعيد'!$C$6:$C$105,MATCH(B156&amp;"",'المواعيد'!$A$6:$A$105,0))-A156,""),""))</f>
        <v/>
      </c>
    </row>
    <row r="157">
      <c r="A157" s="13" t="n"/>
      <c r="B157" s="5" t="n"/>
      <c r="C157" s="5" t="n"/>
      <c r="D157" s="16" t="n"/>
      <c r="E157" s="16" t="n"/>
      <c r="F157" s="18">
        <f>IF(OR(NOT(ISNUMBER(D157)),NOT(ISNUMBER(E157))),"",E157-D157)</f>
        <v/>
      </c>
      <c r="G157" s="20">
        <f>IF(OR(NOT(ISNUMBER(E157)),N(D157)&lt;=0),"",E157/D157)</f>
        <v/>
      </c>
      <c r="H157" s="6">
        <f>IF(OR(NOT(ISNUMBER(A157)),NOT(ISNUMBER(D157))),"",IF(NOT(ISNUMBER(E157)),IF(A157+6&lt;'الإعدادات'!$B$4,"لم تسجل الفعلي","قادم أو جارٍ"),IF(E157=D157,"حققت الخطة",IF(E157&lt;D157,"أقل من الخطة","أكثر من الخطة"))))</f>
        <v/>
      </c>
      <c r="I157" s="17">
        <f>IF(OR(NOT(ISNUMBER(A157)),B157&amp;""=""),"",IFERROR(IF(ISNUMBER(INDEX('المواعيد'!$C$6:$C$105,MATCH(B157&amp;"",'المواعيد'!$A$6:$A$105,0))),INDEX('المواعيد'!$C$6:$C$105,MATCH(B157&amp;"",'المواعيد'!$A$6:$A$105,0))-A157,""),""))</f>
        <v/>
      </c>
    </row>
    <row r="158">
      <c r="A158" s="13" t="n"/>
      <c r="B158" s="5" t="n"/>
      <c r="C158" s="5" t="n"/>
      <c r="D158" s="16" t="n"/>
      <c r="E158" s="16" t="n"/>
      <c r="F158" s="18">
        <f>IF(OR(NOT(ISNUMBER(D158)),NOT(ISNUMBER(E158))),"",E158-D158)</f>
        <v/>
      </c>
      <c r="G158" s="20">
        <f>IF(OR(NOT(ISNUMBER(E158)),N(D158)&lt;=0),"",E158/D158)</f>
        <v/>
      </c>
      <c r="H158" s="6">
        <f>IF(OR(NOT(ISNUMBER(A158)),NOT(ISNUMBER(D158))),"",IF(NOT(ISNUMBER(E158)),IF(A158+6&lt;'الإعدادات'!$B$4,"لم تسجل الفعلي","قادم أو جارٍ"),IF(E158=D158,"حققت الخطة",IF(E158&lt;D158,"أقل من الخطة","أكثر من الخطة"))))</f>
        <v/>
      </c>
      <c r="I158" s="17">
        <f>IF(OR(NOT(ISNUMBER(A158)),B158&amp;""=""),"",IFERROR(IF(ISNUMBER(INDEX('المواعيد'!$C$6:$C$105,MATCH(B158&amp;"",'المواعيد'!$A$6:$A$105,0))),INDEX('المواعيد'!$C$6:$C$105,MATCH(B158&amp;"",'المواعيد'!$A$6:$A$105,0))-A158,""),""))</f>
        <v/>
      </c>
    </row>
    <row r="159">
      <c r="A159" s="13" t="n"/>
      <c r="B159" s="5" t="n"/>
      <c r="C159" s="5" t="n"/>
      <c r="D159" s="16" t="n"/>
      <c r="E159" s="16" t="n"/>
      <c r="F159" s="18">
        <f>IF(OR(NOT(ISNUMBER(D159)),NOT(ISNUMBER(E159))),"",E159-D159)</f>
        <v/>
      </c>
      <c r="G159" s="20">
        <f>IF(OR(NOT(ISNUMBER(E159)),N(D159)&lt;=0),"",E159/D159)</f>
        <v/>
      </c>
      <c r="H159" s="6">
        <f>IF(OR(NOT(ISNUMBER(A159)),NOT(ISNUMBER(D159))),"",IF(NOT(ISNUMBER(E159)),IF(A159+6&lt;'الإعدادات'!$B$4,"لم تسجل الفعلي","قادم أو جارٍ"),IF(E159=D159,"حققت الخطة",IF(E159&lt;D159,"أقل من الخطة","أكثر من الخطة"))))</f>
        <v/>
      </c>
      <c r="I159" s="17">
        <f>IF(OR(NOT(ISNUMBER(A159)),B159&amp;""=""),"",IFERROR(IF(ISNUMBER(INDEX('المواعيد'!$C$6:$C$105,MATCH(B159&amp;"",'المواعيد'!$A$6:$A$105,0))),INDEX('المواعيد'!$C$6:$C$105,MATCH(B159&amp;"",'المواعيد'!$A$6:$A$105,0))-A159,""),""))</f>
        <v/>
      </c>
    </row>
    <row r="160">
      <c r="A160" s="13" t="n"/>
      <c r="B160" s="5" t="n"/>
      <c r="C160" s="5" t="n"/>
      <c r="D160" s="16" t="n"/>
      <c r="E160" s="16" t="n"/>
      <c r="F160" s="18">
        <f>IF(OR(NOT(ISNUMBER(D160)),NOT(ISNUMBER(E160))),"",E160-D160)</f>
        <v/>
      </c>
      <c r="G160" s="20">
        <f>IF(OR(NOT(ISNUMBER(E160)),N(D160)&lt;=0),"",E160/D160)</f>
        <v/>
      </c>
      <c r="H160" s="6">
        <f>IF(OR(NOT(ISNUMBER(A160)),NOT(ISNUMBER(D160))),"",IF(NOT(ISNUMBER(E160)),IF(A160+6&lt;'الإعدادات'!$B$4,"لم تسجل الفعلي","قادم أو جارٍ"),IF(E160=D160,"حققت الخطة",IF(E160&lt;D160,"أقل من الخطة","أكثر من الخطة"))))</f>
        <v/>
      </c>
      <c r="I160" s="17">
        <f>IF(OR(NOT(ISNUMBER(A160)),B160&amp;""=""),"",IFERROR(IF(ISNUMBER(INDEX('المواعيد'!$C$6:$C$105,MATCH(B160&amp;"",'المواعيد'!$A$6:$A$105,0))),INDEX('المواعيد'!$C$6:$C$105,MATCH(B160&amp;"",'المواعيد'!$A$6:$A$105,0))-A160,""),""))</f>
        <v/>
      </c>
    </row>
    <row r="161">
      <c r="A161" s="13" t="n"/>
      <c r="B161" s="5" t="n"/>
      <c r="C161" s="5" t="n"/>
      <c r="D161" s="16" t="n"/>
      <c r="E161" s="16" t="n"/>
      <c r="F161" s="18">
        <f>IF(OR(NOT(ISNUMBER(D161)),NOT(ISNUMBER(E161))),"",E161-D161)</f>
        <v/>
      </c>
      <c r="G161" s="20">
        <f>IF(OR(NOT(ISNUMBER(E161)),N(D161)&lt;=0),"",E161/D161)</f>
        <v/>
      </c>
      <c r="H161" s="6">
        <f>IF(OR(NOT(ISNUMBER(A161)),NOT(ISNUMBER(D161))),"",IF(NOT(ISNUMBER(E161)),IF(A161+6&lt;'الإعدادات'!$B$4,"لم تسجل الفعلي","قادم أو جارٍ"),IF(E161=D161,"حققت الخطة",IF(E161&lt;D161,"أقل من الخطة","أكثر من الخطة"))))</f>
        <v/>
      </c>
      <c r="I161" s="17">
        <f>IF(OR(NOT(ISNUMBER(A161)),B161&amp;""=""),"",IFERROR(IF(ISNUMBER(INDEX('المواعيد'!$C$6:$C$105,MATCH(B161&amp;"",'المواعيد'!$A$6:$A$105,0))),INDEX('المواعيد'!$C$6:$C$105,MATCH(B161&amp;"",'المواعيد'!$A$6:$A$105,0))-A161,""),""))</f>
        <v/>
      </c>
    </row>
    <row r="162">
      <c r="A162" s="13" t="n"/>
      <c r="B162" s="5" t="n"/>
      <c r="C162" s="5" t="n"/>
      <c r="D162" s="16" t="n"/>
      <c r="E162" s="16" t="n"/>
      <c r="F162" s="18">
        <f>IF(OR(NOT(ISNUMBER(D162)),NOT(ISNUMBER(E162))),"",E162-D162)</f>
        <v/>
      </c>
      <c r="G162" s="20">
        <f>IF(OR(NOT(ISNUMBER(E162)),N(D162)&lt;=0),"",E162/D162)</f>
        <v/>
      </c>
      <c r="H162" s="6">
        <f>IF(OR(NOT(ISNUMBER(A162)),NOT(ISNUMBER(D162))),"",IF(NOT(ISNUMBER(E162)),IF(A162+6&lt;'الإعدادات'!$B$4,"لم تسجل الفعلي","قادم أو جارٍ"),IF(E162=D162,"حققت الخطة",IF(E162&lt;D162,"أقل من الخطة","أكثر من الخطة"))))</f>
        <v/>
      </c>
      <c r="I162" s="17">
        <f>IF(OR(NOT(ISNUMBER(A162)),B162&amp;""=""),"",IFERROR(IF(ISNUMBER(INDEX('المواعيد'!$C$6:$C$105,MATCH(B162&amp;"",'المواعيد'!$A$6:$A$105,0))),INDEX('المواعيد'!$C$6:$C$105,MATCH(B162&amp;"",'المواعيد'!$A$6:$A$105,0))-A162,""),""))</f>
        <v/>
      </c>
    </row>
    <row r="163">
      <c r="A163" s="13" t="n"/>
      <c r="B163" s="5" t="n"/>
      <c r="C163" s="5" t="n"/>
      <c r="D163" s="16" t="n"/>
      <c r="E163" s="16" t="n"/>
      <c r="F163" s="18">
        <f>IF(OR(NOT(ISNUMBER(D163)),NOT(ISNUMBER(E163))),"",E163-D163)</f>
        <v/>
      </c>
      <c r="G163" s="20">
        <f>IF(OR(NOT(ISNUMBER(E163)),N(D163)&lt;=0),"",E163/D163)</f>
        <v/>
      </c>
      <c r="H163" s="6">
        <f>IF(OR(NOT(ISNUMBER(A163)),NOT(ISNUMBER(D163))),"",IF(NOT(ISNUMBER(E163)),IF(A163+6&lt;'الإعدادات'!$B$4,"لم تسجل الفعلي","قادم أو جارٍ"),IF(E163=D163,"حققت الخطة",IF(E163&lt;D163,"أقل من الخطة","أكثر من الخطة"))))</f>
        <v/>
      </c>
      <c r="I163" s="17">
        <f>IF(OR(NOT(ISNUMBER(A163)),B163&amp;""=""),"",IFERROR(IF(ISNUMBER(INDEX('المواعيد'!$C$6:$C$105,MATCH(B163&amp;"",'المواعيد'!$A$6:$A$105,0))),INDEX('المواعيد'!$C$6:$C$105,MATCH(B163&amp;"",'المواعيد'!$A$6:$A$105,0))-A163,""),""))</f>
        <v/>
      </c>
    </row>
    <row r="164">
      <c r="A164" s="13" t="n"/>
      <c r="B164" s="5" t="n"/>
      <c r="C164" s="5" t="n"/>
      <c r="D164" s="16" t="n"/>
      <c r="E164" s="16" t="n"/>
      <c r="F164" s="18">
        <f>IF(OR(NOT(ISNUMBER(D164)),NOT(ISNUMBER(E164))),"",E164-D164)</f>
        <v/>
      </c>
      <c r="G164" s="20">
        <f>IF(OR(NOT(ISNUMBER(E164)),N(D164)&lt;=0),"",E164/D164)</f>
        <v/>
      </c>
      <c r="H164" s="6">
        <f>IF(OR(NOT(ISNUMBER(A164)),NOT(ISNUMBER(D164))),"",IF(NOT(ISNUMBER(E164)),IF(A164+6&lt;'الإعدادات'!$B$4,"لم تسجل الفعلي","قادم أو جارٍ"),IF(E164=D164,"حققت الخطة",IF(E164&lt;D164,"أقل من الخطة","أكثر من الخطة"))))</f>
        <v/>
      </c>
      <c r="I164" s="17">
        <f>IF(OR(NOT(ISNUMBER(A164)),B164&amp;""=""),"",IFERROR(IF(ISNUMBER(INDEX('المواعيد'!$C$6:$C$105,MATCH(B164&amp;"",'المواعيد'!$A$6:$A$105,0))),INDEX('المواعيد'!$C$6:$C$105,MATCH(B164&amp;"",'المواعيد'!$A$6:$A$105,0))-A164,""),""))</f>
        <v/>
      </c>
    </row>
    <row r="165">
      <c r="A165" s="13" t="n"/>
      <c r="B165" s="5" t="n"/>
      <c r="C165" s="5" t="n"/>
      <c r="D165" s="16" t="n"/>
      <c r="E165" s="16" t="n"/>
      <c r="F165" s="18">
        <f>IF(OR(NOT(ISNUMBER(D165)),NOT(ISNUMBER(E165))),"",E165-D165)</f>
        <v/>
      </c>
      <c r="G165" s="20">
        <f>IF(OR(NOT(ISNUMBER(E165)),N(D165)&lt;=0),"",E165/D165)</f>
        <v/>
      </c>
      <c r="H165" s="6">
        <f>IF(OR(NOT(ISNUMBER(A165)),NOT(ISNUMBER(D165))),"",IF(NOT(ISNUMBER(E165)),IF(A165+6&lt;'الإعدادات'!$B$4,"لم تسجل الفعلي","قادم أو جارٍ"),IF(E165=D165,"حققت الخطة",IF(E165&lt;D165,"أقل من الخطة","أكثر من الخطة"))))</f>
        <v/>
      </c>
      <c r="I165" s="17">
        <f>IF(OR(NOT(ISNUMBER(A165)),B165&amp;""=""),"",IFERROR(IF(ISNUMBER(INDEX('المواعيد'!$C$6:$C$105,MATCH(B165&amp;"",'المواعيد'!$A$6:$A$105,0))),INDEX('المواعيد'!$C$6:$C$105,MATCH(B165&amp;"",'المواعيد'!$A$6:$A$105,0))-A165,""),""))</f>
        <v/>
      </c>
    </row>
    <row r="166">
      <c r="A166" s="13" t="n"/>
      <c r="B166" s="5" t="n"/>
      <c r="C166" s="5" t="n"/>
      <c r="D166" s="16" t="n"/>
      <c r="E166" s="16" t="n"/>
      <c r="F166" s="18">
        <f>IF(OR(NOT(ISNUMBER(D166)),NOT(ISNUMBER(E166))),"",E166-D166)</f>
        <v/>
      </c>
      <c r="G166" s="20">
        <f>IF(OR(NOT(ISNUMBER(E166)),N(D166)&lt;=0),"",E166/D166)</f>
        <v/>
      </c>
      <c r="H166" s="6">
        <f>IF(OR(NOT(ISNUMBER(A166)),NOT(ISNUMBER(D166))),"",IF(NOT(ISNUMBER(E166)),IF(A166+6&lt;'الإعدادات'!$B$4,"لم تسجل الفعلي","قادم أو جارٍ"),IF(E166=D166,"حققت الخطة",IF(E166&lt;D166,"أقل من الخطة","أكثر من الخطة"))))</f>
        <v/>
      </c>
      <c r="I166" s="17">
        <f>IF(OR(NOT(ISNUMBER(A166)),B166&amp;""=""),"",IFERROR(IF(ISNUMBER(INDEX('المواعيد'!$C$6:$C$105,MATCH(B166&amp;"",'المواعيد'!$A$6:$A$105,0))),INDEX('المواعيد'!$C$6:$C$105,MATCH(B166&amp;"",'المواعيد'!$A$6:$A$105,0))-A166,""),""))</f>
        <v/>
      </c>
    </row>
    <row r="167">
      <c r="A167" s="13" t="n"/>
      <c r="B167" s="5" t="n"/>
      <c r="C167" s="5" t="n"/>
      <c r="D167" s="16" t="n"/>
      <c r="E167" s="16" t="n"/>
      <c r="F167" s="18">
        <f>IF(OR(NOT(ISNUMBER(D167)),NOT(ISNUMBER(E167))),"",E167-D167)</f>
        <v/>
      </c>
      <c r="G167" s="20">
        <f>IF(OR(NOT(ISNUMBER(E167)),N(D167)&lt;=0),"",E167/D167)</f>
        <v/>
      </c>
      <c r="H167" s="6">
        <f>IF(OR(NOT(ISNUMBER(A167)),NOT(ISNUMBER(D167))),"",IF(NOT(ISNUMBER(E167)),IF(A167+6&lt;'الإعدادات'!$B$4,"لم تسجل الفعلي","قادم أو جارٍ"),IF(E167=D167,"حققت الخطة",IF(E167&lt;D167,"أقل من الخطة","أكثر من الخطة"))))</f>
        <v/>
      </c>
      <c r="I167" s="17">
        <f>IF(OR(NOT(ISNUMBER(A167)),B167&amp;""=""),"",IFERROR(IF(ISNUMBER(INDEX('المواعيد'!$C$6:$C$105,MATCH(B167&amp;"",'المواعيد'!$A$6:$A$105,0))),INDEX('المواعيد'!$C$6:$C$105,MATCH(B167&amp;"",'المواعيد'!$A$6:$A$105,0))-A167,""),""))</f>
        <v/>
      </c>
    </row>
    <row r="168">
      <c r="A168" s="13" t="n"/>
      <c r="B168" s="5" t="n"/>
      <c r="C168" s="5" t="n"/>
      <c r="D168" s="16" t="n"/>
      <c r="E168" s="16" t="n"/>
      <c r="F168" s="18">
        <f>IF(OR(NOT(ISNUMBER(D168)),NOT(ISNUMBER(E168))),"",E168-D168)</f>
        <v/>
      </c>
      <c r="G168" s="20">
        <f>IF(OR(NOT(ISNUMBER(E168)),N(D168)&lt;=0),"",E168/D168)</f>
        <v/>
      </c>
      <c r="H168" s="6">
        <f>IF(OR(NOT(ISNUMBER(A168)),NOT(ISNUMBER(D168))),"",IF(NOT(ISNUMBER(E168)),IF(A168+6&lt;'الإعدادات'!$B$4,"لم تسجل الفعلي","قادم أو جارٍ"),IF(E168=D168,"حققت الخطة",IF(E168&lt;D168,"أقل من الخطة","أكثر من الخطة"))))</f>
        <v/>
      </c>
      <c r="I168" s="17">
        <f>IF(OR(NOT(ISNUMBER(A168)),B168&amp;""=""),"",IFERROR(IF(ISNUMBER(INDEX('المواعيد'!$C$6:$C$105,MATCH(B168&amp;"",'المواعيد'!$A$6:$A$105,0))),INDEX('المواعيد'!$C$6:$C$105,MATCH(B168&amp;"",'المواعيد'!$A$6:$A$105,0))-A168,""),""))</f>
        <v/>
      </c>
    </row>
    <row r="169">
      <c r="A169" s="13" t="n"/>
      <c r="B169" s="5" t="n"/>
      <c r="C169" s="5" t="n"/>
      <c r="D169" s="16" t="n"/>
      <c r="E169" s="16" t="n"/>
      <c r="F169" s="18">
        <f>IF(OR(NOT(ISNUMBER(D169)),NOT(ISNUMBER(E169))),"",E169-D169)</f>
        <v/>
      </c>
      <c r="G169" s="20">
        <f>IF(OR(NOT(ISNUMBER(E169)),N(D169)&lt;=0),"",E169/D169)</f>
        <v/>
      </c>
      <c r="H169" s="6">
        <f>IF(OR(NOT(ISNUMBER(A169)),NOT(ISNUMBER(D169))),"",IF(NOT(ISNUMBER(E169)),IF(A169+6&lt;'الإعدادات'!$B$4,"لم تسجل الفعلي","قادم أو جارٍ"),IF(E169=D169,"حققت الخطة",IF(E169&lt;D169,"أقل من الخطة","أكثر من الخطة"))))</f>
        <v/>
      </c>
      <c r="I169" s="17">
        <f>IF(OR(NOT(ISNUMBER(A169)),B169&amp;""=""),"",IFERROR(IF(ISNUMBER(INDEX('المواعيد'!$C$6:$C$105,MATCH(B169&amp;"",'المواعيد'!$A$6:$A$105,0))),INDEX('المواعيد'!$C$6:$C$105,MATCH(B169&amp;"",'المواعيد'!$A$6:$A$105,0))-A169,""),""))</f>
        <v/>
      </c>
    </row>
    <row r="170">
      <c r="A170" s="13" t="n"/>
      <c r="B170" s="5" t="n"/>
      <c r="C170" s="5" t="n"/>
      <c r="D170" s="16" t="n"/>
      <c r="E170" s="16" t="n"/>
      <c r="F170" s="18">
        <f>IF(OR(NOT(ISNUMBER(D170)),NOT(ISNUMBER(E170))),"",E170-D170)</f>
        <v/>
      </c>
      <c r="G170" s="20">
        <f>IF(OR(NOT(ISNUMBER(E170)),N(D170)&lt;=0),"",E170/D170)</f>
        <v/>
      </c>
      <c r="H170" s="6">
        <f>IF(OR(NOT(ISNUMBER(A170)),NOT(ISNUMBER(D170))),"",IF(NOT(ISNUMBER(E170)),IF(A170+6&lt;'الإعدادات'!$B$4,"لم تسجل الفعلي","قادم أو جارٍ"),IF(E170=D170,"حققت الخطة",IF(E170&lt;D170,"أقل من الخطة","أكثر من الخطة"))))</f>
        <v/>
      </c>
      <c r="I170" s="17">
        <f>IF(OR(NOT(ISNUMBER(A170)),B170&amp;""=""),"",IFERROR(IF(ISNUMBER(INDEX('المواعيد'!$C$6:$C$105,MATCH(B170&amp;"",'المواعيد'!$A$6:$A$105,0))),INDEX('المواعيد'!$C$6:$C$105,MATCH(B170&amp;"",'المواعيد'!$A$6:$A$105,0))-A170,""),""))</f>
        <v/>
      </c>
    </row>
    <row r="171">
      <c r="A171" s="13" t="n"/>
      <c r="B171" s="5" t="n"/>
      <c r="C171" s="5" t="n"/>
      <c r="D171" s="16" t="n"/>
      <c r="E171" s="16" t="n"/>
      <c r="F171" s="18">
        <f>IF(OR(NOT(ISNUMBER(D171)),NOT(ISNUMBER(E171))),"",E171-D171)</f>
        <v/>
      </c>
      <c r="G171" s="20">
        <f>IF(OR(NOT(ISNUMBER(E171)),N(D171)&lt;=0),"",E171/D171)</f>
        <v/>
      </c>
      <c r="H171" s="6">
        <f>IF(OR(NOT(ISNUMBER(A171)),NOT(ISNUMBER(D171))),"",IF(NOT(ISNUMBER(E171)),IF(A171+6&lt;'الإعدادات'!$B$4,"لم تسجل الفعلي","قادم أو جارٍ"),IF(E171=D171,"حققت الخطة",IF(E171&lt;D171,"أقل من الخطة","أكثر من الخطة"))))</f>
        <v/>
      </c>
      <c r="I171" s="17">
        <f>IF(OR(NOT(ISNUMBER(A171)),B171&amp;""=""),"",IFERROR(IF(ISNUMBER(INDEX('المواعيد'!$C$6:$C$105,MATCH(B171&amp;"",'المواعيد'!$A$6:$A$105,0))),INDEX('المواعيد'!$C$6:$C$105,MATCH(B171&amp;"",'المواعيد'!$A$6:$A$105,0))-A171,""),""))</f>
        <v/>
      </c>
    </row>
    <row r="172">
      <c r="A172" s="13" t="n"/>
      <c r="B172" s="5" t="n"/>
      <c r="C172" s="5" t="n"/>
      <c r="D172" s="16" t="n"/>
      <c r="E172" s="16" t="n"/>
      <c r="F172" s="18">
        <f>IF(OR(NOT(ISNUMBER(D172)),NOT(ISNUMBER(E172))),"",E172-D172)</f>
        <v/>
      </c>
      <c r="G172" s="20">
        <f>IF(OR(NOT(ISNUMBER(E172)),N(D172)&lt;=0),"",E172/D172)</f>
        <v/>
      </c>
      <c r="H172" s="6">
        <f>IF(OR(NOT(ISNUMBER(A172)),NOT(ISNUMBER(D172))),"",IF(NOT(ISNUMBER(E172)),IF(A172+6&lt;'الإعدادات'!$B$4,"لم تسجل الفعلي","قادم أو جارٍ"),IF(E172=D172,"حققت الخطة",IF(E172&lt;D172,"أقل من الخطة","أكثر من الخطة"))))</f>
        <v/>
      </c>
      <c r="I172" s="17">
        <f>IF(OR(NOT(ISNUMBER(A172)),B172&amp;""=""),"",IFERROR(IF(ISNUMBER(INDEX('المواعيد'!$C$6:$C$105,MATCH(B172&amp;"",'المواعيد'!$A$6:$A$105,0))),INDEX('المواعيد'!$C$6:$C$105,MATCH(B172&amp;"",'المواعيد'!$A$6:$A$105,0))-A172,""),""))</f>
        <v/>
      </c>
    </row>
    <row r="173">
      <c r="A173" s="13" t="n"/>
      <c r="B173" s="5" t="n"/>
      <c r="C173" s="5" t="n"/>
      <c r="D173" s="16" t="n"/>
      <c r="E173" s="16" t="n"/>
      <c r="F173" s="18">
        <f>IF(OR(NOT(ISNUMBER(D173)),NOT(ISNUMBER(E173))),"",E173-D173)</f>
        <v/>
      </c>
      <c r="G173" s="20">
        <f>IF(OR(NOT(ISNUMBER(E173)),N(D173)&lt;=0),"",E173/D173)</f>
        <v/>
      </c>
      <c r="H173" s="6">
        <f>IF(OR(NOT(ISNUMBER(A173)),NOT(ISNUMBER(D173))),"",IF(NOT(ISNUMBER(E173)),IF(A173+6&lt;'الإعدادات'!$B$4,"لم تسجل الفعلي","قادم أو جارٍ"),IF(E173=D173,"حققت الخطة",IF(E173&lt;D173,"أقل من الخطة","أكثر من الخطة"))))</f>
        <v/>
      </c>
      <c r="I173" s="17">
        <f>IF(OR(NOT(ISNUMBER(A173)),B173&amp;""=""),"",IFERROR(IF(ISNUMBER(INDEX('المواعيد'!$C$6:$C$105,MATCH(B173&amp;"",'المواعيد'!$A$6:$A$105,0))),INDEX('المواعيد'!$C$6:$C$105,MATCH(B173&amp;"",'المواعيد'!$A$6:$A$105,0))-A173,""),""))</f>
        <v/>
      </c>
    </row>
    <row r="174">
      <c r="A174" s="13" t="n"/>
      <c r="B174" s="5" t="n"/>
      <c r="C174" s="5" t="n"/>
      <c r="D174" s="16" t="n"/>
      <c r="E174" s="16" t="n"/>
      <c r="F174" s="18">
        <f>IF(OR(NOT(ISNUMBER(D174)),NOT(ISNUMBER(E174))),"",E174-D174)</f>
        <v/>
      </c>
      <c r="G174" s="20">
        <f>IF(OR(NOT(ISNUMBER(E174)),N(D174)&lt;=0),"",E174/D174)</f>
        <v/>
      </c>
      <c r="H174" s="6">
        <f>IF(OR(NOT(ISNUMBER(A174)),NOT(ISNUMBER(D174))),"",IF(NOT(ISNUMBER(E174)),IF(A174+6&lt;'الإعدادات'!$B$4,"لم تسجل الفعلي","قادم أو جارٍ"),IF(E174=D174,"حققت الخطة",IF(E174&lt;D174,"أقل من الخطة","أكثر من الخطة"))))</f>
        <v/>
      </c>
      <c r="I174" s="17">
        <f>IF(OR(NOT(ISNUMBER(A174)),B174&amp;""=""),"",IFERROR(IF(ISNUMBER(INDEX('المواعيد'!$C$6:$C$105,MATCH(B174&amp;"",'المواعيد'!$A$6:$A$105,0))),INDEX('المواعيد'!$C$6:$C$105,MATCH(B174&amp;"",'المواعيد'!$A$6:$A$105,0))-A174,""),""))</f>
        <v/>
      </c>
    </row>
    <row r="175">
      <c r="A175" s="13" t="n"/>
      <c r="B175" s="5" t="n"/>
      <c r="C175" s="5" t="n"/>
      <c r="D175" s="16" t="n"/>
      <c r="E175" s="16" t="n"/>
      <c r="F175" s="18">
        <f>IF(OR(NOT(ISNUMBER(D175)),NOT(ISNUMBER(E175))),"",E175-D175)</f>
        <v/>
      </c>
      <c r="G175" s="20">
        <f>IF(OR(NOT(ISNUMBER(E175)),N(D175)&lt;=0),"",E175/D175)</f>
        <v/>
      </c>
      <c r="H175" s="6">
        <f>IF(OR(NOT(ISNUMBER(A175)),NOT(ISNUMBER(D175))),"",IF(NOT(ISNUMBER(E175)),IF(A175+6&lt;'الإعدادات'!$B$4,"لم تسجل الفعلي","قادم أو جارٍ"),IF(E175=D175,"حققت الخطة",IF(E175&lt;D175,"أقل من الخطة","أكثر من الخطة"))))</f>
        <v/>
      </c>
      <c r="I175" s="17">
        <f>IF(OR(NOT(ISNUMBER(A175)),B175&amp;""=""),"",IFERROR(IF(ISNUMBER(INDEX('المواعيد'!$C$6:$C$105,MATCH(B175&amp;"",'المواعيد'!$A$6:$A$105,0))),INDEX('المواعيد'!$C$6:$C$105,MATCH(B175&amp;"",'المواعيد'!$A$6:$A$105,0))-A175,""),""))</f>
        <v/>
      </c>
    </row>
    <row r="176">
      <c r="A176" s="13" t="n"/>
      <c r="B176" s="5" t="n"/>
      <c r="C176" s="5" t="n"/>
      <c r="D176" s="16" t="n"/>
      <c r="E176" s="16" t="n"/>
      <c r="F176" s="18">
        <f>IF(OR(NOT(ISNUMBER(D176)),NOT(ISNUMBER(E176))),"",E176-D176)</f>
        <v/>
      </c>
      <c r="G176" s="20">
        <f>IF(OR(NOT(ISNUMBER(E176)),N(D176)&lt;=0),"",E176/D176)</f>
        <v/>
      </c>
      <c r="H176" s="6">
        <f>IF(OR(NOT(ISNUMBER(A176)),NOT(ISNUMBER(D176))),"",IF(NOT(ISNUMBER(E176)),IF(A176+6&lt;'الإعدادات'!$B$4,"لم تسجل الفعلي","قادم أو جارٍ"),IF(E176=D176,"حققت الخطة",IF(E176&lt;D176,"أقل من الخطة","أكثر من الخطة"))))</f>
        <v/>
      </c>
      <c r="I176" s="17">
        <f>IF(OR(NOT(ISNUMBER(A176)),B176&amp;""=""),"",IFERROR(IF(ISNUMBER(INDEX('المواعيد'!$C$6:$C$105,MATCH(B176&amp;"",'المواعيد'!$A$6:$A$105,0))),INDEX('المواعيد'!$C$6:$C$105,MATCH(B176&amp;"",'المواعيد'!$A$6:$A$105,0))-A176,""),""))</f>
        <v/>
      </c>
    </row>
    <row r="177">
      <c r="A177" s="13" t="n"/>
      <c r="B177" s="5" t="n"/>
      <c r="C177" s="5" t="n"/>
      <c r="D177" s="16" t="n"/>
      <c r="E177" s="16" t="n"/>
      <c r="F177" s="18">
        <f>IF(OR(NOT(ISNUMBER(D177)),NOT(ISNUMBER(E177))),"",E177-D177)</f>
        <v/>
      </c>
      <c r="G177" s="20">
        <f>IF(OR(NOT(ISNUMBER(E177)),N(D177)&lt;=0),"",E177/D177)</f>
        <v/>
      </c>
      <c r="H177" s="6">
        <f>IF(OR(NOT(ISNUMBER(A177)),NOT(ISNUMBER(D177))),"",IF(NOT(ISNUMBER(E177)),IF(A177+6&lt;'الإعدادات'!$B$4,"لم تسجل الفعلي","قادم أو جارٍ"),IF(E177=D177,"حققت الخطة",IF(E177&lt;D177,"أقل من الخطة","أكثر من الخطة"))))</f>
        <v/>
      </c>
      <c r="I177" s="17">
        <f>IF(OR(NOT(ISNUMBER(A177)),B177&amp;""=""),"",IFERROR(IF(ISNUMBER(INDEX('المواعيد'!$C$6:$C$105,MATCH(B177&amp;"",'المواعيد'!$A$6:$A$105,0))),INDEX('المواعيد'!$C$6:$C$105,MATCH(B177&amp;"",'المواعيد'!$A$6:$A$105,0))-A177,""),""))</f>
        <v/>
      </c>
    </row>
    <row r="178">
      <c r="A178" s="13" t="n"/>
      <c r="B178" s="5" t="n"/>
      <c r="C178" s="5" t="n"/>
      <c r="D178" s="16" t="n"/>
      <c r="E178" s="16" t="n"/>
      <c r="F178" s="18">
        <f>IF(OR(NOT(ISNUMBER(D178)),NOT(ISNUMBER(E178))),"",E178-D178)</f>
        <v/>
      </c>
      <c r="G178" s="20">
        <f>IF(OR(NOT(ISNUMBER(E178)),N(D178)&lt;=0),"",E178/D178)</f>
        <v/>
      </c>
      <c r="H178" s="6">
        <f>IF(OR(NOT(ISNUMBER(A178)),NOT(ISNUMBER(D178))),"",IF(NOT(ISNUMBER(E178)),IF(A178+6&lt;'الإعدادات'!$B$4,"لم تسجل الفعلي","قادم أو جارٍ"),IF(E178=D178,"حققت الخطة",IF(E178&lt;D178,"أقل من الخطة","أكثر من الخطة"))))</f>
        <v/>
      </c>
      <c r="I178" s="17">
        <f>IF(OR(NOT(ISNUMBER(A178)),B178&amp;""=""),"",IFERROR(IF(ISNUMBER(INDEX('المواعيد'!$C$6:$C$105,MATCH(B178&amp;"",'المواعيد'!$A$6:$A$105,0))),INDEX('المواعيد'!$C$6:$C$105,MATCH(B178&amp;"",'المواعيد'!$A$6:$A$105,0))-A178,""),""))</f>
        <v/>
      </c>
    </row>
    <row r="179">
      <c r="A179" s="13" t="n"/>
      <c r="B179" s="5" t="n"/>
      <c r="C179" s="5" t="n"/>
      <c r="D179" s="16" t="n"/>
      <c r="E179" s="16" t="n"/>
      <c r="F179" s="18">
        <f>IF(OR(NOT(ISNUMBER(D179)),NOT(ISNUMBER(E179))),"",E179-D179)</f>
        <v/>
      </c>
      <c r="G179" s="20">
        <f>IF(OR(NOT(ISNUMBER(E179)),N(D179)&lt;=0),"",E179/D179)</f>
        <v/>
      </c>
      <c r="H179" s="6">
        <f>IF(OR(NOT(ISNUMBER(A179)),NOT(ISNUMBER(D179))),"",IF(NOT(ISNUMBER(E179)),IF(A179+6&lt;'الإعدادات'!$B$4,"لم تسجل الفعلي","قادم أو جارٍ"),IF(E179=D179,"حققت الخطة",IF(E179&lt;D179,"أقل من الخطة","أكثر من الخطة"))))</f>
        <v/>
      </c>
      <c r="I179" s="17">
        <f>IF(OR(NOT(ISNUMBER(A179)),B179&amp;""=""),"",IFERROR(IF(ISNUMBER(INDEX('المواعيد'!$C$6:$C$105,MATCH(B179&amp;"",'المواعيد'!$A$6:$A$105,0))),INDEX('المواعيد'!$C$6:$C$105,MATCH(B179&amp;"",'المواعيد'!$A$6:$A$105,0))-A179,""),""))</f>
        <v/>
      </c>
    </row>
    <row r="180">
      <c r="A180" s="13" t="n"/>
      <c r="B180" s="5" t="n"/>
      <c r="C180" s="5" t="n"/>
      <c r="D180" s="16" t="n"/>
      <c r="E180" s="16" t="n"/>
      <c r="F180" s="18">
        <f>IF(OR(NOT(ISNUMBER(D180)),NOT(ISNUMBER(E180))),"",E180-D180)</f>
        <v/>
      </c>
      <c r="G180" s="20">
        <f>IF(OR(NOT(ISNUMBER(E180)),N(D180)&lt;=0),"",E180/D180)</f>
        <v/>
      </c>
      <c r="H180" s="6">
        <f>IF(OR(NOT(ISNUMBER(A180)),NOT(ISNUMBER(D180))),"",IF(NOT(ISNUMBER(E180)),IF(A180+6&lt;'الإعدادات'!$B$4,"لم تسجل الفعلي","قادم أو جارٍ"),IF(E180=D180,"حققت الخطة",IF(E180&lt;D180,"أقل من الخطة","أكثر من الخطة"))))</f>
        <v/>
      </c>
      <c r="I180" s="17">
        <f>IF(OR(NOT(ISNUMBER(A180)),B180&amp;""=""),"",IFERROR(IF(ISNUMBER(INDEX('المواعيد'!$C$6:$C$105,MATCH(B180&amp;"",'المواعيد'!$A$6:$A$105,0))),INDEX('المواعيد'!$C$6:$C$105,MATCH(B180&amp;"",'المواعيد'!$A$6:$A$105,0))-A180,""),""))</f>
        <v/>
      </c>
    </row>
    <row r="181">
      <c r="A181" s="13" t="n"/>
      <c r="B181" s="5" t="n"/>
      <c r="C181" s="5" t="n"/>
      <c r="D181" s="16" t="n"/>
      <c r="E181" s="16" t="n"/>
      <c r="F181" s="18">
        <f>IF(OR(NOT(ISNUMBER(D181)),NOT(ISNUMBER(E181))),"",E181-D181)</f>
        <v/>
      </c>
      <c r="G181" s="20">
        <f>IF(OR(NOT(ISNUMBER(E181)),N(D181)&lt;=0),"",E181/D181)</f>
        <v/>
      </c>
      <c r="H181" s="6">
        <f>IF(OR(NOT(ISNUMBER(A181)),NOT(ISNUMBER(D181))),"",IF(NOT(ISNUMBER(E181)),IF(A181+6&lt;'الإعدادات'!$B$4,"لم تسجل الفعلي","قادم أو جارٍ"),IF(E181=D181,"حققت الخطة",IF(E181&lt;D181,"أقل من الخطة","أكثر من الخطة"))))</f>
        <v/>
      </c>
      <c r="I181" s="17">
        <f>IF(OR(NOT(ISNUMBER(A181)),B181&amp;""=""),"",IFERROR(IF(ISNUMBER(INDEX('المواعيد'!$C$6:$C$105,MATCH(B181&amp;"",'المواعيد'!$A$6:$A$105,0))),INDEX('المواعيد'!$C$6:$C$105,MATCH(B181&amp;"",'المواعيد'!$A$6:$A$105,0))-A181,""),""))</f>
        <v/>
      </c>
    </row>
    <row r="182">
      <c r="A182" s="13" t="n"/>
      <c r="B182" s="5" t="n"/>
      <c r="C182" s="5" t="n"/>
      <c r="D182" s="16" t="n"/>
      <c r="E182" s="16" t="n"/>
      <c r="F182" s="18">
        <f>IF(OR(NOT(ISNUMBER(D182)),NOT(ISNUMBER(E182))),"",E182-D182)</f>
        <v/>
      </c>
      <c r="G182" s="20">
        <f>IF(OR(NOT(ISNUMBER(E182)),N(D182)&lt;=0),"",E182/D182)</f>
        <v/>
      </c>
      <c r="H182" s="6">
        <f>IF(OR(NOT(ISNUMBER(A182)),NOT(ISNUMBER(D182))),"",IF(NOT(ISNUMBER(E182)),IF(A182+6&lt;'الإعدادات'!$B$4,"لم تسجل الفعلي","قادم أو جارٍ"),IF(E182=D182,"حققت الخطة",IF(E182&lt;D182,"أقل من الخطة","أكثر من الخطة"))))</f>
        <v/>
      </c>
      <c r="I182" s="17">
        <f>IF(OR(NOT(ISNUMBER(A182)),B182&amp;""=""),"",IFERROR(IF(ISNUMBER(INDEX('المواعيد'!$C$6:$C$105,MATCH(B182&amp;"",'المواعيد'!$A$6:$A$105,0))),INDEX('المواعيد'!$C$6:$C$105,MATCH(B182&amp;"",'المواعيد'!$A$6:$A$105,0))-A182,""),""))</f>
        <v/>
      </c>
    </row>
    <row r="183">
      <c r="A183" s="13" t="n"/>
      <c r="B183" s="5" t="n"/>
      <c r="C183" s="5" t="n"/>
      <c r="D183" s="16" t="n"/>
      <c r="E183" s="16" t="n"/>
      <c r="F183" s="18">
        <f>IF(OR(NOT(ISNUMBER(D183)),NOT(ISNUMBER(E183))),"",E183-D183)</f>
        <v/>
      </c>
      <c r="G183" s="20">
        <f>IF(OR(NOT(ISNUMBER(E183)),N(D183)&lt;=0),"",E183/D183)</f>
        <v/>
      </c>
      <c r="H183" s="6">
        <f>IF(OR(NOT(ISNUMBER(A183)),NOT(ISNUMBER(D183))),"",IF(NOT(ISNUMBER(E183)),IF(A183+6&lt;'الإعدادات'!$B$4,"لم تسجل الفعلي","قادم أو جارٍ"),IF(E183=D183,"حققت الخطة",IF(E183&lt;D183,"أقل من الخطة","أكثر من الخطة"))))</f>
        <v/>
      </c>
      <c r="I183" s="17">
        <f>IF(OR(NOT(ISNUMBER(A183)),B183&amp;""=""),"",IFERROR(IF(ISNUMBER(INDEX('المواعيد'!$C$6:$C$105,MATCH(B183&amp;"",'المواعيد'!$A$6:$A$105,0))),INDEX('المواعيد'!$C$6:$C$105,MATCH(B183&amp;"",'المواعيد'!$A$6:$A$105,0))-A183,""),""))</f>
        <v/>
      </c>
    </row>
    <row r="184">
      <c r="A184" s="13" t="n"/>
      <c r="B184" s="5" t="n"/>
      <c r="C184" s="5" t="n"/>
      <c r="D184" s="16" t="n"/>
      <c r="E184" s="16" t="n"/>
      <c r="F184" s="18">
        <f>IF(OR(NOT(ISNUMBER(D184)),NOT(ISNUMBER(E184))),"",E184-D184)</f>
        <v/>
      </c>
      <c r="G184" s="20">
        <f>IF(OR(NOT(ISNUMBER(E184)),N(D184)&lt;=0),"",E184/D184)</f>
        <v/>
      </c>
      <c r="H184" s="6">
        <f>IF(OR(NOT(ISNUMBER(A184)),NOT(ISNUMBER(D184))),"",IF(NOT(ISNUMBER(E184)),IF(A184+6&lt;'الإعدادات'!$B$4,"لم تسجل الفعلي","قادم أو جارٍ"),IF(E184=D184,"حققت الخطة",IF(E184&lt;D184,"أقل من الخطة","أكثر من الخطة"))))</f>
        <v/>
      </c>
      <c r="I184" s="17">
        <f>IF(OR(NOT(ISNUMBER(A184)),B184&amp;""=""),"",IFERROR(IF(ISNUMBER(INDEX('المواعيد'!$C$6:$C$105,MATCH(B184&amp;"",'المواعيد'!$A$6:$A$105,0))),INDEX('المواعيد'!$C$6:$C$105,MATCH(B184&amp;"",'المواعيد'!$A$6:$A$105,0))-A184,""),""))</f>
        <v/>
      </c>
    </row>
    <row r="185">
      <c r="A185" s="13" t="n"/>
      <c r="B185" s="5" t="n"/>
      <c r="C185" s="5" t="n"/>
      <c r="D185" s="16" t="n"/>
      <c r="E185" s="16" t="n"/>
      <c r="F185" s="18">
        <f>IF(OR(NOT(ISNUMBER(D185)),NOT(ISNUMBER(E185))),"",E185-D185)</f>
        <v/>
      </c>
      <c r="G185" s="20">
        <f>IF(OR(NOT(ISNUMBER(E185)),N(D185)&lt;=0),"",E185/D185)</f>
        <v/>
      </c>
      <c r="H185" s="6">
        <f>IF(OR(NOT(ISNUMBER(A185)),NOT(ISNUMBER(D185))),"",IF(NOT(ISNUMBER(E185)),IF(A185+6&lt;'الإعدادات'!$B$4,"لم تسجل الفعلي","قادم أو جارٍ"),IF(E185=D185,"حققت الخطة",IF(E185&lt;D185,"أقل من الخطة","أكثر من الخطة"))))</f>
        <v/>
      </c>
      <c r="I185" s="17">
        <f>IF(OR(NOT(ISNUMBER(A185)),B185&amp;""=""),"",IFERROR(IF(ISNUMBER(INDEX('المواعيد'!$C$6:$C$105,MATCH(B185&amp;"",'المواعيد'!$A$6:$A$105,0))),INDEX('المواعيد'!$C$6:$C$105,MATCH(B185&amp;"",'المواعيد'!$A$6:$A$105,0))-A185,""),""))</f>
        <v/>
      </c>
    </row>
    <row r="186">
      <c r="A186" s="13" t="n"/>
      <c r="B186" s="5" t="n"/>
      <c r="C186" s="5" t="n"/>
      <c r="D186" s="16" t="n"/>
      <c r="E186" s="16" t="n"/>
      <c r="F186" s="18">
        <f>IF(OR(NOT(ISNUMBER(D186)),NOT(ISNUMBER(E186))),"",E186-D186)</f>
        <v/>
      </c>
      <c r="G186" s="20">
        <f>IF(OR(NOT(ISNUMBER(E186)),N(D186)&lt;=0),"",E186/D186)</f>
        <v/>
      </c>
      <c r="H186" s="6">
        <f>IF(OR(NOT(ISNUMBER(A186)),NOT(ISNUMBER(D186))),"",IF(NOT(ISNUMBER(E186)),IF(A186+6&lt;'الإعدادات'!$B$4,"لم تسجل الفعلي","قادم أو جارٍ"),IF(E186=D186,"حققت الخطة",IF(E186&lt;D186,"أقل من الخطة","أكثر من الخطة"))))</f>
        <v/>
      </c>
      <c r="I186" s="17">
        <f>IF(OR(NOT(ISNUMBER(A186)),B186&amp;""=""),"",IFERROR(IF(ISNUMBER(INDEX('المواعيد'!$C$6:$C$105,MATCH(B186&amp;"",'المواعيد'!$A$6:$A$105,0))),INDEX('المواعيد'!$C$6:$C$105,MATCH(B186&amp;"",'المواعيد'!$A$6:$A$105,0))-A186,""),""))</f>
        <v/>
      </c>
    </row>
    <row r="187">
      <c r="A187" s="13" t="n"/>
      <c r="B187" s="5" t="n"/>
      <c r="C187" s="5" t="n"/>
      <c r="D187" s="16" t="n"/>
      <c r="E187" s="16" t="n"/>
      <c r="F187" s="18">
        <f>IF(OR(NOT(ISNUMBER(D187)),NOT(ISNUMBER(E187))),"",E187-D187)</f>
        <v/>
      </c>
      <c r="G187" s="20">
        <f>IF(OR(NOT(ISNUMBER(E187)),N(D187)&lt;=0),"",E187/D187)</f>
        <v/>
      </c>
      <c r="H187" s="6">
        <f>IF(OR(NOT(ISNUMBER(A187)),NOT(ISNUMBER(D187))),"",IF(NOT(ISNUMBER(E187)),IF(A187+6&lt;'الإعدادات'!$B$4,"لم تسجل الفعلي","قادم أو جارٍ"),IF(E187=D187,"حققت الخطة",IF(E187&lt;D187,"أقل من الخطة","أكثر من الخطة"))))</f>
        <v/>
      </c>
      <c r="I187" s="17">
        <f>IF(OR(NOT(ISNUMBER(A187)),B187&amp;""=""),"",IFERROR(IF(ISNUMBER(INDEX('المواعيد'!$C$6:$C$105,MATCH(B187&amp;"",'المواعيد'!$A$6:$A$105,0))),INDEX('المواعيد'!$C$6:$C$105,MATCH(B187&amp;"",'المواعيد'!$A$6:$A$105,0))-A187,""),""))</f>
        <v/>
      </c>
    </row>
    <row r="188">
      <c r="A188" s="13" t="n"/>
      <c r="B188" s="5" t="n"/>
      <c r="C188" s="5" t="n"/>
      <c r="D188" s="16" t="n"/>
      <c r="E188" s="16" t="n"/>
      <c r="F188" s="18">
        <f>IF(OR(NOT(ISNUMBER(D188)),NOT(ISNUMBER(E188))),"",E188-D188)</f>
        <v/>
      </c>
      <c r="G188" s="20">
        <f>IF(OR(NOT(ISNUMBER(E188)),N(D188)&lt;=0),"",E188/D188)</f>
        <v/>
      </c>
      <c r="H188" s="6">
        <f>IF(OR(NOT(ISNUMBER(A188)),NOT(ISNUMBER(D188))),"",IF(NOT(ISNUMBER(E188)),IF(A188+6&lt;'الإعدادات'!$B$4,"لم تسجل الفعلي","قادم أو جارٍ"),IF(E188=D188,"حققت الخطة",IF(E188&lt;D188,"أقل من الخطة","أكثر من الخطة"))))</f>
        <v/>
      </c>
      <c r="I188" s="17">
        <f>IF(OR(NOT(ISNUMBER(A188)),B188&amp;""=""),"",IFERROR(IF(ISNUMBER(INDEX('المواعيد'!$C$6:$C$105,MATCH(B188&amp;"",'المواعيد'!$A$6:$A$105,0))),INDEX('المواعيد'!$C$6:$C$105,MATCH(B188&amp;"",'المواعيد'!$A$6:$A$105,0))-A188,""),""))</f>
        <v/>
      </c>
    </row>
    <row r="189">
      <c r="A189" s="13" t="n"/>
      <c r="B189" s="5" t="n"/>
      <c r="C189" s="5" t="n"/>
      <c r="D189" s="16" t="n"/>
      <c r="E189" s="16" t="n"/>
      <c r="F189" s="18">
        <f>IF(OR(NOT(ISNUMBER(D189)),NOT(ISNUMBER(E189))),"",E189-D189)</f>
        <v/>
      </c>
      <c r="G189" s="20">
        <f>IF(OR(NOT(ISNUMBER(E189)),N(D189)&lt;=0),"",E189/D189)</f>
        <v/>
      </c>
      <c r="H189" s="6">
        <f>IF(OR(NOT(ISNUMBER(A189)),NOT(ISNUMBER(D189))),"",IF(NOT(ISNUMBER(E189)),IF(A189+6&lt;'الإعدادات'!$B$4,"لم تسجل الفعلي","قادم أو جارٍ"),IF(E189=D189,"حققت الخطة",IF(E189&lt;D189,"أقل من الخطة","أكثر من الخطة"))))</f>
        <v/>
      </c>
      <c r="I189" s="17">
        <f>IF(OR(NOT(ISNUMBER(A189)),B189&amp;""=""),"",IFERROR(IF(ISNUMBER(INDEX('المواعيد'!$C$6:$C$105,MATCH(B189&amp;"",'المواعيد'!$A$6:$A$105,0))),INDEX('المواعيد'!$C$6:$C$105,MATCH(B189&amp;"",'المواعيد'!$A$6:$A$105,0))-A189,""),""))</f>
        <v/>
      </c>
    </row>
    <row r="190">
      <c r="A190" s="13" t="n"/>
      <c r="B190" s="5" t="n"/>
      <c r="C190" s="5" t="n"/>
      <c r="D190" s="16" t="n"/>
      <c r="E190" s="16" t="n"/>
      <c r="F190" s="18">
        <f>IF(OR(NOT(ISNUMBER(D190)),NOT(ISNUMBER(E190))),"",E190-D190)</f>
        <v/>
      </c>
      <c r="G190" s="20">
        <f>IF(OR(NOT(ISNUMBER(E190)),N(D190)&lt;=0),"",E190/D190)</f>
        <v/>
      </c>
      <c r="H190" s="6">
        <f>IF(OR(NOT(ISNUMBER(A190)),NOT(ISNUMBER(D190))),"",IF(NOT(ISNUMBER(E190)),IF(A190+6&lt;'الإعدادات'!$B$4,"لم تسجل الفعلي","قادم أو جارٍ"),IF(E190=D190,"حققت الخطة",IF(E190&lt;D190,"أقل من الخطة","أكثر من الخطة"))))</f>
        <v/>
      </c>
      <c r="I190" s="17">
        <f>IF(OR(NOT(ISNUMBER(A190)),B190&amp;""=""),"",IFERROR(IF(ISNUMBER(INDEX('المواعيد'!$C$6:$C$105,MATCH(B190&amp;"",'المواعيد'!$A$6:$A$105,0))),INDEX('المواعيد'!$C$6:$C$105,MATCH(B190&amp;"",'المواعيد'!$A$6:$A$105,0))-A190,""),""))</f>
        <v/>
      </c>
    </row>
    <row r="191">
      <c r="A191" s="13" t="n"/>
      <c r="B191" s="5" t="n"/>
      <c r="C191" s="5" t="n"/>
      <c r="D191" s="16" t="n"/>
      <c r="E191" s="16" t="n"/>
      <c r="F191" s="18">
        <f>IF(OR(NOT(ISNUMBER(D191)),NOT(ISNUMBER(E191))),"",E191-D191)</f>
        <v/>
      </c>
      <c r="G191" s="20">
        <f>IF(OR(NOT(ISNUMBER(E191)),N(D191)&lt;=0),"",E191/D191)</f>
        <v/>
      </c>
      <c r="H191" s="6">
        <f>IF(OR(NOT(ISNUMBER(A191)),NOT(ISNUMBER(D191))),"",IF(NOT(ISNUMBER(E191)),IF(A191+6&lt;'الإعدادات'!$B$4,"لم تسجل الفعلي","قادم أو جارٍ"),IF(E191=D191,"حققت الخطة",IF(E191&lt;D191,"أقل من الخطة","أكثر من الخطة"))))</f>
        <v/>
      </c>
      <c r="I191" s="17">
        <f>IF(OR(NOT(ISNUMBER(A191)),B191&amp;""=""),"",IFERROR(IF(ISNUMBER(INDEX('المواعيد'!$C$6:$C$105,MATCH(B191&amp;"",'المواعيد'!$A$6:$A$105,0))),INDEX('المواعيد'!$C$6:$C$105,MATCH(B191&amp;"",'المواعيد'!$A$6:$A$105,0))-A191,""),""))</f>
        <v/>
      </c>
    </row>
    <row r="192">
      <c r="A192" s="13" t="n"/>
      <c r="B192" s="5" t="n"/>
      <c r="C192" s="5" t="n"/>
      <c r="D192" s="16" t="n"/>
      <c r="E192" s="16" t="n"/>
      <c r="F192" s="18">
        <f>IF(OR(NOT(ISNUMBER(D192)),NOT(ISNUMBER(E192))),"",E192-D192)</f>
        <v/>
      </c>
      <c r="G192" s="20">
        <f>IF(OR(NOT(ISNUMBER(E192)),N(D192)&lt;=0),"",E192/D192)</f>
        <v/>
      </c>
      <c r="H192" s="6">
        <f>IF(OR(NOT(ISNUMBER(A192)),NOT(ISNUMBER(D192))),"",IF(NOT(ISNUMBER(E192)),IF(A192+6&lt;'الإعدادات'!$B$4,"لم تسجل الفعلي","قادم أو جارٍ"),IF(E192=D192,"حققت الخطة",IF(E192&lt;D192,"أقل من الخطة","أكثر من الخطة"))))</f>
        <v/>
      </c>
      <c r="I192" s="17">
        <f>IF(OR(NOT(ISNUMBER(A192)),B192&amp;""=""),"",IFERROR(IF(ISNUMBER(INDEX('المواعيد'!$C$6:$C$105,MATCH(B192&amp;"",'المواعيد'!$A$6:$A$105,0))),INDEX('المواعيد'!$C$6:$C$105,MATCH(B192&amp;"",'المواعيد'!$A$6:$A$105,0))-A192,""),""))</f>
        <v/>
      </c>
    </row>
    <row r="193">
      <c r="A193" s="13" t="n"/>
      <c r="B193" s="5" t="n"/>
      <c r="C193" s="5" t="n"/>
      <c r="D193" s="16" t="n"/>
      <c r="E193" s="16" t="n"/>
      <c r="F193" s="18">
        <f>IF(OR(NOT(ISNUMBER(D193)),NOT(ISNUMBER(E193))),"",E193-D193)</f>
        <v/>
      </c>
      <c r="G193" s="20">
        <f>IF(OR(NOT(ISNUMBER(E193)),N(D193)&lt;=0),"",E193/D193)</f>
        <v/>
      </c>
      <c r="H193" s="6">
        <f>IF(OR(NOT(ISNUMBER(A193)),NOT(ISNUMBER(D193))),"",IF(NOT(ISNUMBER(E193)),IF(A193+6&lt;'الإعدادات'!$B$4,"لم تسجل الفعلي","قادم أو جارٍ"),IF(E193=D193,"حققت الخطة",IF(E193&lt;D193,"أقل من الخطة","أكثر من الخطة"))))</f>
        <v/>
      </c>
      <c r="I193" s="17">
        <f>IF(OR(NOT(ISNUMBER(A193)),B193&amp;""=""),"",IFERROR(IF(ISNUMBER(INDEX('المواعيد'!$C$6:$C$105,MATCH(B193&amp;"",'المواعيد'!$A$6:$A$105,0))),INDEX('المواعيد'!$C$6:$C$105,MATCH(B193&amp;"",'المواعيد'!$A$6:$A$105,0))-A193,""),""))</f>
        <v/>
      </c>
    </row>
    <row r="194">
      <c r="A194" s="13" t="n"/>
      <c r="B194" s="5" t="n"/>
      <c r="C194" s="5" t="n"/>
      <c r="D194" s="16" t="n"/>
      <c r="E194" s="16" t="n"/>
      <c r="F194" s="18">
        <f>IF(OR(NOT(ISNUMBER(D194)),NOT(ISNUMBER(E194))),"",E194-D194)</f>
        <v/>
      </c>
      <c r="G194" s="20">
        <f>IF(OR(NOT(ISNUMBER(E194)),N(D194)&lt;=0),"",E194/D194)</f>
        <v/>
      </c>
      <c r="H194" s="6">
        <f>IF(OR(NOT(ISNUMBER(A194)),NOT(ISNUMBER(D194))),"",IF(NOT(ISNUMBER(E194)),IF(A194+6&lt;'الإعدادات'!$B$4,"لم تسجل الفعلي","قادم أو جارٍ"),IF(E194=D194,"حققت الخطة",IF(E194&lt;D194,"أقل من الخطة","أكثر من الخطة"))))</f>
        <v/>
      </c>
      <c r="I194" s="17">
        <f>IF(OR(NOT(ISNUMBER(A194)),B194&amp;""=""),"",IFERROR(IF(ISNUMBER(INDEX('المواعيد'!$C$6:$C$105,MATCH(B194&amp;"",'المواعيد'!$A$6:$A$105,0))),INDEX('المواعيد'!$C$6:$C$105,MATCH(B194&amp;"",'المواعيد'!$A$6:$A$105,0))-A194,""),""))</f>
        <v/>
      </c>
    </row>
    <row r="195">
      <c r="A195" s="13" t="n"/>
      <c r="B195" s="5" t="n"/>
      <c r="C195" s="5" t="n"/>
      <c r="D195" s="16" t="n"/>
      <c r="E195" s="16" t="n"/>
      <c r="F195" s="18">
        <f>IF(OR(NOT(ISNUMBER(D195)),NOT(ISNUMBER(E195))),"",E195-D195)</f>
        <v/>
      </c>
      <c r="G195" s="20">
        <f>IF(OR(NOT(ISNUMBER(E195)),N(D195)&lt;=0),"",E195/D195)</f>
        <v/>
      </c>
      <c r="H195" s="6">
        <f>IF(OR(NOT(ISNUMBER(A195)),NOT(ISNUMBER(D195))),"",IF(NOT(ISNUMBER(E195)),IF(A195+6&lt;'الإعدادات'!$B$4,"لم تسجل الفعلي","قادم أو جارٍ"),IF(E195=D195,"حققت الخطة",IF(E195&lt;D195,"أقل من الخطة","أكثر من الخطة"))))</f>
        <v/>
      </c>
      <c r="I195" s="17">
        <f>IF(OR(NOT(ISNUMBER(A195)),B195&amp;""=""),"",IFERROR(IF(ISNUMBER(INDEX('المواعيد'!$C$6:$C$105,MATCH(B195&amp;"",'المواعيد'!$A$6:$A$105,0))),INDEX('المواعيد'!$C$6:$C$105,MATCH(B195&amp;"",'المواعيد'!$A$6:$A$105,0))-A195,""),""))</f>
        <v/>
      </c>
    </row>
    <row r="196">
      <c r="A196" s="13" t="n"/>
      <c r="B196" s="5" t="n"/>
      <c r="C196" s="5" t="n"/>
      <c r="D196" s="16" t="n"/>
      <c r="E196" s="16" t="n"/>
      <c r="F196" s="18">
        <f>IF(OR(NOT(ISNUMBER(D196)),NOT(ISNUMBER(E196))),"",E196-D196)</f>
        <v/>
      </c>
      <c r="G196" s="20">
        <f>IF(OR(NOT(ISNUMBER(E196)),N(D196)&lt;=0),"",E196/D196)</f>
        <v/>
      </c>
      <c r="H196" s="6">
        <f>IF(OR(NOT(ISNUMBER(A196)),NOT(ISNUMBER(D196))),"",IF(NOT(ISNUMBER(E196)),IF(A196+6&lt;'الإعدادات'!$B$4,"لم تسجل الفعلي","قادم أو جارٍ"),IF(E196=D196,"حققت الخطة",IF(E196&lt;D196,"أقل من الخطة","أكثر من الخطة"))))</f>
        <v/>
      </c>
      <c r="I196" s="17">
        <f>IF(OR(NOT(ISNUMBER(A196)),B196&amp;""=""),"",IFERROR(IF(ISNUMBER(INDEX('المواعيد'!$C$6:$C$105,MATCH(B196&amp;"",'المواعيد'!$A$6:$A$105,0))),INDEX('المواعيد'!$C$6:$C$105,MATCH(B196&amp;"",'المواعيد'!$A$6:$A$105,0))-A196,""),""))</f>
        <v/>
      </c>
    </row>
    <row r="197">
      <c r="A197" s="13" t="n"/>
      <c r="B197" s="5" t="n"/>
      <c r="C197" s="5" t="n"/>
      <c r="D197" s="16" t="n"/>
      <c r="E197" s="16" t="n"/>
      <c r="F197" s="18">
        <f>IF(OR(NOT(ISNUMBER(D197)),NOT(ISNUMBER(E197))),"",E197-D197)</f>
        <v/>
      </c>
      <c r="G197" s="20">
        <f>IF(OR(NOT(ISNUMBER(E197)),N(D197)&lt;=0),"",E197/D197)</f>
        <v/>
      </c>
      <c r="H197" s="6">
        <f>IF(OR(NOT(ISNUMBER(A197)),NOT(ISNUMBER(D197))),"",IF(NOT(ISNUMBER(E197)),IF(A197+6&lt;'الإعدادات'!$B$4,"لم تسجل الفعلي","قادم أو جارٍ"),IF(E197=D197,"حققت الخطة",IF(E197&lt;D197,"أقل من الخطة","أكثر من الخطة"))))</f>
        <v/>
      </c>
      <c r="I197" s="17">
        <f>IF(OR(NOT(ISNUMBER(A197)),B197&amp;""=""),"",IFERROR(IF(ISNUMBER(INDEX('المواعيد'!$C$6:$C$105,MATCH(B197&amp;"",'المواعيد'!$A$6:$A$105,0))),INDEX('المواعيد'!$C$6:$C$105,MATCH(B197&amp;"",'المواعيد'!$A$6:$A$105,0))-A197,""),""))</f>
        <v/>
      </c>
    </row>
    <row r="198">
      <c r="A198" s="13" t="n"/>
      <c r="B198" s="5" t="n"/>
      <c r="C198" s="5" t="n"/>
      <c r="D198" s="16" t="n"/>
      <c r="E198" s="16" t="n"/>
      <c r="F198" s="18">
        <f>IF(OR(NOT(ISNUMBER(D198)),NOT(ISNUMBER(E198))),"",E198-D198)</f>
        <v/>
      </c>
      <c r="G198" s="20">
        <f>IF(OR(NOT(ISNUMBER(E198)),N(D198)&lt;=0),"",E198/D198)</f>
        <v/>
      </c>
      <c r="H198" s="6">
        <f>IF(OR(NOT(ISNUMBER(A198)),NOT(ISNUMBER(D198))),"",IF(NOT(ISNUMBER(E198)),IF(A198+6&lt;'الإعدادات'!$B$4,"لم تسجل الفعلي","قادم أو جارٍ"),IF(E198=D198,"حققت الخطة",IF(E198&lt;D198,"أقل من الخطة","أكثر من الخطة"))))</f>
        <v/>
      </c>
      <c r="I198" s="17">
        <f>IF(OR(NOT(ISNUMBER(A198)),B198&amp;""=""),"",IFERROR(IF(ISNUMBER(INDEX('المواعيد'!$C$6:$C$105,MATCH(B198&amp;"",'المواعيد'!$A$6:$A$105,0))),INDEX('المواعيد'!$C$6:$C$105,MATCH(B198&amp;"",'المواعيد'!$A$6:$A$105,0))-A198,""),""))</f>
        <v/>
      </c>
    </row>
    <row r="199">
      <c r="A199" s="13" t="n"/>
      <c r="B199" s="5" t="n"/>
      <c r="C199" s="5" t="n"/>
      <c r="D199" s="16" t="n"/>
      <c r="E199" s="16" t="n"/>
      <c r="F199" s="18">
        <f>IF(OR(NOT(ISNUMBER(D199)),NOT(ISNUMBER(E199))),"",E199-D199)</f>
        <v/>
      </c>
      <c r="G199" s="20">
        <f>IF(OR(NOT(ISNUMBER(E199)),N(D199)&lt;=0),"",E199/D199)</f>
        <v/>
      </c>
      <c r="H199" s="6">
        <f>IF(OR(NOT(ISNUMBER(A199)),NOT(ISNUMBER(D199))),"",IF(NOT(ISNUMBER(E199)),IF(A199+6&lt;'الإعدادات'!$B$4,"لم تسجل الفعلي","قادم أو جارٍ"),IF(E199=D199,"حققت الخطة",IF(E199&lt;D199,"أقل من الخطة","أكثر من الخطة"))))</f>
        <v/>
      </c>
      <c r="I199" s="17">
        <f>IF(OR(NOT(ISNUMBER(A199)),B199&amp;""=""),"",IFERROR(IF(ISNUMBER(INDEX('المواعيد'!$C$6:$C$105,MATCH(B199&amp;"",'المواعيد'!$A$6:$A$105,0))),INDEX('المواعيد'!$C$6:$C$105,MATCH(B199&amp;"",'المواعيد'!$A$6:$A$105,0))-A199,""),""))</f>
        <v/>
      </c>
    </row>
    <row r="200">
      <c r="A200" s="13" t="n"/>
      <c r="B200" s="5" t="n"/>
      <c r="C200" s="5" t="n"/>
      <c r="D200" s="16" t="n"/>
      <c r="E200" s="16" t="n"/>
      <c r="F200" s="18">
        <f>IF(OR(NOT(ISNUMBER(D200)),NOT(ISNUMBER(E200))),"",E200-D200)</f>
        <v/>
      </c>
      <c r="G200" s="20">
        <f>IF(OR(NOT(ISNUMBER(E200)),N(D200)&lt;=0),"",E200/D200)</f>
        <v/>
      </c>
      <c r="H200" s="6">
        <f>IF(OR(NOT(ISNUMBER(A200)),NOT(ISNUMBER(D200))),"",IF(NOT(ISNUMBER(E200)),IF(A200+6&lt;'الإعدادات'!$B$4,"لم تسجل الفعلي","قادم أو جارٍ"),IF(E200=D200,"حققت الخطة",IF(E200&lt;D200,"أقل من الخطة","أكثر من الخطة"))))</f>
        <v/>
      </c>
      <c r="I200" s="17">
        <f>IF(OR(NOT(ISNUMBER(A200)),B200&amp;""=""),"",IFERROR(IF(ISNUMBER(INDEX('المواعيد'!$C$6:$C$105,MATCH(B200&amp;"",'المواعيد'!$A$6:$A$105,0))),INDEX('المواعيد'!$C$6:$C$105,MATCH(B200&amp;"",'المواعيد'!$A$6:$A$105,0))-A200,""),""))</f>
        <v/>
      </c>
    </row>
    <row r="201">
      <c r="A201" s="13" t="n"/>
      <c r="B201" s="5" t="n"/>
      <c r="C201" s="5" t="n"/>
      <c r="D201" s="16" t="n"/>
      <c r="E201" s="16" t="n"/>
      <c r="F201" s="18">
        <f>IF(OR(NOT(ISNUMBER(D201)),NOT(ISNUMBER(E201))),"",E201-D201)</f>
        <v/>
      </c>
      <c r="G201" s="20">
        <f>IF(OR(NOT(ISNUMBER(E201)),N(D201)&lt;=0),"",E201/D201)</f>
        <v/>
      </c>
      <c r="H201" s="6">
        <f>IF(OR(NOT(ISNUMBER(A201)),NOT(ISNUMBER(D201))),"",IF(NOT(ISNUMBER(E201)),IF(A201+6&lt;'الإعدادات'!$B$4,"لم تسجل الفعلي","قادم أو جارٍ"),IF(E201=D201,"حققت الخطة",IF(E201&lt;D201,"أقل من الخطة","أكثر من الخطة"))))</f>
        <v/>
      </c>
      <c r="I201" s="17">
        <f>IF(OR(NOT(ISNUMBER(A201)),B201&amp;""=""),"",IFERROR(IF(ISNUMBER(INDEX('المواعيد'!$C$6:$C$105,MATCH(B201&amp;"",'المواعيد'!$A$6:$A$105,0))),INDEX('المواعيد'!$C$6:$C$105,MATCH(B201&amp;"",'المواعيد'!$A$6:$A$105,0))-A201,""),""))</f>
        <v/>
      </c>
    </row>
    <row r="202">
      <c r="A202" s="13" t="n"/>
      <c r="B202" s="5" t="n"/>
      <c r="C202" s="5" t="n"/>
      <c r="D202" s="16" t="n"/>
      <c r="E202" s="16" t="n"/>
      <c r="F202" s="18">
        <f>IF(OR(NOT(ISNUMBER(D202)),NOT(ISNUMBER(E202))),"",E202-D202)</f>
        <v/>
      </c>
      <c r="G202" s="20">
        <f>IF(OR(NOT(ISNUMBER(E202)),N(D202)&lt;=0),"",E202/D202)</f>
        <v/>
      </c>
      <c r="H202" s="6">
        <f>IF(OR(NOT(ISNUMBER(A202)),NOT(ISNUMBER(D202))),"",IF(NOT(ISNUMBER(E202)),IF(A202+6&lt;'الإعدادات'!$B$4,"لم تسجل الفعلي","قادم أو جارٍ"),IF(E202=D202,"حققت الخطة",IF(E202&lt;D202,"أقل من الخطة","أكثر من الخطة"))))</f>
        <v/>
      </c>
      <c r="I202" s="17">
        <f>IF(OR(NOT(ISNUMBER(A202)),B202&amp;""=""),"",IFERROR(IF(ISNUMBER(INDEX('المواعيد'!$C$6:$C$105,MATCH(B202&amp;"",'المواعيد'!$A$6:$A$105,0))),INDEX('المواعيد'!$C$6:$C$105,MATCH(B202&amp;"",'المواعيد'!$A$6:$A$105,0))-A202,""),""))</f>
        <v/>
      </c>
    </row>
    <row r="203">
      <c r="A203" s="13" t="n"/>
      <c r="B203" s="5" t="n"/>
      <c r="C203" s="5" t="n"/>
      <c r="D203" s="16" t="n"/>
      <c r="E203" s="16" t="n"/>
      <c r="F203" s="18">
        <f>IF(OR(NOT(ISNUMBER(D203)),NOT(ISNUMBER(E203))),"",E203-D203)</f>
        <v/>
      </c>
      <c r="G203" s="20">
        <f>IF(OR(NOT(ISNUMBER(E203)),N(D203)&lt;=0),"",E203/D203)</f>
        <v/>
      </c>
      <c r="H203" s="6">
        <f>IF(OR(NOT(ISNUMBER(A203)),NOT(ISNUMBER(D203))),"",IF(NOT(ISNUMBER(E203)),IF(A203+6&lt;'الإعدادات'!$B$4,"لم تسجل الفعلي","قادم أو جارٍ"),IF(E203=D203,"حققت الخطة",IF(E203&lt;D203,"أقل من الخطة","أكثر من الخطة"))))</f>
        <v/>
      </c>
      <c r="I203" s="17">
        <f>IF(OR(NOT(ISNUMBER(A203)),B203&amp;""=""),"",IFERROR(IF(ISNUMBER(INDEX('المواعيد'!$C$6:$C$105,MATCH(B203&amp;"",'المواعيد'!$A$6:$A$105,0))),INDEX('المواعيد'!$C$6:$C$105,MATCH(B203&amp;"",'المواعيد'!$A$6:$A$105,0))-A203,""),""))</f>
        <v/>
      </c>
    </row>
    <row r="204">
      <c r="A204" s="13" t="n"/>
      <c r="B204" s="5" t="n"/>
      <c r="C204" s="5" t="n"/>
      <c r="D204" s="16" t="n"/>
      <c r="E204" s="16" t="n"/>
      <c r="F204" s="18">
        <f>IF(OR(NOT(ISNUMBER(D204)),NOT(ISNUMBER(E204))),"",E204-D204)</f>
        <v/>
      </c>
      <c r="G204" s="20">
        <f>IF(OR(NOT(ISNUMBER(E204)),N(D204)&lt;=0),"",E204/D204)</f>
        <v/>
      </c>
      <c r="H204" s="6">
        <f>IF(OR(NOT(ISNUMBER(A204)),NOT(ISNUMBER(D204))),"",IF(NOT(ISNUMBER(E204)),IF(A204+6&lt;'الإعدادات'!$B$4,"لم تسجل الفعلي","قادم أو جارٍ"),IF(E204=D204,"حققت الخطة",IF(E204&lt;D204,"أقل من الخطة","أكثر من الخطة"))))</f>
        <v/>
      </c>
      <c r="I204" s="17">
        <f>IF(OR(NOT(ISNUMBER(A204)),B204&amp;""=""),"",IFERROR(IF(ISNUMBER(INDEX('المواعيد'!$C$6:$C$105,MATCH(B204&amp;"",'المواعيد'!$A$6:$A$105,0))),INDEX('المواعيد'!$C$6:$C$105,MATCH(B204&amp;"",'المواعيد'!$A$6:$A$105,0))-A204,""),""))</f>
        <v/>
      </c>
    </row>
    <row r="205">
      <c r="A205" s="13" t="n"/>
      <c r="B205" s="5" t="n"/>
      <c r="C205" s="5" t="n"/>
      <c r="D205" s="16" t="n"/>
      <c r="E205" s="16" t="n"/>
      <c r="F205" s="18">
        <f>IF(OR(NOT(ISNUMBER(D205)),NOT(ISNUMBER(E205))),"",E205-D205)</f>
        <v/>
      </c>
      <c r="G205" s="20">
        <f>IF(OR(NOT(ISNUMBER(E205)),N(D205)&lt;=0),"",E205/D205)</f>
        <v/>
      </c>
      <c r="H205" s="6">
        <f>IF(OR(NOT(ISNUMBER(A205)),NOT(ISNUMBER(D205))),"",IF(NOT(ISNUMBER(E205)),IF(A205+6&lt;'الإعدادات'!$B$4,"لم تسجل الفعلي","قادم أو جارٍ"),IF(E205=D205,"حققت الخطة",IF(E205&lt;D205,"أقل من الخطة","أكثر من الخطة"))))</f>
        <v/>
      </c>
      <c r="I205" s="17">
        <f>IF(OR(NOT(ISNUMBER(A205)),B205&amp;""=""),"",IFERROR(IF(ISNUMBER(INDEX('المواعيد'!$C$6:$C$105,MATCH(B205&amp;"",'المواعيد'!$A$6:$A$105,0))),INDEX('المواعيد'!$C$6:$C$105,MATCH(B205&amp;"",'المواعيد'!$A$6:$A$105,0))-A205,""),""))</f>
        <v/>
      </c>
    </row>
  </sheetData>
  <autoFilter ref="A5:I205"/>
  <mergeCells count="2">
    <mergeCell ref="A1:I1"/>
    <mergeCell ref="A2:I2"/>
  </mergeCells>
  <conditionalFormatting sqref="H6:H205">
    <cfRule type="expression" priority="1" dxfId="0">
      <formula>OR($H6="أقل من الخطة",$H6="لم تسجل الفعلي")</formula>
    </cfRule>
    <cfRule type="expression" priority="2" dxfId="2">
      <formula>OR($H6="حققت الخطة",$H6="أكثر من الخطة")</formula>
    </cfRule>
  </conditionalFormatting>
  <dataValidations count="1">
    <dataValidation sqref="B6:B205" showDropDown="0" showInputMessage="0" showErrorMessage="0" allowBlank="1" type="list">
      <formula1>='المواعيد'!$A$6:$A$105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C27"/>
  <sheetViews>
    <sheetView showGridLines="1" rightToLeft="1" workbookViewId="0">
      <pane ySplit="3" topLeftCell="A4" activePane="bottomLeft" state="frozen"/>
      <selection pane="bottomLeft" activeCell="A1" sqref="A1"/>
    </sheetView>
  </sheetViews>
  <sheetFormatPr baseColWidth="8" defaultRowHeight="15"/>
  <cols>
    <col width="44" customWidth="1" min="1" max="1"/>
    <col width="26" customWidth="1" min="2" max="2"/>
    <col width="4" customWidth="1" min="3" max="3"/>
  </cols>
  <sheetData>
    <row r="1" ht="26" customHeight="1">
      <c r="A1" s="10" t="inlineStr">
        <is>
          <t>شيت تحضير AP وSAT وخطة المراجعة الأسبوعية · قالب مجاني من Softwiro</t>
        </is>
      </c>
    </row>
    <row r="2">
      <c r="A2" s="11" t="inlineStr">
        <is>
          <t>هل تعبت من نقل الأرقام بين الشيتات؟ هذا العمل يتم تلقائيًا في برنامج مخصص من Softwiro ← اضغط هنا</t>
        </is>
      </c>
    </row>
    <row r="4">
      <c r="A4" s="21" t="inlineStr">
        <is>
          <t>الامتحانات</t>
        </is>
      </c>
    </row>
    <row r="5">
      <c r="A5" s="12" t="inlineStr">
        <is>
          <t>امتحانات مسجلة</t>
        </is>
      </c>
      <c r="B5" s="17">
        <f>COUNTIF('المواعيد'!$A$6:$A$105,"?*")</f>
        <v/>
      </c>
    </row>
    <row r="6">
      <c r="A6" s="12" t="inlineStr">
        <is>
          <t>امتحانات قادمة (اليوم أو بعده)</t>
        </is>
      </c>
      <c r="B6" s="17">
        <f>COUNTIF('المواعيد'!$G$6:$G$105,"&gt;=0")</f>
        <v/>
      </c>
    </row>
    <row r="7">
      <c r="A7" s="12" t="inlineStr">
        <is>
          <t>امتحانات انتهت</t>
        </is>
      </c>
      <c r="B7" s="17">
        <f>COUNTIF('المواعيد'!$G$6:$G$105,"&lt;0")</f>
        <v/>
      </c>
    </row>
    <row r="8">
      <c r="A8" s="12" t="inlineStr">
        <is>
          <t>امتحانات قريبة</t>
        </is>
      </c>
      <c r="B8" s="17">
        <f>COUNTIF('المواعيد'!$H$6:$H$105,"قريب")+COUNTIF('المواعيد'!$H$6:$H$105,"اليوم")</f>
        <v/>
      </c>
    </row>
    <row r="9">
      <c r="A9" s="12" t="inlineStr">
        <is>
          <t>الأيام لأقرب امتحان قادم</t>
        </is>
      </c>
      <c r="B9" s="22">
        <f>IF(B6=0,"",SMALL('المواعيد'!$G$6:$G$105,COUNTIF('المواعيد'!$G$6:$G$105,"&lt;0")+1))</f>
        <v/>
      </c>
    </row>
    <row r="10">
      <c r="A10" s="12" t="inlineStr">
        <is>
          <t>أقرب امتحان قادم</t>
        </is>
      </c>
      <c r="B10" s="23">
        <f>IF(B6=0,"",INDEX('المواعيد'!$A$6:$A$105,MATCH(B9,'المواعيد'!$G$6:$G$105,0)))</f>
        <v/>
      </c>
    </row>
    <row r="12">
      <c r="A12" s="21" t="inlineStr">
        <is>
          <t>الاختبارات التدريبية</t>
        </is>
      </c>
    </row>
    <row r="13">
      <c r="A13" s="12" t="inlineStr">
        <is>
          <t>اختبارات محتسبة</t>
        </is>
      </c>
      <c r="B13" s="17">
        <f>COUNT('الاختبارات'!$J$6:$J$505)</f>
        <v/>
      </c>
    </row>
    <row r="14">
      <c r="A14" s="12" t="inlineStr">
        <is>
          <t>اختبارات لامتحان غير موجود</t>
        </is>
      </c>
      <c r="B14" s="17">
        <f>COUNTIF('الاختبارات'!$I$6:$I$505,"الامتحان غير موجود")</f>
        <v/>
      </c>
    </row>
    <row r="15">
      <c r="A15" s="12" t="inlineStr">
        <is>
          <t>سطور تحتاج مراجعة</t>
        </is>
      </c>
      <c r="B15" s="17">
        <f>COUNTIF('الاختبارات'!$K$6:$K$505,"راجع البيانات")</f>
        <v/>
      </c>
    </row>
    <row r="16">
      <c r="A16" s="12" t="inlineStr">
        <is>
          <t>امتحانات وصلت آخر درجة فيها للهدف</t>
        </is>
      </c>
      <c r="B16" s="22">
        <f>COUNTIF('المواعيد'!$N$6:$N$105,"وصلت للهدف")</f>
        <v/>
      </c>
    </row>
    <row r="17">
      <c r="A17" s="12" t="inlineStr">
        <is>
          <t>امتحانات آخر درجة فيها تحت الهدف</t>
        </is>
      </c>
      <c r="B17" s="22">
        <f>COUNTIF('المواعيد'!$N$6:$N$105,"تحت الهدف")</f>
        <v/>
      </c>
    </row>
    <row r="18">
      <c r="A18" s="12" t="inlineStr">
        <is>
          <t>امتحانات بلا هدف مكتوب</t>
        </is>
      </c>
      <c r="B18" s="17">
        <f>COUNTIF('المواعيد'!$N$6:$N$105,"بدون هدف")</f>
        <v/>
      </c>
    </row>
    <row r="19">
      <c r="A19" s="12" t="inlineStr">
        <is>
          <t>امتحانات بلا اختبارات تدريبية</t>
        </is>
      </c>
      <c r="B19" s="17">
        <f>COUNTIF('المواعيد'!$N$6:$N$105,"لا اختبارات")</f>
        <v/>
      </c>
    </row>
    <row r="21">
      <c r="A21" s="21" t="inlineStr">
        <is>
          <t>خطة المراجعة</t>
        </is>
      </c>
    </row>
    <row r="22">
      <c r="A22" s="12" t="inlineStr">
        <is>
          <t>أسابيع في الخطة</t>
        </is>
      </c>
      <c r="B22" s="17">
        <f>COUNT('الخطة'!$D$6:$D$205)</f>
        <v/>
      </c>
    </row>
    <row r="23">
      <c r="A23" s="12" t="inlineStr">
        <is>
          <t>ساعات مخططة (كل الأسابيع)</t>
        </is>
      </c>
      <c r="B23" s="18">
        <f>SUM('الخطة'!$D$6:$D$205)</f>
        <v/>
      </c>
    </row>
    <row r="24">
      <c r="A24" s="12" t="inlineStr">
        <is>
          <t>ساعات مخططة للأسابيع المسجل فعلها</t>
        </is>
      </c>
      <c r="B24" s="18">
        <f>SUMIFS('الخطة'!$D$6:$D$205,'الخطة'!$E$6:$E$205,"&gt;=0")</f>
        <v/>
      </c>
    </row>
    <row r="25">
      <c r="A25" s="12" t="inlineStr">
        <is>
          <t>ساعات فعلية</t>
        </is>
      </c>
      <c r="B25" s="18">
        <f>SUM('الخطة'!$E$6:$E$205)</f>
        <v/>
      </c>
    </row>
    <row r="26">
      <c r="A26" s="12" t="inlineStr">
        <is>
          <t>نسبة الإنجاز</t>
        </is>
      </c>
      <c r="B26" s="24">
        <f>IF(B24=0,"",B25/B24)</f>
        <v/>
      </c>
    </row>
    <row r="27">
      <c r="A27" s="12" t="inlineStr">
        <is>
          <t>أسابيع مضت بلا ساعات فعلية</t>
        </is>
      </c>
      <c r="B27" s="17">
        <f>COUNTIF('الخطة'!$H$6:$H$205,"لم تسجل الفعلي")</f>
        <v/>
      </c>
    </row>
  </sheetData>
  <mergeCells count="2">
    <mergeCell ref="A1:C1"/>
    <mergeCell ref="A2:C2"/>
  </mergeCells>
  <conditionalFormatting sqref="B14:B15">
    <cfRule type="expression" priority="1" dxfId="1">
      <formula>B14&gt;0</formula>
    </cfRule>
  </conditionalFormatting>
  <conditionalFormatting sqref="B17">
    <cfRule type="expression" priority="2" dxfId="0">
      <formula>B17&gt;0</formula>
    </cfRule>
  </conditionalFormatting>
  <conditionalFormatting sqref="B27">
    <cfRule type="expression" priority="3" dxfId="0">
      <formula>B27&gt;0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تحضير AP وSAT وخطة المراجعة الأسبوعية</dc:title>
  <dc:description>تكتب مواعيد امتحانات AP وSAT وACT التي سجّلت فيها، وتسجل اختباراتك التدريبية بدرجاتها مقابل درجة هدف تحددها، وتخطط ساعات المراجعة كل أسبوع وتقارنها بما ذاكرته فعلًا، ويحسب الشيت الأيام المتبقية لكل امتحان.</dc:description>
  <dcterms:created xsi:type="dcterms:W3CDTF">2026-11-05T01:37:08Z</dcterms:created>
  <dcterms:modified xsi:type="dcterms:W3CDTF">2026-11-05T01:37:09Z</dcterms:modified>
  <cp:keywords>Softwiro, Excel, شيت تحضير AP وSAT وخطة المراجعة الأسبوعية</cp:keywords>
</cp:coreProperties>
</file>