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قررات" sheetId="3" state="visible" r:id="rId3"/>
    <sheet name="الملخص" sheetId="4" state="visible" r:id="rId4"/>
    <sheet name="لماذا ما زلت على إكسل؟" sheetId="5" state="visible" r:id="rId5"/>
  </sheets>
  <definedNames>
    <definedName name="_xlnm._FilterDatabase" localSheetId="2" hidden="1">'المقررات'!$A$5:$K$305</definedName>
  </definedNames>
  <calcPr calcId="124519" fullCalcOnLoad="1"/>
</workbook>
</file>

<file path=xl/styles.xml><?xml version="1.0" encoding="utf-8"?>
<styleSheet xmlns="http://schemas.openxmlformats.org/spreadsheetml/2006/main">
  <numFmts count="1">
    <numFmt numFmtId="164"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1">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0" fontId="4" fillId="3" borderId="0" applyAlignment="1" pivotButton="0" quotePrefix="0" xfId="0">
      <alignment horizontal="right" vertical="center" wrapText="1" readingOrder="2"/>
    </xf>
    <xf numFmtId="0" fontId="9" fillId="0" borderId="0"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1" fontId="4" fillId="0"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2"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 fontId="9" fillId="5"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1" fontId="9" fillId="2" borderId="1" applyAlignment="1" pivotButton="0" quotePrefix="0" xfId="0">
      <alignment horizontal="right" vertical="center" wrapText="1" readingOrder="2"/>
    </xf>
    <xf numFmtId="164" fontId="9" fillId="2" borderId="1" applyAlignment="1" pivotButton="0" quotePrefix="0" xfId="0">
      <alignment horizontal="right" vertical="center" wrapText="1" readingOrder="2"/>
    </xf>
    <xf numFmtId="2" fontId="9" fillId="2" borderId="1" applyAlignment="1" pivotButton="0" quotePrefix="0" xfId="0">
      <alignment horizontal="right" vertical="center" wrapText="1" readingOrder="2"/>
    </xf>
    <xf numFmtId="2" fontId="4" fillId="0" borderId="1" applyAlignment="1" pivotButton="0" quotePrefix="0" xfId="0">
      <alignment horizontal="right" vertical="center" wrapText="1" readingOrder="2"/>
    </xf>
    <xf numFmtId="0"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2">
    <dxf>
      <font>
        <color rgb="00991B1B"/>
      </font>
      <fill>
        <patternFill patternType="solid">
          <fgColor rgb="00FEE2E2"/>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american-gpa-calculator?utm_source=excel&amp;utm_medium=template&amp;utm_campaign=american-gpa-calculato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american-gpa-calculato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american-gpa-calculato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american-gpa-calculato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american-gpa-calculator" TargetMode="External" Id="rId1" /><Relationship Type="http://schemas.openxmlformats.org/officeDocument/2006/relationships/hyperlink" Target="https://softwiro.com/ar/contact?utm_source=excel&amp;utm_medium=template&amp;utm_campaign=american-gpa-calculato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حاسبة GPA للدبلومة الأمريكية</t>
        </is>
      </c>
    </row>
    <row r="3" ht="36" customHeight="1">
      <c r="B3" s="2" t="inlineStr">
        <is>
          <t>تسجّل مقررات كل سنة من 9 إلى 12 بالكريديت ونوع المقرر (عادي أو Honors أو AP) والتقدير الحرفي، فتحسب GPA غير مرجّح ومرجّح لكل سنة وتراكميًا. جدول تحويل التقدير والإضافات في الإعدادات قابل للتعديل حسب مدرستك.</t>
        </is>
      </c>
    </row>
    <row r="5">
      <c r="B5" s="3" t="inlineStr">
        <is>
          <t>طريقة الاستخدام</t>
        </is>
      </c>
    </row>
    <row r="6" ht="30" customHeight="1">
      <c r="B6" s="4" t="inlineStr">
        <is>
          <t>1. في شيت «الإعدادات» راجع جدول تحويل التقدير الحرفي إلى نقاط وإضافة Honors وAP، وعدّلهما ليطابقا جدول مدرستك، فالقيم المكتوبة أمثلة.</t>
        </is>
      </c>
    </row>
    <row r="7" ht="30" customHeight="1">
      <c r="B7" s="4" t="inlineStr">
        <is>
          <t>2. في شيت «المقررات» سجّل كل مقرر في سطر: السنة (9 إلى 12) واسم المقرر وعدد الكريديت (Credit) والنوع والتقدير الحرفي.</t>
        </is>
      </c>
    </row>
    <row r="8" ht="30" customHeight="1">
      <c r="B8" s="4" t="inlineStr">
        <is>
          <t>3. اترك التقدير فارغًا للمقرر الذي لم ينتهِ بعد، فلا يدخل في الحساب وتظهر حالته «بدون تقدير».</t>
        </is>
      </c>
    </row>
    <row r="9" ht="30" customHeight="1">
      <c r="B9" s="4" t="inlineStr">
        <is>
          <t>4. راجع عمود «الحالة»: أي حالة غير «محسوب» و«بدون تقدير» تعني خطأ في سطر يجب تصحيحه، مثل تقدير غير موجود في جدول الإعدادات.</t>
        </is>
      </c>
    </row>
    <row r="10" ht="30" customHeight="1">
      <c r="B10" s="4" t="inlineStr">
        <is>
          <t>5. افتح شيت «الملخص» لترى GPA غير المرجّح والمرجّح لكل سنة وللمجموع التراكمي.</t>
        </is>
      </c>
    </row>
    <row r="11" ht="30" customHeight="1">
      <c r="B11" s="4" t="inlineStr">
        <is>
          <t>6. اكتب في «الملخص» GPA مرجّحًا مستهدفًا وعدد الكريديت القادم لتعرف متوسط النقاط المطلوب في المقررات القادمة.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GPA (Grade Point Average) هو متوسط نقاط التقدير مرجّحًا بالكريديت: مجموع (الكريديت × النقاط) مقسومًا على مجموع الكريديت. يُقرَّب الناتج إلى منزلتين.</t>
        </is>
      </c>
    </row>
    <row r="20" ht="30" customHeight="1">
      <c r="B20" s="4" t="inlineStr">
        <is>
          <t>• GPA غير المرجّح يستخدم نقاط التقدير كما في الجدول. المرجّح يضيف إضافة النوع (Honors أو AP) على النقاط، والتراكمي يُحسب من كل الكريديت لا من متوسط السنوات.</t>
        </is>
      </c>
    </row>
    <row r="21" ht="30" customHeight="1">
      <c r="B21" s="4" t="inlineStr">
        <is>
          <t>• جدول تحويل التقدير والإضافات في الإعدادات أمثلة شائعة وليست سياسة مدرستك. اسأل مدرستك عن جدولها واكتبه بدل المثال.</t>
        </is>
      </c>
    </row>
    <row r="22" ht="30" customHeight="1">
      <c r="B22" s="4" t="inlineStr">
        <is>
          <t>• الإضافة تُطبَّق فقط إذا كانت نقاط التقدير أكبر من القيمة المكتوبة في الإعدادات (صفر في المثال)، فلا يأخذ التقدير الراسب إضافة.</t>
        </is>
      </c>
    </row>
    <row r="23" ht="30" customHeight="1">
      <c r="B23" s="4" t="inlineStr">
        <is>
          <t>• التقدير الذي لا يوجد في جدول الإعدادات (مثل P لمقرر ناجح/راسب) لا يدخل في الحساب ويظهر في «الحالة». أضف صفًا جديدًا للتقدير في الجدول إن أردت حسابه.</t>
        </is>
      </c>
    </row>
    <row r="24" ht="30" customHeight="1">
      <c r="B24" s="4" t="inlineStr">
        <is>
          <t>• يتسع الشيت لـ 300 مقرر. الأسماء والتقديرات في المثال خيالية، وسنة 12 فيها مقررات جارية بلا تقدير.</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E24"/>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0" customWidth="1" min="2" max="2"/>
    <col width="4" customWidth="1" min="3" max="3"/>
    <col width="26" customWidth="1" min="4" max="4"/>
    <col width="22" customWidth="1" min="5" max="5"/>
  </cols>
  <sheetData>
    <row r="1" ht="26" customHeight="1">
      <c r="A1" s="10" t="inlineStr">
        <is>
          <t>حاسبة GPA للدبلومة الأمريكية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اسم الطالب</t>
        </is>
      </c>
      <c r="B4" s="5" t="inlineStr">
        <is>
          <t>سيف أحمد</t>
        </is>
      </c>
    </row>
    <row r="5" ht="32" customHeight="1">
      <c r="A5" s="12" t="inlineStr">
        <is>
          <t>تُضاف إضافة النوع فقط إذا كانت نقاط التقدير أكبر من</t>
        </is>
      </c>
      <c r="B5" s="13" t="n">
        <v>0</v>
      </c>
    </row>
    <row r="7" ht="36" customHeight="1">
      <c r="A7" s="14" t="inlineStr">
        <is>
          <t>القيم في الجدولين أدناه أمثلة شائعة وليست سياسة مدرستك. عدّلها لتطابق جدول مدرستك؛ كل حسابات الشيت تقرأ منها. اسأل مدرستك عن جدولها إن لم تكن متأكدًا.</t>
        </is>
      </c>
    </row>
    <row r="8" ht="32" customHeight="1">
      <c r="A8" s="15" t="inlineStr">
        <is>
          <t>تحويل التقدير الحرفي إلى نقاط (مثال، قابل للتعديل حسب مدرستك)</t>
        </is>
      </c>
      <c r="D8" s="15" t="inlineStr">
        <is>
          <t>إضافة نوع المقرر (مثال، قابل للتعديل حسب مدرستك)</t>
        </is>
      </c>
    </row>
    <row r="9" ht="32" customHeight="1">
      <c r="A9" s="16" t="inlineStr">
        <is>
          <t>التقدير الحرفي</t>
        </is>
      </c>
      <c r="B9" s="16" t="inlineStr">
        <is>
          <t>النقاط (غير مرجّحة)</t>
        </is>
      </c>
      <c r="D9" s="16" t="inlineStr">
        <is>
          <t>نوع المقرر</t>
        </is>
      </c>
      <c r="E9" s="16" t="inlineStr">
        <is>
          <t>الإضافة على النقاط</t>
        </is>
      </c>
    </row>
    <row r="10">
      <c r="A10" s="5" t="inlineStr">
        <is>
          <t>A+</t>
        </is>
      </c>
      <c r="B10" s="13" t="n">
        <v>4</v>
      </c>
      <c r="D10" s="5" t="inlineStr">
        <is>
          <t>عادي</t>
        </is>
      </c>
      <c r="E10" s="13" t="n">
        <v>0</v>
      </c>
    </row>
    <row r="11">
      <c r="A11" s="5" t="inlineStr">
        <is>
          <t>A</t>
        </is>
      </c>
      <c r="B11" s="13" t="n">
        <v>4</v>
      </c>
      <c r="D11" s="5" t="inlineStr">
        <is>
          <t>Honors</t>
        </is>
      </c>
      <c r="E11" s="13" t="n">
        <v>0.5</v>
      </c>
    </row>
    <row r="12">
      <c r="A12" s="5" t="inlineStr">
        <is>
          <t>A-</t>
        </is>
      </c>
      <c r="B12" s="13" t="n">
        <v>3.7</v>
      </c>
      <c r="D12" s="5" t="inlineStr">
        <is>
          <t>AP</t>
        </is>
      </c>
      <c r="E12" s="13" t="n">
        <v>1</v>
      </c>
    </row>
    <row r="13">
      <c r="A13" s="5" t="inlineStr">
        <is>
          <t>B+</t>
        </is>
      </c>
      <c r="B13" s="13" t="n">
        <v>3.3</v>
      </c>
      <c r="D13" s="5" t="n"/>
      <c r="E13" s="13" t="n"/>
    </row>
    <row r="14">
      <c r="A14" s="5" t="inlineStr">
        <is>
          <t>B</t>
        </is>
      </c>
      <c r="B14" s="13" t="n">
        <v>3</v>
      </c>
      <c r="D14" s="5" t="n"/>
      <c r="E14" s="13" t="n"/>
    </row>
    <row r="15">
      <c r="A15" s="5" t="inlineStr">
        <is>
          <t>B-</t>
        </is>
      </c>
      <c r="B15" s="13" t="n">
        <v>2.7</v>
      </c>
      <c r="D15" s="5" t="n"/>
      <c r="E15" s="13" t="n"/>
    </row>
    <row r="16">
      <c r="A16" s="5" t="inlineStr">
        <is>
          <t>C+</t>
        </is>
      </c>
      <c r="B16" s="13" t="n">
        <v>2.3</v>
      </c>
      <c r="D16" s="5" t="n"/>
      <c r="E16" s="13" t="n"/>
    </row>
    <row r="17">
      <c r="A17" s="5" t="inlineStr">
        <is>
          <t>C</t>
        </is>
      </c>
      <c r="B17" s="13" t="n">
        <v>2</v>
      </c>
      <c r="D17" s="5" t="n"/>
      <c r="E17" s="13" t="n"/>
    </row>
    <row r="18">
      <c r="A18" s="5" t="inlineStr">
        <is>
          <t>C-</t>
        </is>
      </c>
      <c r="B18" s="13" t="n">
        <v>1.7</v>
      </c>
    </row>
    <row r="19">
      <c r="A19" s="5" t="inlineStr">
        <is>
          <t>D+</t>
        </is>
      </c>
      <c r="B19" s="13" t="n">
        <v>1.3</v>
      </c>
    </row>
    <row r="20">
      <c r="A20" s="5" t="inlineStr">
        <is>
          <t>D</t>
        </is>
      </c>
      <c r="B20" s="13" t="n">
        <v>1</v>
      </c>
    </row>
    <row r="21">
      <c r="A21" s="5" t="inlineStr">
        <is>
          <t>D-</t>
        </is>
      </c>
      <c r="B21" s="13" t="n">
        <v>0.7</v>
      </c>
    </row>
    <row r="22">
      <c r="A22" s="5" t="inlineStr">
        <is>
          <t>F</t>
        </is>
      </c>
      <c r="B22" s="13" t="n">
        <v>0</v>
      </c>
    </row>
    <row r="23">
      <c r="A23" s="5" t="n"/>
      <c r="B23" s="13" t="n"/>
    </row>
    <row r="24">
      <c r="A24" s="5" t="n"/>
      <c r="B24" s="13" t="n"/>
    </row>
  </sheetData>
  <mergeCells count="5">
    <mergeCell ref="D8:E8"/>
    <mergeCell ref="A2:E2"/>
    <mergeCell ref="A7:E7"/>
    <mergeCell ref="A1:E1"/>
    <mergeCell ref="A8:B8"/>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K3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30" customWidth="1" min="2" max="2"/>
    <col width="11" customWidth="1" min="3" max="3"/>
    <col width="13" customWidth="1" min="4" max="4"/>
    <col width="12" customWidth="1" min="5" max="5"/>
    <col width="13" customWidth="1" min="6" max="6"/>
    <col width="12" customWidth="1" min="7" max="7"/>
    <col width="13" customWidth="1" min="8" max="8"/>
    <col width="14" customWidth="1" min="9" max="9"/>
    <col width="14" customWidth="1" min="10" max="10"/>
    <col width="26" customWidth="1" min="11" max="11"/>
  </cols>
  <sheetData>
    <row r="1" ht="26" customHeight="1">
      <c r="A1" s="10" t="inlineStr">
        <is>
          <t>حاسبة GPA للدبلومة الأمريكية · قالب مجاني من Softwiro</t>
        </is>
      </c>
    </row>
    <row r="2">
      <c r="A2" s="11" t="inlineStr">
        <is>
          <t>هل تعبت من نقل الأرقام بين الشيتات؟ هذا العمل يتم تلقائيًا في برنامج مخصص من Softwiro ← اضغط هنا</t>
        </is>
      </c>
    </row>
    <row r="3">
      <c r="A3" s="8" t="inlineStr">
        <is>
          <t>اترك التقدير فارغًا للمقرر الجاري. النوع والتقدير يُختاران من قوائم الإعدادات.</t>
        </is>
      </c>
    </row>
    <row r="5" ht="32" customHeight="1">
      <c r="A5" s="16" t="inlineStr">
        <is>
          <t>السنة (Grade)</t>
        </is>
      </c>
      <c r="B5" s="16" t="inlineStr">
        <is>
          <t>المقرر</t>
        </is>
      </c>
      <c r="C5" s="16" t="inlineStr">
        <is>
          <t>الكريديت (Credit)</t>
        </is>
      </c>
      <c r="D5" s="16" t="inlineStr">
        <is>
          <t>النوع</t>
        </is>
      </c>
      <c r="E5" s="16" t="inlineStr">
        <is>
          <t>التقدير الحرفي</t>
        </is>
      </c>
      <c r="F5" s="16" t="inlineStr">
        <is>
          <t>نقاط غير مرجّحة</t>
        </is>
      </c>
      <c r="G5" s="16" t="inlineStr">
        <is>
          <t>الإضافة</t>
        </is>
      </c>
      <c r="H5" s="16" t="inlineStr">
        <is>
          <t>نقاط مرجّحة</t>
        </is>
      </c>
      <c r="I5" s="16" t="inlineStr">
        <is>
          <t>جودة غير مرجّحة</t>
        </is>
      </c>
      <c r="J5" s="16" t="inlineStr">
        <is>
          <t>جودة مرجّحة</t>
        </is>
      </c>
      <c r="K5" s="16" t="inlineStr">
        <is>
          <t>الحالة</t>
        </is>
      </c>
    </row>
    <row r="6">
      <c r="A6" s="17" t="n">
        <v>9</v>
      </c>
      <c r="B6" s="5" t="inlineStr">
        <is>
          <t>Algebra I</t>
        </is>
      </c>
      <c r="C6" s="13" t="n">
        <v>1</v>
      </c>
      <c r="D6" s="5" t="inlineStr">
        <is>
          <t>عادي</t>
        </is>
      </c>
      <c r="E6" s="5" t="inlineStr">
        <is>
          <t>A</t>
        </is>
      </c>
      <c r="F6" s="18">
        <f>IF(E6&amp;""="","",IFERROR(VLOOKUP(E6&amp;"",'الإعدادات'!$A$10:$B$24,2,FALSE),""))</f>
        <v/>
      </c>
      <c r="G6" s="18">
        <f>IF(F6="","",IF(D6&amp;""="",0,IFERROR(VLOOKUP(D6&amp;"",'الإعدادات'!$D$10:$E$17,2,FALSE),"")))</f>
        <v/>
      </c>
      <c r="H6" s="18">
        <f>IF(OR(F6="",G6=""),"",IF(F6&gt;'الإعدادات'!$B$5,ROUND(F6+G6,4),F6))</f>
        <v/>
      </c>
      <c r="I6" s="19">
        <f>IF(K6="محسوب",ROUND(C6*F6,4),"")</f>
        <v/>
      </c>
      <c r="J6" s="19">
        <f>IF(K6="محسوب",ROUND(C6*H6,4),"")</f>
        <v/>
      </c>
      <c r="K6" s="6">
        <f>IF(AND(A6&amp;""="",B6&amp;""="",C6&amp;""="",D6&amp;""="",E6&amp;""=""),"",IF(NOT(ISNUMBER(A6)),"السنة ناقصة",IF(NOT(ISNUMBER(C6)),"الكريديت ناقص",IF(C6&lt;=0,"الكريديت ناقص",IF(E6&amp;""="","بدون تقدير",IF(F6="","تقدير غير موجود",IF(G6="","نوع غير موجود","محسوب")))))))</f>
        <v/>
      </c>
    </row>
    <row r="7">
      <c r="A7" s="17" t="n">
        <v>9</v>
      </c>
      <c r="B7" s="5" t="inlineStr">
        <is>
          <t>English 9</t>
        </is>
      </c>
      <c r="C7" s="13" t="n">
        <v>1</v>
      </c>
      <c r="D7" s="5" t="inlineStr">
        <is>
          <t>عادي</t>
        </is>
      </c>
      <c r="E7" s="5" t="inlineStr">
        <is>
          <t>A-</t>
        </is>
      </c>
      <c r="F7" s="18">
        <f>IF(E7&amp;""="","",IFERROR(VLOOKUP(E7&amp;"",'الإعدادات'!$A$10:$B$24,2,FALSE),""))</f>
        <v/>
      </c>
      <c r="G7" s="18">
        <f>IF(F7="","",IF(D7&amp;""="",0,IFERROR(VLOOKUP(D7&amp;"",'الإعدادات'!$D$10:$E$17,2,FALSE),"")))</f>
        <v/>
      </c>
      <c r="H7" s="18">
        <f>IF(OR(F7="",G7=""),"",IF(F7&gt;'الإعدادات'!$B$5,ROUND(F7+G7,4),F7))</f>
        <v/>
      </c>
      <c r="I7" s="19">
        <f>IF(K7="محسوب",ROUND(C7*F7,4),"")</f>
        <v/>
      </c>
      <c r="J7" s="19">
        <f>IF(K7="محسوب",ROUND(C7*H7,4),"")</f>
        <v/>
      </c>
      <c r="K7" s="6">
        <f>IF(AND(A7&amp;""="",B7&amp;""="",C7&amp;""="",D7&amp;""="",E7&amp;""=""),"",IF(NOT(ISNUMBER(A7)),"السنة ناقصة",IF(NOT(ISNUMBER(C7)),"الكريديت ناقص",IF(C7&lt;=0,"الكريديت ناقص",IF(E7&amp;""="","بدون تقدير",IF(F7="","تقدير غير موجود",IF(G7="","نوع غير موجود","محسوب")))))))</f>
        <v/>
      </c>
    </row>
    <row r="8">
      <c r="A8" s="17" t="n">
        <v>9</v>
      </c>
      <c r="B8" s="5" t="inlineStr">
        <is>
          <t>Biology</t>
        </is>
      </c>
      <c r="C8" s="13" t="n">
        <v>1</v>
      </c>
      <c r="D8" s="5" t="inlineStr">
        <is>
          <t>Honors</t>
        </is>
      </c>
      <c r="E8" s="5" t="inlineStr">
        <is>
          <t>B+</t>
        </is>
      </c>
      <c r="F8" s="18">
        <f>IF(E8&amp;""="","",IFERROR(VLOOKUP(E8&amp;"",'الإعدادات'!$A$10:$B$24,2,FALSE),""))</f>
        <v/>
      </c>
      <c r="G8" s="18">
        <f>IF(F8="","",IF(D8&amp;""="",0,IFERROR(VLOOKUP(D8&amp;"",'الإعدادات'!$D$10:$E$17,2,FALSE),"")))</f>
        <v/>
      </c>
      <c r="H8" s="18">
        <f>IF(OR(F8="",G8=""),"",IF(F8&gt;'الإعدادات'!$B$5,ROUND(F8+G8,4),F8))</f>
        <v/>
      </c>
      <c r="I8" s="19">
        <f>IF(K8="محسوب",ROUND(C8*F8,4),"")</f>
        <v/>
      </c>
      <c r="J8" s="19">
        <f>IF(K8="محسوب",ROUND(C8*H8,4),"")</f>
        <v/>
      </c>
      <c r="K8" s="6">
        <f>IF(AND(A8&amp;""="",B8&amp;""="",C8&amp;""="",D8&amp;""="",E8&amp;""=""),"",IF(NOT(ISNUMBER(A8)),"السنة ناقصة",IF(NOT(ISNUMBER(C8)),"الكريديت ناقص",IF(C8&lt;=0,"الكريديت ناقص",IF(E8&amp;""="","بدون تقدير",IF(F8="","تقدير غير موجود",IF(G8="","نوع غير موجود","محسوب")))))))</f>
        <v/>
      </c>
    </row>
    <row r="9">
      <c r="A9" s="17" t="n">
        <v>9</v>
      </c>
      <c r="B9" s="5" t="inlineStr">
        <is>
          <t>World History</t>
        </is>
      </c>
      <c r="C9" s="13" t="n">
        <v>1</v>
      </c>
      <c r="D9" s="5" t="inlineStr">
        <is>
          <t>عادي</t>
        </is>
      </c>
      <c r="E9" s="5" t="inlineStr">
        <is>
          <t>B</t>
        </is>
      </c>
      <c r="F9" s="18">
        <f>IF(E9&amp;""="","",IFERROR(VLOOKUP(E9&amp;"",'الإعدادات'!$A$10:$B$24,2,FALSE),""))</f>
        <v/>
      </c>
      <c r="G9" s="18">
        <f>IF(F9="","",IF(D9&amp;""="",0,IFERROR(VLOOKUP(D9&amp;"",'الإعدادات'!$D$10:$E$17,2,FALSE),"")))</f>
        <v/>
      </c>
      <c r="H9" s="18">
        <f>IF(OR(F9="",G9=""),"",IF(F9&gt;'الإعدادات'!$B$5,ROUND(F9+G9,4),F9))</f>
        <v/>
      </c>
      <c r="I9" s="19">
        <f>IF(K9="محسوب",ROUND(C9*F9,4),"")</f>
        <v/>
      </c>
      <c r="J9" s="19">
        <f>IF(K9="محسوب",ROUND(C9*H9,4),"")</f>
        <v/>
      </c>
      <c r="K9" s="6">
        <f>IF(AND(A9&amp;""="",B9&amp;""="",C9&amp;""="",D9&amp;""="",E9&amp;""=""),"",IF(NOT(ISNUMBER(A9)),"السنة ناقصة",IF(NOT(ISNUMBER(C9)),"الكريديت ناقص",IF(C9&lt;=0,"الكريديت ناقص",IF(E9&amp;""="","بدون تقدير",IF(F9="","تقدير غير موجود",IF(G9="","نوع غير موجود","محسوب")))))))</f>
        <v/>
      </c>
    </row>
    <row r="10">
      <c r="A10" s="17" t="n">
        <v>9</v>
      </c>
      <c r="B10" s="5" t="inlineStr">
        <is>
          <t>Spanish I</t>
        </is>
      </c>
      <c r="C10" s="13" t="n">
        <v>1</v>
      </c>
      <c r="D10" s="5" t="inlineStr">
        <is>
          <t>عادي</t>
        </is>
      </c>
      <c r="E10" s="5" t="inlineStr">
        <is>
          <t>A</t>
        </is>
      </c>
      <c r="F10" s="18">
        <f>IF(E10&amp;""="","",IFERROR(VLOOKUP(E10&amp;"",'الإعدادات'!$A$10:$B$24,2,FALSE),""))</f>
        <v/>
      </c>
      <c r="G10" s="18">
        <f>IF(F10="","",IF(D10&amp;""="",0,IFERROR(VLOOKUP(D10&amp;"",'الإعدادات'!$D$10:$E$17,2,FALSE),"")))</f>
        <v/>
      </c>
      <c r="H10" s="18">
        <f>IF(OR(F10="",G10=""),"",IF(F10&gt;'الإعدادات'!$B$5,ROUND(F10+G10,4),F10))</f>
        <v/>
      </c>
      <c r="I10" s="19">
        <f>IF(K10="محسوب",ROUND(C10*F10,4),"")</f>
        <v/>
      </c>
      <c r="J10" s="19">
        <f>IF(K10="محسوب",ROUND(C10*H10,4),"")</f>
        <v/>
      </c>
      <c r="K10" s="6">
        <f>IF(AND(A10&amp;""="",B10&amp;""="",C10&amp;""="",D10&amp;""="",E10&amp;""=""),"",IF(NOT(ISNUMBER(A10)),"السنة ناقصة",IF(NOT(ISNUMBER(C10)),"الكريديت ناقص",IF(C10&lt;=0,"الكريديت ناقص",IF(E10&amp;""="","بدون تقدير",IF(F10="","تقدير غير موجود",IF(G10="","نوع غير موجود","محسوب")))))))</f>
        <v/>
      </c>
    </row>
    <row r="11">
      <c r="A11" s="17" t="n">
        <v>9</v>
      </c>
      <c r="B11" s="5" t="inlineStr">
        <is>
          <t>Physical Education</t>
        </is>
      </c>
      <c r="C11" s="13" t="n">
        <v>0.5</v>
      </c>
      <c r="D11" s="5" t="inlineStr">
        <is>
          <t>عادي</t>
        </is>
      </c>
      <c r="E11" s="5" t="inlineStr">
        <is>
          <t>A+</t>
        </is>
      </c>
      <c r="F11" s="18">
        <f>IF(E11&amp;""="","",IFERROR(VLOOKUP(E11&amp;"",'الإعدادات'!$A$10:$B$24,2,FALSE),""))</f>
        <v/>
      </c>
      <c r="G11" s="18">
        <f>IF(F11="","",IF(D11&amp;""="",0,IFERROR(VLOOKUP(D11&amp;"",'الإعدادات'!$D$10:$E$17,2,FALSE),"")))</f>
        <v/>
      </c>
      <c r="H11" s="18">
        <f>IF(OR(F11="",G11=""),"",IF(F11&gt;'الإعدادات'!$B$5,ROUND(F11+G11,4),F11))</f>
        <v/>
      </c>
      <c r="I11" s="19">
        <f>IF(K11="محسوب",ROUND(C11*F11,4),"")</f>
        <v/>
      </c>
      <c r="J11" s="19">
        <f>IF(K11="محسوب",ROUND(C11*H11,4),"")</f>
        <v/>
      </c>
      <c r="K11" s="6">
        <f>IF(AND(A11&amp;""="",B11&amp;""="",C11&amp;""="",D11&amp;""="",E11&amp;""=""),"",IF(NOT(ISNUMBER(A11)),"السنة ناقصة",IF(NOT(ISNUMBER(C11)),"الكريديت ناقص",IF(C11&lt;=0,"الكريديت ناقص",IF(E11&amp;""="","بدون تقدير",IF(F11="","تقدير غير موجود",IF(G11="","نوع غير موجود","محسوب")))))))</f>
        <v/>
      </c>
    </row>
    <row r="12">
      <c r="A12" s="17" t="n">
        <v>10</v>
      </c>
      <c r="B12" s="5" t="inlineStr">
        <is>
          <t>Geometry</t>
        </is>
      </c>
      <c r="C12" s="13" t="n">
        <v>1</v>
      </c>
      <c r="D12" s="5" t="inlineStr">
        <is>
          <t>Honors</t>
        </is>
      </c>
      <c r="E12" s="5" t="inlineStr">
        <is>
          <t>B</t>
        </is>
      </c>
      <c r="F12" s="18">
        <f>IF(E12&amp;""="","",IFERROR(VLOOKUP(E12&amp;"",'الإعدادات'!$A$10:$B$24,2,FALSE),""))</f>
        <v/>
      </c>
      <c r="G12" s="18">
        <f>IF(F12="","",IF(D12&amp;""="",0,IFERROR(VLOOKUP(D12&amp;"",'الإعدادات'!$D$10:$E$17,2,FALSE),"")))</f>
        <v/>
      </c>
      <c r="H12" s="18">
        <f>IF(OR(F12="",G12=""),"",IF(F12&gt;'الإعدادات'!$B$5,ROUND(F12+G12,4),F12))</f>
        <v/>
      </c>
      <c r="I12" s="19">
        <f>IF(K12="محسوب",ROUND(C12*F12,4),"")</f>
        <v/>
      </c>
      <c r="J12" s="19">
        <f>IF(K12="محسوب",ROUND(C12*H12,4),"")</f>
        <v/>
      </c>
      <c r="K12" s="6">
        <f>IF(AND(A12&amp;""="",B12&amp;""="",C12&amp;""="",D12&amp;""="",E12&amp;""=""),"",IF(NOT(ISNUMBER(A12)),"السنة ناقصة",IF(NOT(ISNUMBER(C12)),"الكريديت ناقص",IF(C12&lt;=0,"الكريديت ناقص",IF(E12&amp;""="","بدون تقدير",IF(F12="","تقدير غير موجود",IF(G12="","نوع غير موجود","محسوب")))))))</f>
        <v/>
      </c>
    </row>
    <row r="13">
      <c r="A13" s="17" t="n">
        <v>10</v>
      </c>
      <c r="B13" s="5" t="inlineStr">
        <is>
          <t>English 10</t>
        </is>
      </c>
      <c r="C13" s="13" t="n">
        <v>1</v>
      </c>
      <c r="D13" s="5" t="inlineStr">
        <is>
          <t>Honors</t>
        </is>
      </c>
      <c r="E13" s="5" t="inlineStr">
        <is>
          <t>A-</t>
        </is>
      </c>
      <c r="F13" s="18">
        <f>IF(E13&amp;""="","",IFERROR(VLOOKUP(E13&amp;"",'الإعدادات'!$A$10:$B$24,2,FALSE),""))</f>
        <v/>
      </c>
      <c r="G13" s="18">
        <f>IF(F13="","",IF(D13&amp;""="",0,IFERROR(VLOOKUP(D13&amp;"",'الإعدادات'!$D$10:$E$17,2,FALSE),"")))</f>
        <v/>
      </c>
      <c r="H13" s="18">
        <f>IF(OR(F13="",G13=""),"",IF(F13&gt;'الإعدادات'!$B$5,ROUND(F13+G13,4),F13))</f>
        <v/>
      </c>
      <c r="I13" s="19">
        <f>IF(K13="محسوب",ROUND(C13*F13,4),"")</f>
        <v/>
      </c>
      <c r="J13" s="19">
        <f>IF(K13="محسوب",ROUND(C13*H13,4),"")</f>
        <v/>
      </c>
      <c r="K13" s="6">
        <f>IF(AND(A13&amp;""="",B13&amp;""="",C13&amp;""="",D13&amp;""="",E13&amp;""=""),"",IF(NOT(ISNUMBER(A13)),"السنة ناقصة",IF(NOT(ISNUMBER(C13)),"الكريديت ناقص",IF(C13&lt;=0,"الكريديت ناقص",IF(E13&amp;""="","بدون تقدير",IF(F13="","تقدير غير موجود",IF(G13="","نوع غير موجود","محسوب")))))))</f>
        <v/>
      </c>
    </row>
    <row r="14">
      <c r="A14" s="17" t="n">
        <v>10</v>
      </c>
      <c r="B14" s="5" t="inlineStr">
        <is>
          <t>Chemistry</t>
        </is>
      </c>
      <c r="C14" s="13" t="n">
        <v>1</v>
      </c>
      <c r="D14" s="5" t="inlineStr">
        <is>
          <t>عادي</t>
        </is>
      </c>
      <c r="E14" s="5" t="inlineStr">
        <is>
          <t>C+</t>
        </is>
      </c>
      <c r="F14" s="18">
        <f>IF(E14&amp;""="","",IFERROR(VLOOKUP(E14&amp;"",'الإعدادات'!$A$10:$B$24,2,FALSE),""))</f>
        <v/>
      </c>
      <c r="G14" s="18">
        <f>IF(F14="","",IF(D14&amp;""="",0,IFERROR(VLOOKUP(D14&amp;"",'الإعدادات'!$D$10:$E$17,2,FALSE),"")))</f>
        <v/>
      </c>
      <c r="H14" s="18">
        <f>IF(OR(F14="",G14=""),"",IF(F14&gt;'الإعدادات'!$B$5,ROUND(F14+G14,4),F14))</f>
        <v/>
      </c>
      <c r="I14" s="19">
        <f>IF(K14="محسوب",ROUND(C14*F14,4),"")</f>
        <v/>
      </c>
      <c r="J14" s="19">
        <f>IF(K14="محسوب",ROUND(C14*H14,4),"")</f>
        <v/>
      </c>
      <c r="K14" s="6">
        <f>IF(AND(A14&amp;""="",B14&amp;""="",C14&amp;""="",D14&amp;""="",E14&amp;""=""),"",IF(NOT(ISNUMBER(A14)),"السنة ناقصة",IF(NOT(ISNUMBER(C14)),"الكريديت ناقص",IF(C14&lt;=0,"الكريديت ناقص",IF(E14&amp;""="","بدون تقدير",IF(F14="","تقدير غير موجود",IF(G14="","نوع غير موجود","محسوب")))))))</f>
        <v/>
      </c>
    </row>
    <row r="15">
      <c r="A15" s="17" t="n">
        <v>10</v>
      </c>
      <c r="B15" s="5" t="inlineStr">
        <is>
          <t>History 10</t>
        </is>
      </c>
      <c r="C15" s="13" t="n">
        <v>1</v>
      </c>
      <c r="D15" s="5" t="inlineStr">
        <is>
          <t>عادي</t>
        </is>
      </c>
      <c r="E15" s="5" t="inlineStr">
        <is>
          <t>B+</t>
        </is>
      </c>
      <c r="F15" s="18">
        <f>IF(E15&amp;""="","",IFERROR(VLOOKUP(E15&amp;"",'الإعدادات'!$A$10:$B$24,2,FALSE),""))</f>
        <v/>
      </c>
      <c r="G15" s="18">
        <f>IF(F15="","",IF(D15&amp;""="",0,IFERROR(VLOOKUP(D15&amp;"",'الإعدادات'!$D$10:$E$17,2,FALSE),"")))</f>
        <v/>
      </c>
      <c r="H15" s="18">
        <f>IF(OR(F15="",G15=""),"",IF(F15&gt;'الإعدادات'!$B$5,ROUND(F15+G15,4),F15))</f>
        <v/>
      </c>
      <c r="I15" s="19">
        <f>IF(K15="محسوب",ROUND(C15*F15,4),"")</f>
        <v/>
      </c>
      <c r="J15" s="19">
        <f>IF(K15="محسوب",ROUND(C15*H15,4),"")</f>
        <v/>
      </c>
      <c r="K15" s="6">
        <f>IF(AND(A15&amp;""="",B15&amp;""="",C15&amp;""="",D15&amp;""="",E15&amp;""=""),"",IF(NOT(ISNUMBER(A15)),"السنة ناقصة",IF(NOT(ISNUMBER(C15)),"الكريديت ناقص",IF(C15&lt;=0,"الكريديت ناقص",IF(E15&amp;""="","بدون تقدير",IF(F15="","تقدير غير موجود",IF(G15="","نوع غير موجود","محسوب")))))))</f>
        <v/>
      </c>
    </row>
    <row r="16">
      <c r="A16" s="17" t="n">
        <v>10</v>
      </c>
      <c r="B16" s="5" t="inlineStr">
        <is>
          <t>Spanish II</t>
        </is>
      </c>
      <c r="C16" s="13" t="n">
        <v>1</v>
      </c>
      <c r="D16" s="5" t="inlineStr">
        <is>
          <t>عادي</t>
        </is>
      </c>
      <c r="E16" s="5" t="inlineStr">
        <is>
          <t>A-</t>
        </is>
      </c>
      <c r="F16" s="18">
        <f>IF(E16&amp;""="","",IFERROR(VLOOKUP(E16&amp;"",'الإعدادات'!$A$10:$B$24,2,FALSE),""))</f>
        <v/>
      </c>
      <c r="G16" s="18">
        <f>IF(F16="","",IF(D16&amp;""="",0,IFERROR(VLOOKUP(D16&amp;"",'الإعدادات'!$D$10:$E$17,2,FALSE),"")))</f>
        <v/>
      </c>
      <c r="H16" s="18">
        <f>IF(OR(F16="",G16=""),"",IF(F16&gt;'الإعدادات'!$B$5,ROUND(F16+G16,4),F16))</f>
        <v/>
      </c>
      <c r="I16" s="19">
        <f>IF(K16="محسوب",ROUND(C16*F16,4),"")</f>
        <v/>
      </c>
      <c r="J16" s="19">
        <f>IF(K16="محسوب",ROUND(C16*H16,4),"")</f>
        <v/>
      </c>
      <c r="K16" s="6">
        <f>IF(AND(A16&amp;""="",B16&amp;""="",C16&amp;""="",D16&amp;""="",E16&amp;""=""),"",IF(NOT(ISNUMBER(A16)),"السنة ناقصة",IF(NOT(ISNUMBER(C16)),"الكريديت ناقص",IF(C16&lt;=0,"الكريديت ناقص",IF(E16&amp;""="","بدون تقدير",IF(F16="","تقدير غير موجود",IF(G16="","نوع غير موجود","محسوب")))))))</f>
        <v/>
      </c>
    </row>
    <row r="17">
      <c r="A17" s="17" t="n">
        <v>10</v>
      </c>
      <c r="B17" s="5" t="inlineStr">
        <is>
          <t>Art</t>
        </is>
      </c>
      <c r="C17" s="13" t="n">
        <v>0.5</v>
      </c>
      <c r="D17" s="5" t="inlineStr">
        <is>
          <t>عادي</t>
        </is>
      </c>
      <c r="E17" s="5" t="inlineStr">
        <is>
          <t>A</t>
        </is>
      </c>
      <c r="F17" s="18">
        <f>IF(E17&amp;""="","",IFERROR(VLOOKUP(E17&amp;"",'الإعدادات'!$A$10:$B$24,2,FALSE),""))</f>
        <v/>
      </c>
      <c r="G17" s="18">
        <f>IF(F17="","",IF(D17&amp;""="",0,IFERROR(VLOOKUP(D17&amp;"",'الإعدادات'!$D$10:$E$17,2,FALSE),"")))</f>
        <v/>
      </c>
      <c r="H17" s="18">
        <f>IF(OR(F17="",G17=""),"",IF(F17&gt;'الإعدادات'!$B$5,ROUND(F17+G17,4),F17))</f>
        <v/>
      </c>
      <c r="I17" s="19">
        <f>IF(K17="محسوب",ROUND(C17*F17,4),"")</f>
        <v/>
      </c>
      <c r="J17" s="19">
        <f>IF(K17="محسوب",ROUND(C17*H17,4),"")</f>
        <v/>
      </c>
      <c r="K17" s="6">
        <f>IF(AND(A17&amp;""="",B17&amp;""="",C17&amp;""="",D17&amp;""="",E17&amp;""=""),"",IF(NOT(ISNUMBER(A17)),"السنة ناقصة",IF(NOT(ISNUMBER(C17)),"الكريديت ناقص",IF(C17&lt;=0,"الكريديت ناقص",IF(E17&amp;""="","بدون تقدير",IF(F17="","تقدير غير موجود",IF(G17="","نوع غير موجود","محسوب")))))))</f>
        <v/>
      </c>
    </row>
    <row r="18">
      <c r="A18" s="17" t="n">
        <v>11</v>
      </c>
      <c r="B18" s="5" t="inlineStr">
        <is>
          <t>Precalculus</t>
        </is>
      </c>
      <c r="C18" s="13" t="n">
        <v>1</v>
      </c>
      <c r="D18" s="5" t="inlineStr">
        <is>
          <t>Honors</t>
        </is>
      </c>
      <c r="E18" s="5" t="inlineStr">
        <is>
          <t>B+</t>
        </is>
      </c>
      <c r="F18" s="18">
        <f>IF(E18&amp;""="","",IFERROR(VLOOKUP(E18&amp;"",'الإعدادات'!$A$10:$B$24,2,FALSE),""))</f>
        <v/>
      </c>
      <c r="G18" s="18">
        <f>IF(F18="","",IF(D18&amp;""="",0,IFERROR(VLOOKUP(D18&amp;"",'الإعدادات'!$D$10:$E$17,2,FALSE),"")))</f>
        <v/>
      </c>
      <c r="H18" s="18">
        <f>IF(OR(F18="",G18=""),"",IF(F18&gt;'الإعدادات'!$B$5,ROUND(F18+G18,4),F18))</f>
        <v/>
      </c>
      <c r="I18" s="19">
        <f>IF(K18="محسوب",ROUND(C18*F18,4),"")</f>
        <v/>
      </c>
      <c r="J18" s="19">
        <f>IF(K18="محسوب",ROUND(C18*H18,4),"")</f>
        <v/>
      </c>
      <c r="K18" s="6">
        <f>IF(AND(A18&amp;""="",B18&amp;""="",C18&amp;""="",D18&amp;""="",E18&amp;""=""),"",IF(NOT(ISNUMBER(A18)),"السنة ناقصة",IF(NOT(ISNUMBER(C18)),"الكريديت ناقص",IF(C18&lt;=0,"الكريديت ناقص",IF(E18&amp;""="","بدون تقدير",IF(F18="","تقدير غير موجود",IF(G18="","نوع غير موجود","محسوب")))))))</f>
        <v/>
      </c>
    </row>
    <row r="19">
      <c r="A19" s="17" t="n">
        <v>11</v>
      </c>
      <c r="B19" s="5" t="inlineStr">
        <is>
          <t>AP English Language</t>
        </is>
      </c>
      <c r="C19" s="13" t="n">
        <v>1</v>
      </c>
      <c r="D19" s="5" t="inlineStr">
        <is>
          <t>AP</t>
        </is>
      </c>
      <c r="E19" s="5" t="inlineStr">
        <is>
          <t>B</t>
        </is>
      </c>
      <c r="F19" s="18">
        <f>IF(E19&amp;""="","",IFERROR(VLOOKUP(E19&amp;"",'الإعدادات'!$A$10:$B$24,2,FALSE),""))</f>
        <v/>
      </c>
      <c r="G19" s="18">
        <f>IF(F19="","",IF(D19&amp;""="",0,IFERROR(VLOOKUP(D19&amp;"",'الإعدادات'!$D$10:$E$17,2,FALSE),"")))</f>
        <v/>
      </c>
      <c r="H19" s="18">
        <f>IF(OR(F19="",G19=""),"",IF(F19&gt;'الإعدادات'!$B$5,ROUND(F19+G19,4),F19))</f>
        <v/>
      </c>
      <c r="I19" s="19">
        <f>IF(K19="محسوب",ROUND(C19*F19,4),"")</f>
        <v/>
      </c>
      <c r="J19" s="19">
        <f>IF(K19="محسوب",ROUND(C19*H19,4),"")</f>
        <v/>
      </c>
      <c r="K19" s="6">
        <f>IF(AND(A19&amp;""="",B19&amp;""="",C19&amp;""="",D19&amp;""="",E19&amp;""=""),"",IF(NOT(ISNUMBER(A19)),"السنة ناقصة",IF(NOT(ISNUMBER(C19)),"الكريديت ناقص",IF(C19&lt;=0,"الكريديت ناقص",IF(E19&amp;""="","بدون تقدير",IF(F19="","تقدير غير موجود",IF(G19="","نوع غير موجود","محسوب")))))))</f>
        <v/>
      </c>
    </row>
    <row r="20">
      <c r="A20" s="17" t="n">
        <v>11</v>
      </c>
      <c r="B20" s="5" t="inlineStr">
        <is>
          <t>AP US History</t>
        </is>
      </c>
      <c r="C20" s="13" t="n">
        <v>1</v>
      </c>
      <c r="D20" s="5" t="inlineStr">
        <is>
          <t>AP</t>
        </is>
      </c>
      <c r="E20" s="5" t="inlineStr">
        <is>
          <t>B-</t>
        </is>
      </c>
      <c r="F20" s="18">
        <f>IF(E20&amp;""="","",IFERROR(VLOOKUP(E20&amp;"",'الإعدادات'!$A$10:$B$24,2,FALSE),""))</f>
        <v/>
      </c>
      <c r="G20" s="18">
        <f>IF(F20="","",IF(D20&amp;""="",0,IFERROR(VLOOKUP(D20&amp;"",'الإعدادات'!$D$10:$E$17,2,FALSE),"")))</f>
        <v/>
      </c>
      <c r="H20" s="18">
        <f>IF(OR(F20="",G20=""),"",IF(F20&gt;'الإعدادات'!$B$5,ROUND(F20+G20,4),F20))</f>
        <v/>
      </c>
      <c r="I20" s="19">
        <f>IF(K20="محسوب",ROUND(C20*F20,4),"")</f>
        <v/>
      </c>
      <c r="J20" s="19">
        <f>IF(K20="محسوب",ROUND(C20*H20,4),"")</f>
        <v/>
      </c>
      <c r="K20" s="6">
        <f>IF(AND(A20&amp;""="",B20&amp;""="",C20&amp;""="",D20&amp;""="",E20&amp;""=""),"",IF(NOT(ISNUMBER(A20)),"السنة ناقصة",IF(NOT(ISNUMBER(C20)),"الكريديت ناقص",IF(C20&lt;=0,"الكريديت ناقص",IF(E20&amp;""="","بدون تقدير",IF(F20="","تقدير غير موجود",IF(G20="","نوع غير موجود","محسوب")))))))</f>
        <v/>
      </c>
    </row>
    <row r="21">
      <c r="A21" s="17" t="n">
        <v>11</v>
      </c>
      <c r="B21" s="5" t="inlineStr">
        <is>
          <t>Physics</t>
        </is>
      </c>
      <c r="C21" s="13" t="n">
        <v>1</v>
      </c>
      <c r="D21" s="5" t="inlineStr">
        <is>
          <t>Honors</t>
        </is>
      </c>
      <c r="E21" s="5" t="inlineStr">
        <is>
          <t>C</t>
        </is>
      </c>
      <c r="F21" s="18">
        <f>IF(E21&amp;""="","",IFERROR(VLOOKUP(E21&amp;"",'الإعدادات'!$A$10:$B$24,2,FALSE),""))</f>
        <v/>
      </c>
      <c r="G21" s="18">
        <f>IF(F21="","",IF(D21&amp;""="",0,IFERROR(VLOOKUP(D21&amp;"",'الإعدادات'!$D$10:$E$17,2,FALSE),"")))</f>
        <v/>
      </c>
      <c r="H21" s="18">
        <f>IF(OR(F21="",G21=""),"",IF(F21&gt;'الإعدادات'!$B$5,ROUND(F21+G21,4),F21))</f>
        <v/>
      </c>
      <c r="I21" s="19">
        <f>IF(K21="محسوب",ROUND(C21*F21,4),"")</f>
        <v/>
      </c>
      <c r="J21" s="19">
        <f>IF(K21="محسوب",ROUND(C21*H21,4),"")</f>
        <v/>
      </c>
      <c r="K21" s="6">
        <f>IF(AND(A21&amp;""="",B21&amp;""="",C21&amp;""="",D21&amp;""="",E21&amp;""=""),"",IF(NOT(ISNUMBER(A21)),"السنة ناقصة",IF(NOT(ISNUMBER(C21)),"الكريديت ناقص",IF(C21&lt;=0,"الكريديت ناقص",IF(E21&amp;""="","بدون تقدير",IF(F21="","تقدير غير موجود",IF(G21="","نوع غير موجود","محسوب")))))))</f>
        <v/>
      </c>
    </row>
    <row r="22">
      <c r="A22" s="17" t="n">
        <v>11</v>
      </c>
      <c r="B22" s="5" t="inlineStr">
        <is>
          <t>Spanish III</t>
        </is>
      </c>
      <c r="C22" s="13" t="n">
        <v>1</v>
      </c>
      <c r="D22" s="5" t="inlineStr">
        <is>
          <t>عادي</t>
        </is>
      </c>
      <c r="E22" s="5" t="inlineStr">
        <is>
          <t>A</t>
        </is>
      </c>
      <c r="F22" s="18">
        <f>IF(E22&amp;""="","",IFERROR(VLOOKUP(E22&amp;"",'الإعدادات'!$A$10:$B$24,2,FALSE),""))</f>
        <v/>
      </c>
      <c r="G22" s="18">
        <f>IF(F22="","",IF(D22&amp;""="",0,IFERROR(VLOOKUP(D22&amp;"",'الإعدادات'!$D$10:$E$17,2,FALSE),"")))</f>
        <v/>
      </c>
      <c r="H22" s="18">
        <f>IF(OR(F22="",G22=""),"",IF(F22&gt;'الإعدادات'!$B$5,ROUND(F22+G22,4),F22))</f>
        <v/>
      </c>
      <c r="I22" s="19">
        <f>IF(K22="محسوب",ROUND(C22*F22,4),"")</f>
        <v/>
      </c>
      <c r="J22" s="19">
        <f>IF(K22="محسوب",ROUND(C22*H22,4),"")</f>
        <v/>
      </c>
      <c r="K22" s="6">
        <f>IF(AND(A22&amp;""="",B22&amp;""="",C22&amp;""="",D22&amp;""="",E22&amp;""=""),"",IF(NOT(ISNUMBER(A22)),"السنة ناقصة",IF(NOT(ISNUMBER(C22)),"الكريديت ناقص",IF(C22&lt;=0,"الكريديت ناقص",IF(E22&amp;""="","بدون تقدير",IF(F22="","تقدير غير موجود",IF(G22="","نوع غير موجود","محسوب")))))))</f>
        <v/>
      </c>
    </row>
    <row r="23">
      <c r="A23" s="17" t="n">
        <v>11</v>
      </c>
      <c r="B23" s="5" t="inlineStr">
        <is>
          <t>Computer Science</t>
        </is>
      </c>
      <c r="C23" s="13" t="n">
        <v>0.5</v>
      </c>
      <c r="D23" s="5" t="inlineStr">
        <is>
          <t>عادي</t>
        </is>
      </c>
      <c r="E23" s="5" t="inlineStr">
        <is>
          <t>A</t>
        </is>
      </c>
      <c r="F23" s="18">
        <f>IF(E23&amp;""="","",IFERROR(VLOOKUP(E23&amp;"",'الإعدادات'!$A$10:$B$24,2,FALSE),""))</f>
        <v/>
      </c>
      <c r="G23" s="18">
        <f>IF(F23="","",IF(D23&amp;""="",0,IFERROR(VLOOKUP(D23&amp;"",'الإعدادات'!$D$10:$E$17,2,FALSE),"")))</f>
        <v/>
      </c>
      <c r="H23" s="18">
        <f>IF(OR(F23="",G23=""),"",IF(F23&gt;'الإعدادات'!$B$5,ROUND(F23+G23,4),F23))</f>
        <v/>
      </c>
      <c r="I23" s="19">
        <f>IF(K23="محسوب",ROUND(C23*F23,4),"")</f>
        <v/>
      </c>
      <c r="J23" s="19">
        <f>IF(K23="محسوب",ROUND(C23*H23,4),"")</f>
        <v/>
      </c>
      <c r="K23" s="6">
        <f>IF(AND(A23&amp;""="",B23&amp;""="",C23&amp;""="",D23&amp;""="",E23&amp;""=""),"",IF(NOT(ISNUMBER(A23)),"السنة ناقصة",IF(NOT(ISNUMBER(C23)),"الكريديت ناقص",IF(C23&lt;=0,"الكريديت ناقص",IF(E23&amp;""="","بدون تقدير",IF(F23="","تقدير غير موجود",IF(G23="","نوع غير موجود","محسوب")))))))</f>
        <v/>
      </c>
    </row>
    <row r="24">
      <c r="A24" s="17" t="n">
        <v>12</v>
      </c>
      <c r="B24" s="5" t="inlineStr">
        <is>
          <t>AP Calculus AB</t>
        </is>
      </c>
      <c r="C24" s="13" t="n">
        <v>1</v>
      </c>
      <c r="D24" s="5" t="inlineStr">
        <is>
          <t>AP</t>
        </is>
      </c>
      <c r="E24" s="5" t="n"/>
      <c r="F24" s="18">
        <f>IF(E24&amp;""="","",IFERROR(VLOOKUP(E24&amp;"",'الإعدادات'!$A$10:$B$24,2,FALSE),""))</f>
        <v/>
      </c>
      <c r="G24" s="18">
        <f>IF(F24="","",IF(D24&amp;""="",0,IFERROR(VLOOKUP(D24&amp;"",'الإعدادات'!$D$10:$E$17,2,FALSE),"")))</f>
        <v/>
      </c>
      <c r="H24" s="18">
        <f>IF(OR(F24="",G24=""),"",IF(F24&gt;'الإعدادات'!$B$5,ROUND(F24+G24,4),F24))</f>
        <v/>
      </c>
      <c r="I24" s="19">
        <f>IF(K24="محسوب",ROUND(C24*F24,4),"")</f>
        <v/>
      </c>
      <c r="J24" s="19">
        <f>IF(K24="محسوب",ROUND(C24*H24,4),"")</f>
        <v/>
      </c>
      <c r="K24" s="6">
        <f>IF(AND(A24&amp;""="",B24&amp;""="",C24&amp;""="",D24&amp;""="",E24&amp;""=""),"",IF(NOT(ISNUMBER(A24)),"السنة ناقصة",IF(NOT(ISNUMBER(C24)),"الكريديت ناقص",IF(C24&lt;=0,"الكريديت ناقص",IF(E24&amp;""="","بدون تقدير",IF(F24="","تقدير غير موجود",IF(G24="","نوع غير موجود","محسوب")))))))</f>
        <v/>
      </c>
    </row>
    <row r="25">
      <c r="A25" s="17" t="n">
        <v>12</v>
      </c>
      <c r="B25" s="5" t="inlineStr">
        <is>
          <t>AP Statistics</t>
        </is>
      </c>
      <c r="C25" s="13" t="n">
        <v>1</v>
      </c>
      <c r="D25" s="5" t="inlineStr">
        <is>
          <t>AP</t>
        </is>
      </c>
      <c r="E25" s="5" t="n"/>
      <c r="F25" s="18">
        <f>IF(E25&amp;""="","",IFERROR(VLOOKUP(E25&amp;"",'الإعدادات'!$A$10:$B$24,2,FALSE),""))</f>
        <v/>
      </c>
      <c r="G25" s="18">
        <f>IF(F25="","",IF(D25&amp;""="",0,IFERROR(VLOOKUP(D25&amp;"",'الإعدادات'!$D$10:$E$17,2,FALSE),"")))</f>
        <v/>
      </c>
      <c r="H25" s="18">
        <f>IF(OR(F25="",G25=""),"",IF(F25&gt;'الإعدادات'!$B$5,ROUND(F25+G25,4),F25))</f>
        <v/>
      </c>
      <c r="I25" s="19">
        <f>IF(K25="محسوب",ROUND(C25*F25,4),"")</f>
        <v/>
      </c>
      <c r="J25" s="19">
        <f>IF(K25="محسوب",ROUND(C25*H25,4),"")</f>
        <v/>
      </c>
      <c r="K25" s="6">
        <f>IF(AND(A25&amp;""="",B25&amp;""="",C25&amp;""="",D25&amp;""="",E25&amp;""=""),"",IF(NOT(ISNUMBER(A25)),"السنة ناقصة",IF(NOT(ISNUMBER(C25)),"الكريديت ناقص",IF(C25&lt;=0,"الكريديت ناقص",IF(E25&amp;""="","بدون تقدير",IF(F25="","تقدير غير موجود",IF(G25="","نوع غير موجود","محسوب")))))))</f>
        <v/>
      </c>
    </row>
    <row r="26">
      <c r="A26" s="17" t="n">
        <v>12</v>
      </c>
      <c r="B26" s="5" t="inlineStr">
        <is>
          <t>English 12</t>
        </is>
      </c>
      <c r="C26" s="13" t="n">
        <v>1</v>
      </c>
      <c r="D26" s="5" t="inlineStr">
        <is>
          <t>عادي</t>
        </is>
      </c>
      <c r="E26" s="5" t="n"/>
      <c r="F26" s="18">
        <f>IF(E26&amp;""="","",IFERROR(VLOOKUP(E26&amp;"",'الإعدادات'!$A$10:$B$24,2,FALSE),""))</f>
        <v/>
      </c>
      <c r="G26" s="18">
        <f>IF(F26="","",IF(D26&amp;""="",0,IFERROR(VLOOKUP(D26&amp;"",'الإعدادات'!$D$10:$E$17,2,FALSE),"")))</f>
        <v/>
      </c>
      <c r="H26" s="18">
        <f>IF(OR(F26="",G26=""),"",IF(F26&gt;'الإعدادات'!$B$5,ROUND(F26+G26,4),F26))</f>
        <v/>
      </c>
      <c r="I26" s="19">
        <f>IF(K26="محسوب",ROUND(C26*F26,4),"")</f>
        <v/>
      </c>
      <c r="J26" s="19">
        <f>IF(K26="محسوب",ROUND(C26*H26,4),"")</f>
        <v/>
      </c>
      <c r="K26" s="6">
        <f>IF(AND(A26&amp;""="",B26&amp;""="",C26&amp;""="",D26&amp;""="",E26&amp;""=""),"",IF(NOT(ISNUMBER(A26)),"السنة ناقصة",IF(NOT(ISNUMBER(C26)),"الكريديت ناقص",IF(C26&lt;=0,"الكريديت ناقص",IF(E26&amp;""="","بدون تقدير",IF(F26="","تقدير غير موجود",IF(G26="","نوع غير موجود","محسوب")))))))</f>
        <v/>
      </c>
    </row>
    <row r="27">
      <c r="A27" s="17" t="n">
        <v>12</v>
      </c>
      <c r="B27" s="5" t="inlineStr">
        <is>
          <t>Elective (Pass/Fail)</t>
        </is>
      </c>
      <c r="C27" s="13" t="n">
        <v>0.5</v>
      </c>
      <c r="D27" s="5" t="inlineStr">
        <is>
          <t>عادي</t>
        </is>
      </c>
      <c r="E27" s="5" t="inlineStr">
        <is>
          <t>P</t>
        </is>
      </c>
      <c r="F27" s="18">
        <f>IF(E27&amp;""="","",IFERROR(VLOOKUP(E27&amp;"",'الإعدادات'!$A$10:$B$24,2,FALSE),""))</f>
        <v/>
      </c>
      <c r="G27" s="18">
        <f>IF(F27="","",IF(D27&amp;""="",0,IFERROR(VLOOKUP(D27&amp;"",'الإعدادات'!$D$10:$E$17,2,FALSE),"")))</f>
        <v/>
      </c>
      <c r="H27" s="18">
        <f>IF(OR(F27="",G27=""),"",IF(F27&gt;'الإعدادات'!$B$5,ROUND(F27+G27,4),F27))</f>
        <v/>
      </c>
      <c r="I27" s="19">
        <f>IF(K27="محسوب",ROUND(C27*F27,4),"")</f>
        <v/>
      </c>
      <c r="J27" s="19">
        <f>IF(K27="محسوب",ROUND(C27*H27,4),"")</f>
        <v/>
      </c>
      <c r="K27" s="6">
        <f>IF(AND(A27&amp;""="",B27&amp;""="",C27&amp;""="",D27&amp;""="",E27&amp;""=""),"",IF(NOT(ISNUMBER(A27)),"السنة ناقصة",IF(NOT(ISNUMBER(C27)),"الكريديت ناقص",IF(C27&lt;=0,"الكريديت ناقص",IF(E27&amp;""="","بدون تقدير",IF(F27="","تقدير غير موجود",IF(G27="","نوع غير موجود","محسوب")))))))</f>
        <v/>
      </c>
    </row>
    <row r="28">
      <c r="A28" s="17" t="n"/>
      <c r="B28" s="5" t="n"/>
      <c r="C28" s="13" t="n"/>
      <c r="D28" s="5" t="n"/>
      <c r="E28" s="5" t="n"/>
      <c r="F28" s="18">
        <f>IF(E28&amp;""="","",IFERROR(VLOOKUP(E28&amp;"",'الإعدادات'!$A$10:$B$24,2,FALSE),""))</f>
        <v/>
      </c>
      <c r="G28" s="18">
        <f>IF(F28="","",IF(D28&amp;""="",0,IFERROR(VLOOKUP(D28&amp;"",'الإعدادات'!$D$10:$E$17,2,FALSE),"")))</f>
        <v/>
      </c>
      <c r="H28" s="18">
        <f>IF(OR(F28="",G28=""),"",IF(F28&gt;'الإعدادات'!$B$5,ROUND(F28+G28,4),F28))</f>
        <v/>
      </c>
      <c r="I28" s="19">
        <f>IF(K28="محسوب",ROUND(C28*F28,4),"")</f>
        <v/>
      </c>
      <c r="J28" s="19">
        <f>IF(K28="محسوب",ROUND(C28*H28,4),"")</f>
        <v/>
      </c>
      <c r="K28" s="6">
        <f>IF(AND(A28&amp;""="",B28&amp;""="",C28&amp;""="",D28&amp;""="",E28&amp;""=""),"",IF(NOT(ISNUMBER(A28)),"السنة ناقصة",IF(NOT(ISNUMBER(C28)),"الكريديت ناقص",IF(C28&lt;=0,"الكريديت ناقص",IF(E28&amp;""="","بدون تقدير",IF(F28="","تقدير غير موجود",IF(G28="","نوع غير موجود","محسوب")))))))</f>
        <v/>
      </c>
    </row>
    <row r="29">
      <c r="A29" s="17" t="n"/>
      <c r="B29" s="5" t="n"/>
      <c r="C29" s="13" t="n"/>
      <c r="D29" s="5" t="n"/>
      <c r="E29" s="5" t="n"/>
      <c r="F29" s="18">
        <f>IF(E29&amp;""="","",IFERROR(VLOOKUP(E29&amp;"",'الإعدادات'!$A$10:$B$24,2,FALSE),""))</f>
        <v/>
      </c>
      <c r="G29" s="18">
        <f>IF(F29="","",IF(D29&amp;""="",0,IFERROR(VLOOKUP(D29&amp;"",'الإعدادات'!$D$10:$E$17,2,FALSE),"")))</f>
        <v/>
      </c>
      <c r="H29" s="18">
        <f>IF(OR(F29="",G29=""),"",IF(F29&gt;'الإعدادات'!$B$5,ROUND(F29+G29,4),F29))</f>
        <v/>
      </c>
      <c r="I29" s="19">
        <f>IF(K29="محسوب",ROUND(C29*F29,4),"")</f>
        <v/>
      </c>
      <c r="J29" s="19">
        <f>IF(K29="محسوب",ROUND(C29*H29,4),"")</f>
        <v/>
      </c>
      <c r="K29" s="6">
        <f>IF(AND(A29&amp;""="",B29&amp;""="",C29&amp;""="",D29&amp;""="",E29&amp;""=""),"",IF(NOT(ISNUMBER(A29)),"السنة ناقصة",IF(NOT(ISNUMBER(C29)),"الكريديت ناقص",IF(C29&lt;=0,"الكريديت ناقص",IF(E29&amp;""="","بدون تقدير",IF(F29="","تقدير غير موجود",IF(G29="","نوع غير موجود","محسوب")))))))</f>
        <v/>
      </c>
    </row>
    <row r="30">
      <c r="A30" s="17" t="n"/>
      <c r="B30" s="5" t="n"/>
      <c r="C30" s="13" t="n"/>
      <c r="D30" s="5" t="n"/>
      <c r="E30" s="5" t="n"/>
      <c r="F30" s="18">
        <f>IF(E30&amp;""="","",IFERROR(VLOOKUP(E30&amp;"",'الإعدادات'!$A$10:$B$24,2,FALSE),""))</f>
        <v/>
      </c>
      <c r="G30" s="18">
        <f>IF(F30="","",IF(D30&amp;""="",0,IFERROR(VLOOKUP(D30&amp;"",'الإعدادات'!$D$10:$E$17,2,FALSE),"")))</f>
        <v/>
      </c>
      <c r="H30" s="18">
        <f>IF(OR(F30="",G30=""),"",IF(F30&gt;'الإعدادات'!$B$5,ROUND(F30+G30,4),F30))</f>
        <v/>
      </c>
      <c r="I30" s="19">
        <f>IF(K30="محسوب",ROUND(C30*F30,4),"")</f>
        <v/>
      </c>
      <c r="J30" s="19">
        <f>IF(K30="محسوب",ROUND(C30*H30,4),"")</f>
        <v/>
      </c>
      <c r="K30" s="6">
        <f>IF(AND(A30&amp;""="",B30&amp;""="",C30&amp;""="",D30&amp;""="",E30&amp;""=""),"",IF(NOT(ISNUMBER(A30)),"السنة ناقصة",IF(NOT(ISNUMBER(C30)),"الكريديت ناقص",IF(C30&lt;=0,"الكريديت ناقص",IF(E30&amp;""="","بدون تقدير",IF(F30="","تقدير غير موجود",IF(G30="","نوع غير موجود","محسوب")))))))</f>
        <v/>
      </c>
    </row>
    <row r="31">
      <c r="A31" s="17" t="n"/>
      <c r="B31" s="5" t="n"/>
      <c r="C31" s="13" t="n"/>
      <c r="D31" s="5" t="n"/>
      <c r="E31" s="5" t="n"/>
      <c r="F31" s="18">
        <f>IF(E31&amp;""="","",IFERROR(VLOOKUP(E31&amp;"",'الإعدادات'!$A$10:$B$24,2,FALSE),""))</f>
        <v/>
      </c>
      <c r="G31" s="18">
        <f>IF(F31="","",IF(D31&amp;""="",0,IFERROR(VLOOKUP(D31&amp;"",'الإعدادات'!$D$10:$E$17,2,FALSE),"")))</f>
        <v/>
      </c>
      <c r="H31" s="18">
        <f>IF(OR(F31="",G31=""),"",IF(F31&gt;'الإعدادات'!$B$5,ROUND(F31+G31,4),F31))</f>
        <v/>
      </c>
      <c r="I31" s="19">
        <f>IF(K31="محسوب",ROUND(C31*F31,4),"")</f>
        <v/>
      </c>
      <c r="J31" s="19">
        <f>IF(K31="محسوب",ROUND(C31*H31,4),"")</f>
        <v/>
      </c>
      <c r="K31" s="6">
        <f>IF(AND(A31&amp;""="",B31&amp;""="",C31&amp;""="",D31&amp;""="",E31&amp;""=""),"",IF(NOT(ISNUMBER(A31)),"السنة ناقصة",IF(NOT(ISNUMBER(C31)),"الكريديت ناقص",IF(C31&lt;=0,"الكريديت ناقص",IF(E31&amp;""="","بدون تقدير",IF(F31="","تقدير غير موجود",IF(G31="","نوع غير موجود","محسوب")))))))</f>
        <v/>
      </c>
    </row>
    <row r="32">
      <c r="A32" s="17" t="n"/>
      <c r="B32" s="5" t="n"/>
      <c r="C32" s="13" t="n"/>
      <c r="D32" s="5" t="n"/>
      <c r="E32" s="5" t="n"/>
      <c r="F32" s="18">
        <f>IF(E32&amp;""="","",IFERROR(VLOOKUP(E32&amp;"",'الإعدادات'!$A$10:$B$24,2,FALSE),""))</f>
        <v/>
      </c>
      <c r="G32" s="18">
        <f>IF(F32="","",IF(D32&amp;""="",0,IFERROR(VLOOKUP(D32&amp;"",'الإعدادات'!$D$10:$E$17,2,FALSE),"")))</f>
        <v/>
      </c>
      <c r="H32" s="18">
        <f>IF(OR(F32="",G32=""),"",IF(F32&gt;'الإعدادات'!$B$5,ROUND(F32+G32,4),F32))</f>
        <v/>
      </c>
      <c r="I32" s="19">
        <f>IF(K32="محسوب",ROUND(C32*F32,4),"")</f>
        <v/>
      </c>
      <c r="J32" s="19">
        <f>IF(K32="محسوب",ROUND(C32*H32,4),"")</f>
        <v/>
      </c>
      <c r="K32" s="6">
        <f>IF(AND(A32&amp;""="",B32&amp;""="",C32&amp;""="",D32&amp;""="",E32&amp;""=""),"",IF(NOT(ISNUMBER(A32)),"السنة ناقصة",IF(NOT(ISNUMBER(C32)),"الكريديت ناقص",IF(C32&lt;=0,"الكريديت ناقص",IF(E32&amp;""="","بدون تقدير",IF(F32="","تقدير غير موجود",IF(G32="","نوع غير موجود","محسوب")))))))</f>
        <v/>
      </c>
    </row>
    <row r="33">
      <c r="A33" s="17" t="n"/>
      <c r="B33" s="5" t="n"/>
      <c r="C33" s="13" t="n"/>
      <c r="D33" s="5" t="n"/>
      <c r="E33" s="5" t="n"/>
      <c r="F33" s="18">
        <f>IF(E33&amp;""="","",IFERROR(VLOOKUP(E33&amp;"",'الإعدادات'!$A$10:$B$24,2,FALSE),""))</f>
        <v/>
      </c>
      <c r="G33" s="18">
        <f>IF(F33="","",IF(D33&amp;""="",0,IFERROR(VLOOKUP(D33&amp;"",'الإعدادات'!$D$10:$E$17,2,FALSE),"")))</f>
        <v/>
      </c>
      <c r="H33" s="18">
        <f>IF(OR(F33="",G33=""),"",IF(F33&gt;'الإعدادات'!$B$5,ROUND(F33+G33,4),F33))</f>
        <v/>
      </c>
      <c r="I33" s="19">
        <f>IF(K33="محسوب",ROUND(C33*F33,4),"")</f>
        <v/>
      </c>
      <c r="J33" s="19">
        <f>IF(K33="محسوب",ROUND(C33*H33,4),"")</f>
        <v/>
      </c>
      <c r="K33" s="6">
        <f>IF(AND(A33&amp;""="",B33&amp;""="",C33&amp;""="",D33&amp;""="",E33&amp;""=""),"",IF(NOT(ISNUMBER(A33)),"السنة ناقصة",IF(NOT(ISNUMBER(C33)),"الكريديت ناقص",IF(C33&lt;=0,"الكريديت ناقص",IF(E33&amp;""="","بدون تقدير",IF(F33="","تقدير غير موجود",IF(G33="","نوع غير موجود","محسوب")))))))</f>
        <v/>
      </c>
    </row>
    <row r="34">
      <c r="A34" s="17" t="n"/>
      <c r="B34" s="5" t="n"/>
      <c r="C34" s="13" t="n"/>
      <c r="D34" s="5" t="n"/>
      <c r="E34" s="5" t="n"/>
      <c r="F34" s="18">
        <f>IF(E34&amp;""="","",IFERROR(VLOOKUP(E34&amp;"",'الإعدادات'!$A$10:$B$24,2,FALSE),""))</f>
        <v/>
      </c>
      <c r="G34" s="18">
        <f>IF(F34="","",IF(D34&amp;""="",0,IFERROR(VLOOKUP(D34&amp;"",'الإعدادات'!$D$10:$E$17,2,FALSE),"")))</f>
        <v/>
      </c>
      <c r="H34" s="18">
        <f>IF(OR(F34="",G34=""),"",IF(F34&gt;'الإعدادات'!$B$5,ROUND(F34+G34,4),F34))</f>
        <v/>
      </c>
      <c r="I34" s="19">
        <f>IF(K34="محسوب",ROUND(C34*F34,4),"")</f>
        <v/>
      </c>
      <c r="J34" s="19">
        <f>IF(K34="محسوب",ROUND(C34*H34,4),"")</f>
        <v/>
      </c>
      <c r="K34" s="6">
        <f>IF(AND(A34&amp;""="",B34&amp;""="",C34&amp;""="",D34&amp;""="",E34&amp;""=""),"",IF(NOT(ISNUMBER(A34)),"السنة ناقصة",IF(NOT(ISNUMBER(C34)),"الكريديت ناقص",IF(C34&lt;=0,"الكريديت ناقص",IF(E34&amp;""="","بدون تقدير",IF(F34="","تقدير غير موجود",IF(G34="","نوع غير موجود","محسوب")))))))</f>
        <v/>
      </c>
    </row>
    <row r="35">
      <c r="A35" s="17" t="n"/>
      <c r="B35" s="5" t="n"/>
      <c r="C35" s="13" t="n"/>
      <c r="D35" s="5" t="n"/>
      <c r="E35" s="5" t="n"/>
      <c r="F35" s="18">
        <f>IF(E35&amp;""="","",IFERROR(VLOOKUP(E35&amp;"",'الإعدادات'!$A$10:$B$24,2,FALSE),""))</f>
        <v/>
      </c>
      <c r="G35" s="18">
        <f>IF(F35="","",IF(D35&amp;""="",0,IFERROR(VLOOKUP(D35&amp;"",'الإعدادات'!$D$10:$E$17,2,FALSE),"")))</f>
        <v/>
      </c>
      <c r="H35" s="18">
        <f>IF(OR(F35="",G35=""),"",IF(F35&gt;'الإعدادات'!$B$5,ROUND(F35+G35,4),F35))</f>
        <v/>
      </c>
      <c r="I35" s="19">
        <f>IF(K35="محسوب",ROUND(C35*F35,4),"")</f>
        <v/>
      </c>
      <c r="J35" s="19">
        <f>IF(K35="محسوب",ROUND(C35*H35,4),"")</f>
        <v/>
      </c>
      <c r="K35" s="6">
        <f>IF(AND(A35&amp;""="",B35&amp;""="",C35&amp;""="",D35&amp;""="",E35&amp;""=""),"",IF(NOT(ISNUMBER(A35)),"السنة ناقصة",IF(NOT(ISNUMBER(C35)),"الكريديت ناقص",IF(C35&lt;=0,"الكريديت ناقص",IF(E35&amp;""="","بدون تقدير",IF(F35="","تقدير غير موجود",IF(G35="","نوع غير موجود","محسوب")))))))</f>
        <v/>
      </c>
    </row>
    <row r="36">
      <c r="A36" s="17" t="n"/>
      <c r="B36" s="5" t="n"/>
      <c r="C36" s="13" t="n"/>
      <c r="D36" s="5" t="n"/>
      <c r="E36" s="5" t="n"/>
      <c r="F36" s="18">
        <f>IF(E36&amp;""="","",IFERROR(VLOOKUP(E36&amp;"",'الإعدادات'!$A$10:$B$24,2,FALSE),""))</f>
        <v/>
      </c>
      <c r="G36" s="18">
        <f>IF(F36="","",IF(D36&amp;""="",0,IFERROR(VLOOKUP(D36&amp;"",'الإعدادات'!$D$10:$E$17,2,FALSE),"")))</f>
        <v/>
      </c>
      <c r="H36" s="18">
        <f>IF(OR(F36="",G36=""),"",IF(F36&gt;'الإعدادات'!$B$5,ROUND(F36+G36,4),F36))</f>
        <v/>
      </c>
      <c r="I36" s="19">
        <f>IF(K36="محسوب",ROUND(C36*F36,4),"")</f>
        <v/>
      </c>
      <c r="J36" s="19">
        <f>IF(K36="محسوب",ROUND(C36*H36,4),"")</f>
        <v/>
      </c>
      <c r="K36" s="6">
        <f>IF(AND(A36&amp;""="",B36&amp;""="",C36&amp;""="",D36&amp;""="",E36&amp;""=""),"",IF(NOT(ISNUMBER(A36)),"السنة ناقصة",IF(NOT(ISNUMBER(C36)),"الكريديت ناقص",IF(C36&lt;=0,"الكريديت ناقص",IF(E36&amp;""="","بدون تقدير",IF(F36="","تقدير غير موجود",IF(G36="","نوع غير موجود","محسوب")))))))</f>
        <v/>
      </c>
    </row>
    <row r="37">
      <c r="A37" s="17" t="n"/>
      <c r="B37" s="5" t="n"/>
      <c r="C37" s="13" t="n"/>
      <c r="D37" s="5" t="n"/>
      <c r="E37" s="5" t="n"/>
      <c r="F37" s="18">
        <f>IF(E37&amp;""="","",IFERROR(VLOOKUP(E37&amp;"",'الإعدادات'!$A$10:$B$24,2,FALSE),""))</f>
        <v/>
      </c>
      <c r="G37" s="18">
        <f>IF(F37="","",IF(D37&amp;""="",0,IFERROR(VLOOKUP(D37&amp;"",'الإعدادات'!$D$10:$E$17,2,FALSE),"")))</f>
        <v/>
      </c>
      <c r="H37" s="18">
        <f>IF(OR(F37="",G37=""),"",IF(F37&gt;'الإعدادات'!$B$5,ROUND(F37+G37,4),F37))</f>
        <v/>
      </c>
      <c r="I37" s="19">
        <f>IF(K37="محسوب",ROUND(C37*F37,4),"")</f>
        <v/>
      </c>
      <c r="J37" s="19">
        <f>IF(K37="محسوب",ROUND(C37*H37,4),"")</f>
        <v/>
      </c>
      <c r="K37" s="6">
        <f>IF(AND(A37&amp;""="",B37&amp;""="",C37&amp;""="",D37&amp;""="",E37&amp;""=""),"",IF(NOT(ISNUMBER(A37)),"السنة ناقصة",IF(NOT(ISNUMBER(C37)),"الكريديت ناقص",IF(C37&lt;=0,"الكريديت ناقص",IF(E37&amp;""="","بدون تقدير",IF(F37="","تقدير غير موجود",IF(G37="","نوع غير موجود","محسوب")))))))</f>
        <v/>
      </c>
    </row>
    <row r="38">
      <c r="A38" s="17" t="n"/>
      <c r="B38" s="5" t="n"/>
      <c r="C38" s="13" t="n"/>
      <c r="D38" s="5" t="n"/>
      <c r="E38" s="5" t="n"/>
      <c r="F38" s="18">
        <f>IF(E38&amp;""="","",IFERROR(VLOOKUP(E38&amp;"",'الإعدادات'!$A$10:$B$24,2,FALSE),""))</f>
        <v/>
      </c>
      <c r="G38" s="18">
        <f>IF(F38="","",IF(D38&amp;""="",0,IFERROR(VLOOKUP(D38&amp;"",'الإعدادات'!$D$10:$E$17,2,FALSE),"")))</f>
        <v/>
      </c>
      <c r="H38" s="18">
        <f>IF(OR(F38="",G38=""),"",IF(F38&gt;'الإعدادات'!$B$5,ROUND(F38+G38,4),F38))</f>
        <v/>
      </c>
      <c r="I38" s="19">
        <f>IF(K38="محسوب",ROUND(C38*F38,4),"")</f>
        <v/>
      </c>
      <c r="J38" s="19">
        <f>IF(K38="محسوب",ROUND(C38*H38,4),"")</f>
        <v/>
      </c>
      <c r="K38" s="6">
        <f>IF(AND(A38&amp;""="",B38&amp;""="",C38&amp;""="",D38&amp;""="",E38&amp;""=""),"",IF(NOT(ISNUMBER(A38)),"السنة ناقصة",IF(NOT(ISNUMBER(C38)),"الكريديت ناقص",IF(C38&lt;=0,"الكريديت ناقص",IF(E38&amp;""="","بدون تقدير",IF(F38="","تقدير غير موجود",IF(G38="","نوع غير موجود","محسوب")))))))</f>
        <v/>
      </c>
    </row>
    <row r="39">
      <c r="A39" s="17" t="n"/>
      <c r="B39" s="5" t="n"/>
      <c r="C39" s="13" t="n"/>
      <c r="D39" s="5" t="n"/>
      <c r="E39" s="5" t="n"/>
      <c r="F39" s="18">
        <f>IF(E39&amp;""="","",IFERROR(VLOOKUP(E39&amp;"",'الإعدادات'!$A$10:$B$24,2,FALSE),""))</f>
        <v/>
      </c>
      <c r="G39" s="18">
        <f>IF(F39="","",IF(D39&amp;""="",0,IFERROR(VLOOKUP(D39&amp;"",'الإعدادات'!$D$10:$E$17,2,FALSE),"")))</f>
        <v/>
      </c>
      <c r="H39" s="18">
        <f>IF(OR(F39="",G39=""),"",IF(F39&gt;'الإعدادات'!$B$5,ROUND(F39+G39,4),F39))</f>
        <v/>
      </c>
      <c r="I39" s="19">
        <f>IF(K39="محسوب",ROUND(C39*F39,4),"")</f>
        <v/>
      </c>
      <c r="J39" s="19">
        <f>IF(K39="محسوب",ROUND(C39*H39,4),"")</f>
        <v/>
      </c>
      <c r="K39" s="6">
        <f>IF(AND(A39&amp;""="",B39&amp;""="",C39&amp;""="",D39&amp;""="",E39&amp;""=""),"",IF(NOT(ISNUMBER(A39)),"السنة ناقصة",IF(NOT(ISNUMBER(C39)),"الكريديت ناقص",IF(C39&lt;=0,"الكريديت ناقص",IF(E39&amp;""="","بدون تقدير",IF(F39="","تقدير غير موجود",IF(G39="","نوع غير موجود","محسوب")))))))</f>
        <v/>
      </c>
    </row>
    <row r="40">
      <c r="A40" s="17" t="n"/>
      <c r="B40" s="5" t="n"/>
      <c r="C40" s="13" t="n"/>
      <c r="D40" s="5" t="n"/>
      <c r="E40" s="5" t="n"/>
      <c r="F40" s="18">
        <f>IF(E40&amp;""="","",IFERROR(VLOOKUP(E40&amp;"",'الإعدادات'!$A$10:$B$24,2,FALSE),""))</f>
        <v/>
      </c>
      <c r="G40" s="18">
        <f>IF(F40="","",IF(D40&amp;""="",0,IFERROR(VLOOKUP(D40&amp;"",'الإعدادات'!$D$10:$E$17,2,FALSE),"")))</f>
        <v/>
      </c>
      <c r="H40" s="18">
        <f>IF(OR(F40="",G40=""),"",IF(F40&gt;'الإعدادات'!$B$5,ROUND(F40+G40,4),F40))</f>
        <v/>
      </c>
      <c r="I40" s="19">
        <f>IF(K40="محسوب",ROUND(C40*F40,4),"")</f>
        <v/>
      </c>
      <c r="J40" s="19">
        <f>IF(K40="محسوب",ROUND(C40*H40,4),"")</f>
        <v/>
      </c>
      <c r="K40" s="6">
        <f>IF(AND(A40&amp;""="",B40&amp;""="",C40&amp;""="",D40&amp;""="",E40&amp;""=""),"",IF(NOT(ISNUMBER(A40)),"السنة ناقصة",IF(NOT(ISNUMBER(C40)),"الكريديت ناقص",IF(C40&lt;=0,"الكريديت ناقص",IF(E40&amp;""="","بدون تقدير",IF(F40="","تقدير غير موجود",IF(G40="","نوع غير موجود","محسوب")))))))</f>
        <v/>
      </c>
    </row>
    <row r="41">
      <c r="A41" s="17" t="n"/>
      <c r="B41" s="5" t="n"/>
      <c r="C41" s="13" t="n"/>
      <c r="D41" s="5" t="n"/>
      <c r="E41" s="5" t="n"/>
      <c r="F41" s="18">
        <f>IF(E41&amp;""="","",IFERROR(VLOOKUP(E41&amp;"",'الإعدادات'!$A$10:$B$24,2,FALSE),""))</f>
        <v/>
      </c>
      <c r="G41" s="18">
        <f>IF(F41="","",IF(D41&amp;""="",0,IFERROR(VLOOKUP(D41&amp;"",'الإعدادات'!$D$10:$E$17,2,FALSE),"")))</f>
        <v/>
      </c>
      <c r="H41" s="18">
        <f>IF(OR(F41="",G41=""),"",IF(F41&gt;'الإعدادات'!$B$5,ROUND(F41+G41,4),F41))</f>
        <v/>
      </c>
      <c r="I41" s="19">
        <f>IF(K41="محسوب",ROUND(C41*F41,4),"")</f>
        <v/>
      </c>
      <c r="J41" s="19">
        <f>IF(K41="محسوب",ROUND(C41*H41,4),"")</f>
        <v/>
      </c>
      <c r="K41" s="6">
        <f>IF(AND(A41&amp;""="",B41&amp;""="",C41&amp;""="",D41&amp;""="",E41&amp;""=""),"",IF(NOT(ISNUMBER(A41)),"السنة ناقصة",IF(NOT(ISNUMBER(C41)),"الكريديت ناقص",IF(C41&lt;=0,"الكريديت ناقص",IF(E41&amp;""="","بدون تقدير",IF(F41="","تقدير غير موجود",IF(G41="","نوع غير موجود","محسوب")))))))</f>
        <v/>
      </c>
    </row>
    <row r="42">
      <c r="A42" s="17" t="n"/>
      <c r="B42" s="5" t="n"/>
      <c r="C42" s="13" t="n"/>
      <c r="D42" s="5" t="n"/>
      <c r="E42" s="5" t="n"/>
      <c r="F42" s="18">
        <f>IF(E42&amp;""="","",IFERROR(VLOOKUP(E42&amp;"",'الإعدادات'!$A$10:$B$24,2,FALSE),""))</f>
        <v/>
      </c>
      <c r="G42" s="18">
        <f>IF(F42="","",IF(D42&amp;""="",0,IFERROR(VLOOKUP(D42&amp;"",'الإعدادات'!$D$10:$E$17,2,FALSE),"")))</f>
        <v/>
      </c>
      <c r="H42" s="18">
        <f>IF(OR(F42="",G42=""),"",IF(F42&gt;'الإعدادات'!$B$5,ROUND(F42+G42,4),F42))</f>
        <v/>
      </c>
      <c r="I42" s="19">
        <f>IF(K42="محسوب",ROUND(C42*F42,4),"")</f>
        <v/>
      </c>
      <c r="J42" s="19">
        <f>IF(K42="محسوب",ROUND(C42*H42,4),"")</f>
        <v/>
      </c>
      <c r="K42" s="6">
        <f>IF(AND(A42&amp;""="",B42&amp;""="",C42&amp;""="",D42&amp;""="",E42&amp;""=""),"",IF(NOT(ISNUMBER(A42)),"السنة ناقصة",IF(NOT(ISNUMBER(C42)),"الكريديت ناقص",IF(C42&lt;=0,"الكريديت ناقص",IF(E42&amp;""="","بدون تقدير",IF(F42="","تقدير غير موجود",IF(G42="","نوع غير موجود","محسوب")))))))</f>
        <v/>
      </c>
    </row>
    <row r="43">
      <c r="A43" s="17" t="n"/>
      <c r="B43" s="5" t="n"/>
      <c r="C43" s="13" t="n"/>
      <c r="D43" s="5" t="n"/>
      <c r="E43" s="5" t="n"/>
      <c r="F43" s="18">
        <f>IF(E43&amp;""="","",IFERROR(VLOOKUP(E43&amp;"",'الإعدادات'!$A$10:$B$24,2,FALSE),""))</f>
        <v/>
      </c>
      <c r="G43" s="18">
        <f>IF(F43="","",IF(D43&amp;""="",0,IFERROR(VLOOKUP(D43&amp;"",'الإعدادات'!$D$10:$E$17,2,FALSE),"")))</f>
        <v/>
      </c>
      <c r="H43" s="18">
        <f>IF(OR(F43="",G43=""),"",IF(F43&gt;'الإعدادات'!$B$5,ROUND(F43+G43,4),F43))</f>
        <v/>
      </c>
      <c r="I43" s="19">
        <f>IF(K43="محسوب",ROUND(C43*F43,4),"")</f>
        <v/>
      </c>
      <c r="J43" s="19">
        <f>IF(K43="محسوب",ROUND(C43*H43,4),"")</f>
        <v/>
      </c>
      <c r="K43" s="6">
        <f>IF(AND(A43&amp;""="",B43&amp;""="",C43&amp;""="",D43&amp;""="",E43&amp;""=""),"",IF(NOT(ISNUMBER(A43)),"السنة ناقصة",IF(NOT(ISNUMBER(C43)),"الكريديت ناقص",IF(C43&lt;=0,"الكريديت ناقص",IF(E43&amp;""="","بدون تقدير",IF(F43="","تقدير غير موجود",IF(G43="","نوع غير موجود","محسوب")))))))</f>
        <v/>
      </c>
    </row>
    <row r="44">
      <c r="A44" s="17" t="n"/>
      <c r="B44" s="5" t="n"/>
      <c r="C44" s="13" t="n"/>
      <c r="D44" s="5" t="n"/>
      <c r="E44" s="5" t="n"/>
      <c r="F44" s="18">
        <f>IF(E44&amp;""="","",IFERROR(VLOOKUP(E44&amp;"",'الإعدادات'!$A$10:$B$24,2,FALSE),""))</f>
        <v/>
      </c>
      <c r="G44" s="18">
        <f>IF(F44="","",IF(D44&amp;""="",0,IFERROR(VLOOKUP(D44&amp;"",'الإعدادات'!$D$10:$E$17,2,FALSE),"")))</f>
        <v/>
      </c>
      <c r="H44" s="18">
        <f>IF(OR(F44="",G44=""),"",IF(F44&gt;'الإعدادات'!$B$5,ROUND(F44+G44,4),F44))</f>
        <v/>
      </c>
      <c r="I44" s="19">
        <f>IF(K44="محسوب",ROUND(C44*F44,4),"")</f>
        <v/>
      </c>
      <c r="J44" s="19">
        <f>IF(K44="محسوب",ROUND(C44*H44,4),"")</f>
        <v/>
      </c>
      <c r="K44" s="6">
        <f>IF(AND(A44&amp;""="",B44&amp;""="",C44&amp;""="",D44&amp;""="",E44&amp;""=""),"",IF(NOT(ISNUMBER(A44)),"السنة ناقصة",IF(NOT(ISNUMBER(C44)),"الكريديت ناقص",IF(C44&lt;=0,"الكريديت ناقص",IF(E44&amp;""="","بدون تقدير",IF(F44="","تقدير غير موجود",IF(G44="","نوع غير موجود","محسوب")))))))</f>
        <v/>
      </c>
    </row>
    <row r="45">
      <c r="A45" s="17" t="n"/>
      <c r="B45" s="5" t="n"/>
      <c r="C45" s="13" t="n"/>
      <c r="D45" s="5" t="n"/>
      <c r="E45" s="5" t="n"/>
      <c r="F45" s="18">
        <f>IF(E45&amp;""="","",IFERROR(VLOOKUP(E45&amp;"",'الإعدادات'!$A$10:$B$24,2,FALSE),""))</f>
        <v/>
      </c>
      <c r="G45" s="18">
        <f>IF(F45="","",IF(D45&amp;""="",0,IFERROR(VLOOKUP(D45&amp;"",'الإعدادات'!$D$10:$E$17,2,FALSE),"")))</f>
        <v/>
      </c>
      <c r="H45" s="18">
        <f>IF(OR(F45="",G45=""),"",IF(F45&gt;'الإعدادات'!$B$5,ROUND(F45+G45,4),F45))</f>
        <v/>
      </c>
      <c r="I45" s="19">
        <f>IF(K45="محسوب",ROUND(C45*F45,4),"")</f>
        <v/>
      </c>
      <c r="J45" s="19">
        <f>IF(K45="محسوب",ROUND(C45*H45,4),"")</f>
        <v/>
      </c>
      <c r="K45" s="6">
        <f>IF(AND(A45&amp;""="",B45&amp;""="",C45&amp;""="",D45&amp;""="",E45&amp;""=""),"",IF(NOT(ISNUMBER(A45)),"السنة ناقصة",IF(NOT(ISNUMBER(C45)),"الكريديت ناقص",IF(C45&lt;=0,"الكريديت ناقص",IF(E45&amp;""="","بدون تقدير",IF(F45="","تقدير غير موجود",IF(G45="","نوع غير موجود","محسوب")))))))</f>
        <v/>
      </c>
    </row>
    <row r="46">
      <c r="A46" s="17" t="n"/>
      <c r="B46" s="5" t="n"/>
      <c r="C46" s="13" t="n"/>
      <c r="D46" s="5" t="n"/>
      <c r="E46" s="5" t="n"/>
      <c r="F46" s="18">
        <f>IF(E46&amp;""="","",IFERROR(VLOOKUP(E46&amp;"",'الإعدادات'!$A$10:$B$24,2,FALSE),""))</f>
        <v/>
      </c>
      <c r="G46" s="18">
        <f>IF(F46="","",IF(D46&amp;""="",0,IFERROR(VLOOKUP(D46&amp;"",'الإعدادات'!$D$10:$E$17,2,FALSE),"")))</f>
        <v/>
      </c>
      <c r="H46" s="18">
        <f>IF(OR(F46="",G46=""),"",IF(F46&gt;'الإعدادات'!$B$5,ROUND(F46+G46,4),F46))</f>
        <v/>
      </c>
      <c r="I46" s="19">
        <f>IF(K46="محسوب",ROUND(C46*F46,4),"")</f>
        <v/>
      </c>
      <c r="J46" s="19">
        <f>IF(K46="محسوب",ROUND(C46*H46,4),"")</f>
        <v/>
      </c>
      <c r="K46" s="6">
        <f>IF(AND(A46&amp;""="",B46&amp;""="",C46&amp;""="",D46&amp;""="",E46&amp;""=""),"",IF(NOT(ISNUMBER(A46)),"السنة ناقصة",IF(NOT(ISNUMBER(C46)),"الكريديت ناقص",IF(C46&lt;=0,"الكريديت ناقص",IF(E46&amp;""="","بدون تقدير",IF(F46="","تقدير غير موجود",IF(G46="","نوع غير موجود","محسوب")))))))</f>
        <v/>
      </c>
    </row>
    <row r="47">
      <c r="A47" s="17" t="n"/>
      <c r="B47" s="5" t="n"/>
      <c r="C47" s="13" t="n"/>
      <c r="D47" s="5" t="n"/>
      <c r="E47" s="5" t="n"/>
      <c r="F47" s="18">
        <f>IF(E47&amp;""="","",IFERROR(VLOOKUP(E47&amp;"",'الإعدادات'!$A$10:$B$24,2,FALSE),""))</f>
        <v/>
      </c>
      <c r="G47" s="18">
        <f>IF(F47="","",IF(D47&amp;""="",0,IFERROR(VLOOKUP(D47&amp;"",'الإعدادات'!$D$10:$E$17,2,FALSE),"")))</f>
        <v/>
      </c>
      <c r="H47" s="18">
        <f>IF(OR(F47="",G47=""),"",IF(F47&gt;'الإعدادات'!$B$5,ROUND(F47+G47,4),F47))</f>
        <v/>
      </c>
      <c r="I47" s="19">
        <f>IF(K47="محسوب",ROUND(C47*F47,4),"")</f>
        <v/>
      </c>
      <c r="J47" s="19">
        <f>IF(K47="محسوب",ROUND(C47*H47,4),"")</f>
        <v/>
      </c>
      <c r="K47" s="6">
        <f>IF(AND(A47&amp;""="",B47&amp;""="",C47&amp;""="",D47&amp;""="",E47&amp;""=""),"",IF(NOT(ISNUMBER(A47)),"السنة ناقصة",IF(NOT(ISNUMBER(C47)),"الكريديت ناقص",IF(C47&lt;=0,"الكريديت ناقص",IF(E47&amp;""="","بدون تقدير",IF(F47="","تقدير غير موجود",IF(G47="","نوع غير موجود","محسوب")))))))</f>
        <v/>
      </c>
    </row>
    <row r="48">
      <c r="A48" s="17" t="n"/>
      <c r="B48" s="5" t="n"/>
      <c r="C48" s="13" t="n"/>
      <c r="D48" s="5" t="n"/>
      <c r="E48" s="5" t="n"/>
      <c r="F48" s="18">
        <f>IF(E48&amp;""="","",IFERROR(VLOOKUP(E48&amp;"",'الإعدادات'!$A$10:$B$24,2,FALSE),""))</f>
        <v/>
      </c>
      <c r="G48" s="18">
        <f>IF(F48="","",IF(D48&amp;""="",0,IFERROR(VLOOKUP(D48&amp;"",'الإعدادات'!$D$10:$E$17,2,FALSE),"")))</f>
        <v/>
      </c>
      <c r="H48" s="18">
        <f>IF(OR(F48="",G48=""),"",IF(F48&gt;'الإعدادات'!$B$5,ROUND(F48+G48,4),F48))</f>
        <v/>
      </c>
      <c r="I48" s="19">
        <f>IF(K48="محسوب",ROUND(C48*F48,4),"")</f>
        <v/>
      </c>
      <c r="J48" s="19">
        <f>IF(K48="محسوب",ROUND(C48*H48,4),"")</f>
        <v/>
      </c>
      <c r="K48" s="6">
        <f>IF(AND(A48&amp;""="",B48&amp;""="",C48&amp;""="",D48&amp;""="",E48&amp;""=""),"",IF(NOT(ISNUMBER(A48)),"السنة ناقصة",IF(NOT(ISNUMBER(C48)),"الكريديت ناقص",IF(C48&lt;=0,"الكريديت ناقص",IF(E48&amp;""="","بدون تقدير",IF(F48="","تقدير غير موجود",IF(G48="","نوع غير موجود","محسوب")))))))</f>
        <v/>
      </c>
    </row>
    <row r="49">
      <c r="A49" s="17" t="n"/>
      <c r="B49" s="5" t="n"/>
      <c r="C49" s="13" t="n"/>
      <c r="D49" s="5" t="n"/>
      <c r="E49" s="5" t="n"/>
      <c r="F49" s="18">
        <f>IF(E49&amp;""="","",IFERROR(VLOOKUP(E49&amp;"",'الإعدادات'!$A$10:$B$24,2,FALSE),""))</f>
        <v/>
      </c>
      <c r="G49" s="18">
        <f>IF(F49="","",IF(D49&amp;""="",0,IFERROR(VLOOKUP(D49&amp;"",'الإعدادات'!$D$10:$E$17,2,FALSE),"")))</f>
        <v/>
      </c>
      <c r="H49" s="18">
        <f>IF(OR(F49="",G49=""),"",IF(F49&gt;'الإعدادات'!$B$5,ROUND(F49+G49,4),F49))</f>
        <v/>
      </c>
      <c r="I49" s="19">
        <f>IF(K49="محسوب",ROUND(C49*F49,4),"")</f>
        <v/>
      </c>
      <c r="J49" s="19">
        <f>IF(K49="محسوب",ROUND(C49*H49,4),"")</f>
        <v/>
      </c>
      <c r="K49" s="6">
        <f>IF(AND(A49&amp;""="",B49&amp;""="",C49&amp;""="",D49&amp;""="",E49&amp;""=""),"",IF(NOT(ISNUMBER(A49)),"السنة ناقصة",IF(NOT(ISNUMBER(C49)),"الكريديت ناقص",IF(C49&lt;=0,"الكريديت ناقص",IF(E49&amp;""="","بدون تقدير",IF(F49="","تقدير غير موجود",IF(G49="","نوع غير موجود","محسوب")))))))</f>
        <v/>
      </c>
    </row>
    <row r="50">
      <c r="A50" s="17" t="n"/>
      <c r="B50" s="5" t="n"/>
      <c r="C50" s="13" t="n"/>
      <c r="D50" s="5" t="n"/>
      <c r="E50" s="5" t="n"/>
      <c r="F50" s="18">
        <f>IF(E50&amp;""="","",IFERROR(VLOOKUP(E50&amp;"",'الإعدادات'!$A$10:$B$24,2,FALSE),""))</f>
        <v/>
      </c>
      <c r="G50" s="18">
        <f>IF(F50="","",IF(D50&amp;""="",0,IFERROR(VLOOKUP(D50&amp;"",'الإعدادات'!$D$10:$E$17,2,FALSE),"")))</f>
        <v/>
      </c>
      <c r="H50" s="18">
        <f>IF(OR(F50="",G50=""),"",IF(F50&gt;'الإعدادات'!$B$5,ROUND(F50+G50,4),F50))</f>
        <v/>
      </c>
      <c r="I50" s="19">
        <f>IF(K50="محسوب",ROUND(C50*F50,4),"")</f>
        <v/>
      </c>
      <c r="J50" s="19">
        <f>IF(K50="محسوب",ROUND(C50*H50,4),"")</f>
        <v/>
      </c>
      <c r="K50" s="6">
        <f>IF(AND(A50&amp;""="",B50&amp;""="",C50&amp;""="",D50&amp;""="",E50&amp;""=""),"",IF(NOT(ISNUMBER(A50)),"السنة ناقصة",IF(NOT(ISNUMBER(C50)),"الكريديت ناقص",IF(C50&lt;=0,"الكريديت ناقص",IF(E50&amp;""="","بدون تقدير",IF(F50="","تقدير غير موجود",IF(G50="","نوع غير موجود","محسوب")))))))</f>
        <v/>
      </c>
    </row>
    <row r="51">
      <c r="A51" s="17" t="n"/>
      <c r="B51" s="5" t="n"/>
      <c r="C51" s="13" t="n"/>
      <c r="D51" s="5" t="n"/>
      <c r="E51" s="5" t="n"/>
      <c r="F51" s="18">
        <f>IF(E51&amp;""="","",IFERROR(VLOOKUP(E51&amp;"",'الإعدادات'!$A$10:$B$24,2,FALSE),""))</f>
        <v/>
      </c>
      <c r="G51" s="18">
        <f>IF(F51="","",IF(D51&amp;""="",0,IFERROR(VLOOKUP(D51&amp;"",'الإعدادات'!$D$10:$E$17,2,FALSE),"")))</f>
        <v/>
      </c>
      <c r="H51" s="18">
        <f>IF(OR(F51="",G51=""),"",IF(F51&gt;'الإعدادات'!$B$5,ROUND(F51+G51,4),F51))</f>
        <v/>
      </c>
      <c r="I51" s="19">
        <f>IF(K51="محسوب",ROUND(C51*F51,4),"")</f>
        <v/>
      </c>
      <c r="J51" s="19">
        <f>IF(K51="محسوب",ROUND(C51*H51,4),"")</f>
        <v/>
      </c>
      <c r="K51" s="6">
        <f>IF(AND(A51&amp;""="",B51&amp;""="",C51&amp;""="",D51&amp;""="",E51&amp;""=""),"",IF(NOT(ISNUMBER(A51)),"السنة ناقصة",IF(NOT(ISNUMBER(C51)),"الكريديت ناقص",IF(C51&lt;=0,"الكريديت ناقص",IF(E51&amp;""="","بدون تقدير",IF(F51="","تقدير غير موجود",IF(G51="","نوع غير موجود","محسوب")))))))</f>
        <v/>
      </c>
    </row>
    <row r="52">
      <c r="A52" s="17" t="n"/>
      <c r="B52" s="5" t="n"/>
      <c r="C52" s="13" t="n"/>
      <c r="D52" s="5" t="n"/>
      <c r="E52" s="5" t="n"/>
      <c r="F52" s="18">
        <f>IF(E52&amp;""="","",IFERROR(VLOOKUP(E52&amp;"",'الإعدادات'!$A$10:$B$24,2,FALSE),""))</f>
        <v/>
      </c>
      <c r="G52" s="18">
        <f>IF(F52="","",IF(D52&amp;""="",0,IFERROR(VLOOKUP(D52&amp;"",'الإعدادات'!$D$10:$E$17,2,FALSE),"")))</f>
        <v/>
      </c>
      <c r="H52" s="18">
        <f>IF(OR(F52="",G52=""),"",IF(F52&gt;'الإعدادات'!$B$5,ROUND(F52+G52,4),F52))</f>
        <v/>
      </c>
      <c r="I52" s="19">
        <f>IF(K52="محسوب",ROUND(C52*F52,4),"")</f>
        <v/>
      </c>
      <c r="J52" s="19">
        <f>IF(K52="محسوب",ROUND(C52*H52,4),"")</f>
        <v/>
      </c>
      <c r="K52" s="6">
        <f>IF(AND(A52&amp;""="",B52&amp;""="",C52&amp;""="",D52&amp;""="",E52&amp;""=""),"",IF(NOT(ISNUMBER(A52)),"السنة ناقصة",IF(NOT(ISNUMBER(C52)),"الكريديت ناقص",IF(C52&lt;=0,"الكريديت ناقص",IF(E52&amp;""="","بدون تقدير",IF(F52="","تقدير غير موجود",IF(G52="","نوع غير موجود","محسوب")))))))</f>
        <v/>
      </c>
    </row>
    <row r="53">
      <c r="A53" s="17" t="n"/>
      <c r="B53" s="5" t="n"/>
      <c r="C53" s="13" t="n"/>
      <c r="D53" s="5" t="n"/>
      <c r="E53" s="5" t="n"/>
      <c r="F53" s="18">
        <f>IF(E53&amp;""="","",IFERROR(VLOOKUP(E53&amp;"",'الإعدادات'!$A$10:$B$24,2,FALSE),""))</f>
        <v/>
      </c>
      <c r="G53" s="18">
        <f>IF(F53="","",IF(D53&amp;""="",0,IFERROR(VLOOKUP(D53&amp;"",'الإعدادات'!$D$10:$E$17,2,FALSE),"")))</f>
        <v/>
      </c>
      <c r="H53" s="18">
        <f>IF(OR(F53="",G53=""),"",IF(F53&gt;'الإعدادات'!$B$5,ROUND(F53+G53,4),F53))</f>
        <v/>
      </c>
      <c r="I53" s="19">
        <f>IF(K53="محسوب",ROUND(C53*F53,4),"")</f>
        <v/>
      </c>
      <c r="J53" s="19">
        <f>IF(K53="محسوب",ROUND(C53*H53,4),"")</f>
        <v/>
      </c>
      <c r="K53" s="6">
        <f>IF(AND(A53&amp;""="",B53&amp;""="",C53&amp;""="",D53&amp;""="",E53&amp;""=""),"",IF(NOT(ISNUMBER(A53)),"السنة ناقصة",IF(NOT(ISNUMBER(C53)),"الكريديت ناقص",IF(C53&lt;=0,"الكريديت ناقص",IF(E53&amp;""="","بدون تقدير",IF(F53="","تقدير غير موجود",IF(G53="","نوع غير موجود","محسوب")))))))</f>
        <v/>
      </c>
    </row>
    <row r="54">
      <c r="A54" s="17" t="n"/>
      <c r="B54" s="5" t="n"/>
      <c r="C54" s="13" t="n"/>
      <c r="D54" s="5" t="n"/>
      <c r="E54" s="5" t="n"/>
      <c r="F54" s="18">
        <f>IF(E54&amp;""="","",IFERROR(VLOOKUP(E54&amp;"",'الإعدادات'!$A$10:$B$24,2,FALSE),""))</f>
        <v/>
      </c>
      <c r="G54" s="18">
        <f>IF(F54="","",IF(D54&amp;""="",0,IFERROR(VLOOKUP(D54&amp;"",'الإعدادات'!$D$10:$E$17,2,FALSE),"")))</f>
        <v/>
      </c>
      <c r="H54" s="18">
        <f>IF(OR(F54="",G54=""),"",IF(F54&gt;'الإعدادات'!$B$5,ROUND(F54+G54,4),F54))</f>
        <v/>
      </c>
      <c r="I54" s="19">
        <f>IF(K54="محسوب",ROUND(C54*F54,4),"")</f>
        <v/>
      </c>
      <c r="J54" s="19">
        <f>IF(K54="محسوب",ROUND(C54*H54,4),"")</f>
        <v/>
      </c>
      <c r="K54" s="6">
        <f>IF(AND(A54&amp;""="",B54&amp;""="",C54&amp;""="",D54&amp;""="",E54&amp;""=""),"",IF(NOT(ISNUMBER(A54)),"السنة ناقصة",IF(NOT(ISNUMBER(C54)),"الكريديت ناقص",IF(C54&lt;=0,"الكريديت ناقص",IF(E54&amp;""="","بدون تقدير",IF(F54="","تقدير غير موجود",IF(G54="","نوع غير موجود","محسوب")))))))</f>
        <v/>
      </c>
    </row>
    <row r="55">
      <c r="A55" s="17" t="n"/>
      <c r="B55" s="5" t="n"/>
      <c r="C55" s="13" t="n"/>
      <c r="D55" s="5" t="n"/>
      <c r="E55" s="5" t="n"/>
      <c r="F55" s="18">
        <f>IF(E55&amp;""="","",IFERROR(VLOOKUP(E55&amp;"",'الإعدادات'!$A$10:$B$24,2,FALSE),""))</f>
        <v/>
      </c>
      <c r="G55" s="18">
        <f>IF(F55="","",IF(D55&amp;""="",0,IFERROR(VLOOKUP(D55&amp;"",'الإعدادات'!$D$10:$E$17,2,FALSE),"")))</f>
        <v/>
      </c>
      <c r="H55" s="18">
        <f>IF(OR(F55="",G55=""),"",IF(F55&gt;'الإعدادات'!$B$5,ROUND(F55+G55,4),F55))</f>
        <v/>
      </c>
      <c r="I55" s="19">
        <f>IF(K55="محسوب",ROUND(C55*F55,4),"")</f>
        <v/>
      </c>
      <c r="J55" s="19">
        <f>IF(K55="محسوب",ROUND(C55*H55,4),"")</f>
        <v/>
      </c>
      <c r="K55" s="6">
        <f>IF(AND(A55&amp;""="",B55&amp;""="",C55&amp;""="",D55&amp;""="",E55&amp;""=""),"",IF(NOT(ISNUMBER(A55)),"السنة ناقصة",IF(NOT(ISNUMBER(C55)),"الكريديت ناقص",IF(C55&lt;=0,"الكريديت ناقص",IF(E55&amp;""="","بدون تقدير",IF(F55="","تقدير غير موجود",IF(G55="","نوع غير موجود","محسوب")))))))</f>
        <v/>
      </c>
    </row>
    <row r="56">
      <c r="A56" s="17" t="n"/>
      <c r="B56" s="5" t="n"/>
      <c r="C56" s="13" t="n"/>
      <c r="D56" s="5" t="n"/>
      <c r="E56" s="5" t="n"/>
      <c r="F56" s="18">
        <f>IF(E56&amp;""="","",IFERROR(VLOOKUP(E56&amp;"",'الإعدادات'!$A$10:$B$24,2,FALSE),""))</f>
        <v/>
      </c>
      <c r="G56" s="18">
        <f>IF(F56="","",IF(D56&amp;""="",0,IFERROR(VLOOKUP(D56&amp;"",'الإعدادات'!$D$10:$E$17,2,FALSE),"")))</f>
        <v/>
      </c>
      <c r="H56" s="18">
        <f>IF(OR(F56="",G56=""),"",IF(F56&gt;'الإعدادات'!$B$5,ROUND(F56+G56,4),F56))</f>
        <v/>
      </c>
      <c r="I56" s="19">
        <f>IF(K56="محسوب",ROUND(C56*F56,4),"")</f>
        <v/>
      </c>
      <c r="J56" s="19">
        <f>IF(K56="محسوب",ROUND(C56*H56,4),"")</f>
        <v/>
      </c>
      <c r="K56" s="6">
        <f>IF(AND(A56&amp;""="",B56&amp;""="",C56&amp;""="",D56&amp;""="",E56&amp;""=""),"",IF(NOT(ISNUMBER(A56)),"السنة ناقصة",IF(NOT(ISNUMBER(C56)),"الكريديت ناقص",IF(C56&lt;=0,"الكريديت ناقص",IF(E56&amp;""="","بدون تقدير",IF(F56="","تقدير غير موجود",IF(G56="","نوع غير موجود","محسوب")))))))</f>
        <v/>
      </c>
    </row>
    <row r="57">
      <c r="A57" s="17" t="n"/>
      <c r="B57" s="5" t="n"/>
      <c r="C57" s="13" t="n"/>
      <c r="D57" s="5" t="n"/>
      <c r="E57" s="5" t="n"/>
      <c r="F57" s="18">
        <f>IF(E57&amp;""="","",IFERROR(VLOOKUP(E57&amp;"",'الإعدادات'!$A$10:$B$24,2,FALSE),""))</f>
        <v/>
      </c>
      <c r="G57" s="18">
        <f>IF(F57="","",IF(D57&amp;""="",0,IFERROR(VLOOKUP(D57&amp;"",'الإعدادات'!$D$10:$E$17,2,FALSE),"")))</f>
        <v/>
      </c>
      <c r="H57" s="18">
        <f>IF(OR(F57="",G57=""),"",IF(F57&gt;'الإعدادات'!$B$5,ROUND(F57+G57,4),F57))</f>
        <v/>
      </c>
      <c r="I57" s="19">
        <f>IF(K57="محسوب",ROUND(C57*F57,4),"")</f>
        <v/>
      </c>
      <c r="J57" s="19">
        <f>IF(K57="محسوب",ROUND(C57*H57,4),"")</f>
        <v/>
      </c>
      <c r="K57" s="6">
        <f>IF(AND(A57&amp;""="",B57&amp;""="",C57&amp;""="",D57&amp;""="",E57&amp;""=""),"",IF(NOT(ISNUMBER(A57)),"السنة ناقصة",IF(NOT(ISNUMBER(C57)),"الكريديت ناقص",IF(C57&lt;=0,"الكريديت ناقص",IF(E57&amp;""="","بدون تقدير",IF(F57="","تقدير غير موجود",IF(G57="","نوع غير موجود","محسوب")))))))</f>
        <v/>
      </c>
    </row>
    <row r="58">
      <c r="A58" s="17" t="n"/>
      <c r="B58" s="5" t="n"/>
      <c r="C58" s="13" t="n"/>
      <c r="D58" s="5" t="n"/>
      <c r="E58" s="5" t="n"/>
      <c r="F58" s="18">
        <f>IF(E58&amp;""="","",IFERROR(VLOOKUP(E58&amp;"",'الإعدادات'!$A$10:$B$24,2,FALSE),""))</f>
        <v/>
      </c>
      <c r="G58" s="18">
        <f>IF(F58="","",IF(D58&amp;""="",0,IFERROR(VLOOKUP(D58&amp;"",'الإعدادات'!$D$10:$E$17,2,FALSE),"")))</f>
        <v/>
      </c>
      <c r="H58" s="18">
        <f>IF(OR(F58="",G58=""),"",IF(F58&gt;'الإعدادات'!$B$5,ROUND(F58+G58,4),F58))</f>
        <v/>
      </c>
      <c r="I58" s="19">
        <f>IF(K58="محسوب",ROUND(C58*F58,4),"")</f>
        <v/>
      </c>
      <c r="J58" s="19">
        <f>IF(K58="محسوب",ROUND(C58*H58,4),"")</f>
        <v/>
      </c>
      <c r="K58" s="6">
        <f>IF(AND(A58&amp;""="",B58&amp;""="",C58&amp;""="",D58&amp;""="",E58&amp;""=""),"",IF(NOT(ISNUMBER(A58)),"السنة ناقصة",IF(NOT(ISNUMBER(C58)),"الكريديت ناقص",IF(C58&lt;=0,"الكريديت ناقص",IF(E58&amp;""="","بدون تقدير",IF(F58="","تقدير غير موجود",IF(G58="","نوع غير موجود","محسوب")))))))</f>
        <v/>
      </c>
    </row>
    <row r="59">
      <c r="A59" s="17" t="n"/>
      <c r="B59" s="5" t="n"/>
      <c r="C59" s="13" t="n"/>
      <c r="D59" s="5" t="n"/>
      <c r="E59" s="5" t="n"/>
      <c r="F59" s="18">
        <f>IF(E59&amp;""="","",IFERROR(VLOOKUP(E59&amp;"",'الإعدادات'!$A$10:$B$24,2,FALSE),""))</f>
        <v/>
      </c>
      <c r="G59" s="18">
        <f>IF(F59="","",IF(D59&amp;""="",0,IFERROR(VLOOKUP(D59&amp;"",'الإعدادات'!$D$10:$E$17,2,FALSE),"")))</f>
        <v/>
      </c>
      <c r="H59" s="18">
        <f>IF(OR(F59="",G59=""),"",IF(F59&gt;'الإعدادات'!$B$5,ROUND(F59+G59,4),F59))</f>
        <v/>
      </c>
      <c r="I59" s="19">
        <f>IF(K59="محسوب",ROUND(C59*F59,4),"")</f>
        <v/>
      </c>
      <c r="J59" s="19">
        <f>IF(K59="محسوب",ROUND(C59*H59,4),"")</f>
        <v/>
      </c>
      <c r="K59" s="6">
        <f>IF(AND(A59&amp;""="",B59&amp;""="",C59&amp;""="",D59&amp;""="",E59&amp;""=""),"",IF(NOT(ISNUMBER(A59)),"السنة ناقصة",IF(NOT(ISNUMBER(C59)),"الكريديت ناقص",IF(C59&lt;=0,"الكريديت ناقص",IF(E59&amp;""="","بدون تقدير",IF(F59="","تقدير غير موجود",IF(G59="","نوع غير موجود","محسوب")))))))</f>
        <v/>
      </c>
    </row>
    <row r="60">
      <c r="A60" s="17" t="n"/>
      <c r="B60" s="5" t="n"/>
      <c r="C60" s="13" t="n"/>
      <c r="D60" s="5" t="n"/>
      <c r="E60" s="5" t="n"/>
      <c r="F60" s="18">
        <f>IF(E60&amp;""="","",IFERROR(VLOOKUP(E60&amp;"",'الإعدادات'!$A$10:$B$24,2,FALSE),""))</f>
        <v/>
      </c>
      <c r="G60" s="18">
        <f>IF(F60="","",IF(D60&amp;""="",0,IFERROR(VLOOKUP(D60&amp;"",'الإعدادات'!$D$10:$E$17,2,FALSE),"")))</f>
        <v/>
      </c>
      <c r="H60" s="18">
        <f>IF(OR(F60="",G60=""),"",IF(F60&gt;'الإعدادات'!$B$5,ROUND(F60+G60,4),F60))</f>
        <v/>
      </c>
      <c r="I60" s="19">
        <f>IF(K60="محسوب",ROUND(C60*F60,4),"")</f>
        <v/>
      </c>
      <c r="J60" s="19">
        <f>IF(K60="محسوب",ROUND(C60*H60,4),"")</f>
        <v/>
      </c>
      <c r="K60" s="6">
        <f>IF(AND(A60&amp;""="",B60&amp;""="",C60&amp;""="",D60&amp;""="",E60&amp;""=""),"",IF(NOT(ISNUMBER(A60)),"السنة ناقصة",IF(NOT(ISNUMBER(C60)),"الكريديت ناقص",IF(C60&lt;=0,"الكريديت ناقص",IF(E60&amp;""="","بدون تقدير",IF(F60="","تقدير غير موجود",IF(G60="","نوع غير موجود","محسوب")))))))</f>
        <v/>
      </c>
    </row>
    <row r="61">
      <c r="A61" s="17" t="n"/>
      <c r="B61" s="5" t="n"/>
      <c r="C61" s="13" t="n"/>
      <c r="D61" s="5" t="n"/>
      <c r="E61" s="5" t="n"/>
      <c r="F61" s="18">
        <f>IF(E61&amp;""="","",IFERROR(VLOOKUP(E61&amp;"",'الإعدادات'!$A$10:$B$24,2,FALSE),""))</f>
        <v/>
      </c>
      <c r="G61" s="18">
        <f>IF(F61="","",IF(D61&amp;""="",0,IFERROR(VLOOKUP(D61&amp;"",'الإعدادات'!$D$10:$E$17,2,FALSE),"")))</f>
        <v/>
      </c>
      <c r="H61" s="18">
        <f>IF(OR(F61="",G61=""),"",IF(F61&gt;'الإعدادات'!$B$5,ROUND(F61+G61,4),F61))</f>
        <v/>
      </c>
      <c r="I61" s="19">
        <f>IF(K61="محسوب",ROUND(C61*F61,4),"")</f>
        <v/>
      </c>
      <c r="J61" s="19">
        <f>IF(K61="محسوب",ROUND(C61*H61,4),"")</f>
        <v/>
      </c>
      <c r="K61" s="6">
        <f>IF(AND(A61&amp;""="",B61&amp;""="",C61&amp;""="",D61&amp;""="",E61&amp;""=""),"",IF(NOT(ISNUMBER(A61)),"السنة ناقصة",IF(NOT(ISNUMBER(C61)),"الكريديت ناقص",IF(C61&lt;=0,"الكريديت ناقص",IF(E61&amp;""="","بدون تقدير",IF(F61="","تقدير غير موجود",IF(G61="","نوع غير موجود","محسوب")))))))</f>
        <v/>
      </c>
    </row>
    <row r="62">
      <c r="A62" s="17" t="n"/>
      <c r="B62" s="5" t="n"/>
      <c r="C62" s="13" t="n"/>
      <c r="D62" s="5" t="n"/>
      <c r="E62" s="5" t="n"/>
      <c r="F62" s="18">
        <f>IF(E62&amp;""="","",IFERROR(VLOOKUP(E62&amp;"",'الإعدادات'!$A$10:$B$24,2,FALSE),""))</f>
        <v/>
      </c>
      <c r="G62" s="18">
        <f>IF(F62="","",IF(D62&amp;""="",0,IFERROR(VLOOKUP(D62&amp;"",'الإعدادات'!$D$10:$E$17,2,FALSE),"")))</f>
        <v/>
      </c>
      <c r="H62" s="18">
        <f>IF(OR(F62="",G62=""),"",IF(F62&gt;'الإعدادات'!$B$5,ROUND(F62+G62,4),F62))</f>
        <v/>
      </c>
      <c r="I62" s="19">
        <f>IF(K62="محسوب",ROUND(C62*F62,4),"")</f>
        <v/>
      </c>
      <c r="J62" s="19">
        <f>IF(K62="محسوب",ROUND(C62*H62,4),"")</f>
        <v/>
      </c>
      <c r="K62" s="6">
        <f>IF(AND(A62&amp;""="",B62&amp;""="",C62&amp;""="",D62&amp;""="",E62&amp;""=""),"",IF(NOT(ISNUMBER(A62)),"السنة ناقصة",IF(NOT(ISNUMBER(C62)),"الكريديت ناقص",IF(C62&lt;=0,"الكريديت ناقص",IF(E62&amp;""="","بدون تقدير",IF(F62="","تقدير غير موجود",IF(G62="","نوع غير موجود","محسوب")))))))</f>
        <v/>
      </c>
    </row>
    <row r="63">
      <c r="A63" s="17" t="n"/>
      <c r="B63" s="5" t="n"/>
      <c r="C63" s="13" t="n"/>
      <c r="D63" s="5" t="n"/>
      <c r="E63" s="5" t="n"/>
      <c r="F63" s="18">
        <f>IF(E63&amp;""="","",IFERROR(VLOOKUP(E63&amp;"",'الإعدادات'!$A$10:$B$24,2,FALSE),""))</f>
        <v/>
      </c>
      <c r="G63" s="18">
        <f>IF(F63="","",IF(D63&amp;""="",0,IFERROR(VLOOKUP(D63&amp;"",'الإعدادات'!$D$10:$E$17,2,FALSE),"")))</f>
        <v/>
      </c>
      <c r="H63" s="18">
        <f>IF(OR(F63="",G63=""),"",IF(F63&gt;'الإعدادات'!$B$5,ROUND(F63+G63,4),F63))</f>
        <v/>
      </c>
      <c r="I63" s="19">
        <f>IF(K63="محسوب",ROUND(C63*F63,4),"")</f>
        <v/>
      </c>
      <c r="J63" s="19">
        <f>IF(K63="محسوب",ROUND(C63*H63,4),"")</f>
        <v/>
      </c>
      <c r="K63" s="6">
        <f>IF(AND(A63&amp;""="",B63&amp;""="",C63&amp;""="",D63&amp;""="",E63&amp;""=""),"",IF(NOT(ISNUMBER(A63)),"السنة ناقصة",IF(NOT(ISNUMBER(C63)),"الكريديت ناقص",IF(C63&lt;=0,"الكريديت ناقص",IF(E63&amp;""="","بدون تقدير",IF(F63="","تقدير غير موجود",IF(G63="","نوع غير موجود","محسوب")))))))</f>
        <v/>
      </c>
    </row>
    <row r="64">
      <c r="A64" s="17" t="n"/>
      <c r="B64" s="5" t="n"/>
      <c r="C64" s="13" t="n"/>
      <c r="D64" s="5" t="n"/>
      <c r="E64" s="5" t="n"/>
      <c r="F64" s="18">
        <f>IF(E64&amp;""="","",IFERROR(VLOOKUP(E64&amp;"",'الإعدادات'!$A$10:$B$24,2,FALSE),""))</f>
        <v/>
      </c>
      <c r="G64" s="18">
        <f>IF(F64="","",IF(D64&amp;""="",0,IFERROR(VLOOKUP(D64&amp;"",'الإعدادات'!$D$10:$E$17,2,FALSE),"")))</f>
        <v/>
      </c>
      <c r="H64" s="18">
        <f>IF(OR(F64="",G64=""),"",IF(F64&gt;'الإعدادات'!$B$5,ROUND(F64+G64,4),F64))</f>
        <v/>
      </c>
      <c r="I64" s="19">
        <f>IF(K64="محسوب",ROUND(C64*F64,4),"")</f>
        <v/>
      </c>
      <c r="J64" s="19">
        <f>IF(K64="محسوب",ROUND(C64*H64,4),"")</f>
        <v/>
      </c>
      <c r="K64" s="6">
        <f>IF(AND(A64&amp;""="",B64&amp;""="",C64&amp;""="",D64&amp;""="",E64&amp;""=""),"",IF(NOT(ISNUMBER(A64)),"السنة ناقصة",IF(NOT(ISNUMBER(C64)),"الكريديت ناقص",IF(C64&lt;=0,"الكريديت ناقص",IF(E64&amp;""="","بدون تقدير",IF(F64="","تقدير غير موجود",IF(G64="","نوع غير موجود","محسوب")))))))</f>
        <v/>
      </c>
    </row>
    <row r="65">
      <c r="A65" s="17" t="n"/>
      <c r="B65" s="5" t="n"/>
      <c r="C65" s="13" t="n"/>
      <c r="D65" s="5" t="n"/>
      <c r="E65" s="5" t="n"/>
      <c r="F65" s="18">
        <f>IF(E65&amp;""="","",IFERROR(VLOOKUP(E65&amp;"",'الإعدادات'!$A$10:$B$24,2,FALSE),""))</f>
        <v/>
      </c>
      <c r="G65" s="18">
        <f>IF(F65="","",IF(D65&amp;""="",0,IFERROR(VLOOKUP(D65&amp;"",'الإعدادات'!$D$10:$E$17,2,FALSE),"")))</f>
        <v/>
      </c>
      <c r="H65" s="18">
        <f>IF(OR(F65="",G65=""),"",IF(F65&gt;'الإعدادات'!$B$5,ROUND(F65+G65,4),F65))</f>
        <v/>
      </c>
      <c r="I65" s="19">
        <f>IF(K65="محسوب",ROUND(C65*F65,4),"")</f>
        <v/>
      </c>
      <c r="J65" s="19">
        <f>IF(K65="محسوب",ROUND(C65*H65,4),"")</f>
        <v/>
      </c>
      <c r="K65" s="6">
        <f>IF(AND(A65&amp;""="",B65&amp;""="",C65&amp;""="",D65&amp;""="",E65&amp;""=""),"",IF(NOT(ISNUMBER(A65)),"السنة ناقصة",IF(NOT(ISNUMBER(C65)),"الكريديت ناقص",IF(C65&lt;=0,"الكريديت ناقص",IF(E65&amp;""="","بدون تقدير",IF(F65="","تقدير غير موجود",IF(G65="","نوع غير موجود","محسوب")))))))</f>
        <v/>
      </c>
    </row>
    <row r="66">
      <c r="A66" s="17" t="n"/>
      <c r="B66" s="5" t="n"/>
      <c r="C66" s="13" t="n"/>
      <c r="D66" s="5" t="n"/>
      <c r="E66" s="5" t="n"/>
      <c r="F66" s="18">
        <f>IF(E66&amp;""="","",IFERROR(VLOOKUP(E66&amp;"",'الإعدادات'!$A$10:$B$24,2,FALSE),""))</f>
        <v/>
      </c>
      <c r="G66" s="18">
        <f>IF(F66="","",IF(D66&amp;""="",0,IFERROR(VLOOKUP(D66&amp;"",'الإعدادات'!$D$10:$E$17,2,FALSE),"")))</f>
        <v/>
      </c>
      <c r="H66" s="18">
        <f>IF(OR(F66="",G66=""),"",IF(F66&gt;'الإعدادات'!$B$5,ROUND(F66+G66,4),F66))</f>
        <v/>
      </c>
      <c r="I66" s="19">
        <f>IF(K66="محسوب",ROUND(C66*F66,4),"")</f>
        <v/>
      </c>
      <c r="J66" s="19">
        <f>IF(K66="محسوب",ROUND(C66*H66,4),"")</f>
        <v/>
      </c>
      <c r="K66" s="6">
        <f>IF(AND(A66&amp;""="",B66&amp;""="",C66&amp;""="",D66&amp;""="",E66&amp;""=""),"",IF(NOT(ISNUMBER(A66)),"السنة ناقصة",IF(NOT(ISNUMBER(C66)),"الكريديت ناقص",IF(C66&lt;=0,"الكريديت ناقص",IF(E66&amp;""="","بدون تقدير",IF(F66="","تقدير غير موجود",IF(G66="","نوع غير موجود","محسوب")))))))</f>
        <v/>
      </c>
    </row>
    <row r="67">
      <c r="A67" s="17" t="n"/>
      <c r="B67" s="5" t="n"/>
      <c r="C67" s="13" t="n"/>
      <c r="D67" s="5" t="n"/>
      <c r="E67" s="5" t="n"/>
      <c r="F67" s="18">
        <f>IF(E67&amp;""="","",IFERROR(VLOOKUP(E67&amp;"",'الإعدادات'!$A$10:$B$24,2,FALSE),""))</f>
        <v/>
      </c>
      <c r="G67" s="18">
        <f>IF(F67="","",IF(D67&amp;""="",0,IFERROR(VLOOKUP(D67&amp;"",'الإعدادات'!$D$10:$E$17,2,FALSE),"")))</f>
        <v/>
      </c>
      <c r="H67" s="18">
        <f>IF(OR(F67="",G67=""),"",IF(F67&gt;'الإعدادات'!$B$5,ROUND(F67+G67,4),F67))</f>
        <v/>
      </c>
      <c r="I67" s="19">
        <f>IF(K67="محسوب",ROUND(C67*F67,4),"")</f>
        <v/>
      </c>
      <c r="J67" s="19">
        <f>IF(K67="محسوب",ROUND(C67*H67,4),"")</f>
        <v/>
      </c>
      <c r="K67" s="6">
        <f>IF(AND(A67&amp;""="",B67&amp;""="",C67&amp;""="",D67&amp;""="",E67&amp;""=""),"",IF(NOT(ISNUMBER(A67)),"السنة ناقصة",IF(NOT(ISNUMBER(C67)),"الكريديت ناقص",IF(C67&lt;=0,"الكريديت ناقص",IF(E67&amp;""="","بدون تقدير",IF(F67="","تقدير غير موجود",IF(G67="","نوع غير موجود","محسوب")))))))</f>
        <v/>
      </c>
    </row>
    <row r="68">
      <c r="A68" s="17" t="n"/>
      <c r="B68" s="5" t="n"/>
      <c r="C68" s="13" t="n"/>
      <c r="D68" s="5" t="n"/>
      <c r="E68" s="5" t="n"/>
      <c r="F68" s="18">
        <f>IF(E68&amp;""="","",IFERROR(VLOOKUP(E68&amp;"",'الإعدادات'!$A$10:$B$24,2,FALSE),""))</f>
        <v/>
      </c>
      <c r="G68" s="18">
        <f>IF(F68="","",IF(D68&amp;""="",0,IFERROR(VLOOKUP(D68&amp;"",'الإعدادات'!$D$10:$E$17,2,FALSE),"")))</f>
        <v/>
      </c>
      <c r="H68" s="18">
        <f>IF(OR(F68="",G68=""),"",IF(F68&gt;'الإعدادات'!$B$5,ROUND(F68+G68,4),F68))</f>
        <v/>
      </c>
      <c r="I68" s="19">
        <f>IF(K68="محسوب",ROUND(C68*F68,4),"")</f>
        <v/>
      </c>
      <c r="J68" s="19">
        <f>IF(K68="محسوب",ROUND(C68*H68,4),"")</f>
        <v/>
      </c>
      <c r="K68" s="6">
        <f>IF(AND(A68&amp;""="",B68&amp;""="",C68&amp;""="",D68&amp;""="",E68&amp;""=""),"",IF(NOT(ISNUMBER(A68)),"السنة ناقصة",IF(NOT(ISNUMBER(C68)),"الكريديت ناقص",IF(C68&lt;=0,"الكريديت ناقص",IF(E68&amp;""="","بدون تقدير",IF(F68="","تقدير غير موجود",IF(G68="","نوع غير موجود","محسوب")))))))</f>
        <v/>
      </c>
    </row>
    <row r="69">
      <c r="A69" s="17" t="n"/>
      <c r="B69" s="5" t="n"/>
      <c r="C69" s="13" t="n"/>
      <c r="D69" s="5" t="n"/>
      <c r="E69" s="5" t="n"/>
      <c r="F69" s="18">
        <f>IF(E69&amp;""="","",IFERROR(VLOOKUP(E69&amp;"",'الإعدادات'!$A$10:$B$24,2,FALSE),""))</f>
        <v/>
      </c>
      <c r="G69" s="18">
        <f>IF(F69="","",IF(D69&amp;""="",0,IFERROR(VLOOKUP(D69&amp;"",'الإعدادات'!$D$10:$E$17,2,FALSE),"")))</f>
        <v/>
      </c>
      <c r="H69" s="18">
        <f>IF(OR(F69="",G69=""),"",IF(F69&gt;'الإعدادات'!$B$5,ROUND(F69+G69,4),F69))</f>
        <v/>
      </c>
      <c r="I69" s="19">
        <f>IF(K69="محسوب",ROUND(C69*F69,4),"")</f>
        <v/>
      </c>
      <c r="J69" s="19">
        <f>IF(K69="محسوب",ROUND(C69*H69,4),"")</f>
        <v/>
      </c>
      <c r="K69" s="6">
        <f>IF(AND(A69&amp;""="",B69&amp;""="",C69&amp;""="",D69&amp;""="",E69&amp;""=""),"",IF(NOT(ISNUMBER(A69)),"السنة ناقصة",IF(NOT(ISNUMBER(C69)),"الكريديت ناقص",IF(C69&lt;=0,"الكريديت ناقص",IF(E69&amp;""="","بدون تقدير",IF(F69="","تقدير غير موجود",IF(G69="","نوع غير موجود","محسوب")))))))</f>
        <v/>
      </c>
    </row>
    <row r="70">
      <c r="A70" s="17" t="n"/>
      <c r="B70" s="5" t="n"/>
      <c r="C70" s="13" t="n"/>
      <c r="D70" s="5" t="n"/>
      <c r="E70" s="5" t="n"/>
      <c r="F70" s="18">
        <f>IF(E70&amp;""="","",IFERROR(VLOOKUP(E70&amp;"",'الإعدادات'!$A$10:$B$24,2,FALSE),""))</f>
        <v/>
      </c>
      <c r="G70" s="18">
        <f>IF(F70="","",IF(D70&amp;""="",0,IFERROR(VLOOKUP(D70&amp;"",'الإعدادات'!$D$10:$E$17,2,FALSE),"")))</f>
        <v/>
      </c>
      <c r="H70" s="18">
        <f>IF(OR(F70="",G70=""),"",IF(F70&gt;'الإعدادات'!$B$5,ROUND(F70+G70,4),F70))</f>
        <v/>
      </c>
      <c r="I70" s="19">
        <f>IF(K70="محسوب",ROUND(C70*F70,4),"")</f>
        <v/>
      </c>
      <c r="J70" s="19">
        <f>IF(K70="محسوب",ROUND(C70*H70,4),"")</f>
        <v/>
      </c>
      <c r="K70" s="6">
        <f>IF(AND(A70&amp;""="",B70&amp;""="",C70&amp;""="",D70&amp;""="",E70&amp;""=""),"",IF(NOT(ISNUMBER(A70)),"السنة ناقصة",IF(NOT(ISNUMBER(C70)),"الكريديت ناقص",IF(C70&lt;=0,"الكريديت ناقص",IF(E70&amp;""="","بدون تقدير",IF(F70="","تقدير غير موجود",IF(G70="","نوع غير موجود","محسوب")))))))</f>
        <v/>
      </c>
    </row>
    <row r="71">
      <c r="A71" s="17" t="n"/>
      <c r="B71" s="5" t="n"/>
      <c r="C71" s="13" t="n"/>
      <c r="D71" s="5" t="n"/>
      <c r="E71" s="5" t="n"/>
      <c r="F71" s="18">
        <f>IF(E71&amp;""="","",IFERROR(VLOOKUP(E71&amp;"",'الإعدادات'!$A$10:$B$24,2,FALSE),""))</f>
        <v/>
      </c>
      <c r="G71" s="18">
        <f>IF(F71="","",IF(D71&amp;""="",0,IFERROR(VLOOKUP(D71&amp;"",'الإعدادات'!$D$10:$E$17,2,FALSE),"")))</f>
        <v/>
      </c>
      <c r="H71" s="18">
        <f>IF(OR(F71="",G71=""),"",IF(F71&gt;'الإعدادات'!$B$5,ROUND(F71+G71,4),F71))</f>
        <v/>
      </c>
      <c r="I71" s="19">
        <f>IF(K71="محسوب",ROUND(C71*F71,4),"")</f>
        <v/>
      </c>
      <c r="J71" s="19">
        <f>IF(K71="محسوب",ROUND(C71*H71,4),"")</f>
        <v/>
      </c>
      <c r="K71" s="6">
        <f>IF(AND(A71&amp;""="",B71&amp;""="",C71&amp;""="",D71&amp;""="",E71&amp;""=""),"",IF(NOT(ISNUMBER(A71)),"السنة ناقصة",IF(NOT(ISNUMBER(C71)),"الكريديت ناقص",IF(C71&lt;=0,"الكريديت ناقص",IF(E71&amp;""="","بدون تقدير",IF(F71="","تقدير غير موجود",IF(G71="","نوع غير موجود","محسوب")))))))</f>
        <v/>
      </c>
    </row>
    <row r="72">
      <c r="A72" s="17" t="n"/>
      <c r="B72" s="5" t="n"/>
      <c r="C72" s="13" t="n"/>
      <c r="D72" s="5" t="n"/>
      <c r="E72" s="5" t="n"/>
      <c r="F72" s="18">
        <f>IF(E72&amp;""="","",IFERROR(VLOOKUP(E72&amp;"",'الإعدادات'!$A$10:$B$24,2,FALSE),""))</f>
        <v/>
      </c>
      <c r="G72" s="18">
        <f>IF(F72="","",IF(D72&amp;""="",0,IFERROR(VLOOKUP(D72&amp;"",'الإعدادات'!$D$10:$E$17,2,FALSE),"")))</f>
        <v/>
      </c>
      <c r="H72" s="18">
        <f>IF(OR(F72="",G72=""),"",IF(F72&gt;'الإعدادات'!$B$5,ROUND(F72+G72,4),F72))</f>
        <v/>
      </c>
      <c r="I72" s="19">
        <f>IF(K72="محسوب",ROUND(C72*F72,4),"")</f>
        <v/>
      </c>
      <c r="J72" s="19">
        <f>IF(K72="محسوب",ROUND(C72*H72,4),"")</f>
        <v/>
      </c>
      <c r="K72" s="6">
        <f>IF(AND(A72&amp;""="",B72&amp;""="",C72&amp;""="",D72&amp;""="",E72&amp;""=""),"",IF(NOT(ISNUMBER(A72)),"السنة ناقصة",IF(NOT(ISNUMBER(C72)),"الكريديت ناقص",IF(C72&lt;=0,"الكريديت ناقص",IF(E72&amp;""="","بدون تقدير",IF(F72="","تقدير غير موجود",IF(G72="","نوع غير موجود","محسوب")))))))</f>
        <v/>
      </c>
    </row>
    <row r="73">
      <c r="A73" s="17" t="n"/>
      <c r="B73" s="5" t="n"/>
      <c r="C73" s="13" t="n"/>
      <c r="D73" s="5" t="n"/>
      <c r="E73" s="5" t="n"/>
      <c r="F73" s="18">
        <f>IF(E73&amp;""="","",IFERROR(VLOOKUP(E73&amp;"",'الإعدادات'!$A$10:$B$24,2,FALSE),""))</f>
        <v/>
      </c>
      <c r="G73" s="18">
        <f>IF(F73="","",IF(D73&amp;""="",0,IFERROR(VLOOKUP(D73&amp;"",'الإعدادات'!$D$10:$E$17,2,FALSE),"")))</f>
        <v/>
      </c>
      <c r="H73" s="18">
        <f>IF(OR(F73="",G73=""),"",IF(F73&gt;'الإعدادات'!$B$5,ROUND(F73+G73,4),F73))</f>
        <v/>
      </c>
      <c r="I73" s="19">
        <f>IF(K73="محسوب",ROUND(C73*F73,4),"")</f>
        <v/>
      </c>
      <c r="J73" s="19">
        <f>IF(K73="محسوب",ROUND(C73*H73,4),"")</f>
        <v/>
      </c>
      <c r="K73" s="6">
        <f>IF(AND(A73&amp;""="",B73&amp;""="",C73&amp;""="",D73&amp;""="",E73&amp;""=""),"",IF(NOT(ISNUMBER(A73)),"السنة ناقصة",IF(NOT(ISNUMBER(C73)),"الكريديت ناقص",IF(C73&lt;=0,"الكريديت ناقص",IF(E73&amp;""="","بدون تقدير",IF(F73="","تقدير غير موجود",IF(G73="","نوع غير موجود","محسوب")))))))</f>
        <v/>
      </c>
    </row>
    <row r="74">
      <c r="A74" s="17" t="n"/>
      <c r="B74" s="5" t="n"/>
      <c r="C74" s="13" t="n"/>
      <c r="D74" s="5" t="n"/>
      <c r="E74" s="5" t="n"/>
      <c r="F74" s="18">
        <f>IF(E74&amp;""="","",IFERROR(VLOOKUP(E74&amp;"",'الإعدادات'!$A$10:$B$24,2,FALSE),""))</f>
        <v/>
      </c>
      <c r="G74" s="18">
        <f>IF(F74="","",IF(D74&amp;""="",0,IFERROR(VLOOKUP(D74&amp;"",'الإعدادات'!$D$10:$E$17,2,FALSE),"")))</f>
        <v/>
      </c>
      <c r="H74" s="18">
        <f>IF(OR(F74="",G74=""),"",IF(F74&gt;'الإعدادات'!$B$5,ROUND(F74+G74,4),F74))</f>
        <v/>
      </c>
      <c r="I74" s="19">
        <f>IF(K74="محسوب",ROUND(C74*F74,4),"")</f>
        <v/>
      </c>
      <c r="J74" s="19">
        <f>IF(K74="محسوب",ROUND(C74*H74,4),"")</f>
        <v/>
      </c>
      <c r="K74" s="6">
        <f>IF(AND(A74&amp;""="",B74&amp;""="",C74&amp;""="",D74&amp;""="",E74&amp;""=""),"",IF(NOT(ISNUMBER(A74)),"السنة ناقصة",IF(NOT(ISNUMBER(C74)),"الكريديت ناقص",IF(C74&lt;=0,"الكريديت ناقص",IF(E74&amp;""="","بدون تقدير",IF(F74="","تقدير غير موجود",IF(G74="","نوع غير موجود","محسوب")))))))</f>
        <v/>
      </c>
    </row>
    <row r="75">
      <c r="A75" s="17" t="n"/>
      <c r="B75" s="5" t="n"/>
      <c r="C75" s="13" t="n"/>
      <c r="D75" s="5" t="n"/>
      <c r="E75" s="5" t="n"/>
      <c r="F75" s="18">
        <f>IF(E75&amp;""="","",IFERROR(VLOOKUP(E75&amp;"",'الإعدادات'!$A$10:$B$24,2,FALSE),""))</f>
        <v/>
      </c>
      <c r="G75" s="18">
        <f>IF(F75="","",IF(D75&amp;""="",0,IFERROR(VLOOKUP(D75&amp;"",'الإعدادات'!$D$10:$E$17,2,FALSE),"")))</f>
        <v/>
      </c>
      <c r="H75" s="18">
        <f>IF(OR(F75="",G75=""),"",IF(F75&gt;'الإعدادات'!$B$5,ROUND(F75+G75,4),F75))</f>
        <v/>
      </c>
      <c r="I75" s="19">
        <f>IF(K75="محسوب",ROUND(C75*F75,4),"")</f>
        <v/>
      </c>
      <c r="J75" s="19">
        <f>IF(K75="محسوب",ROUND(C75*H75,4),"")</f>
        <v/>
      </c>
      <c r="K75" s="6">
        <f>IF(AND(A75&amp;""="",B75&amp;""="",C75&amp;""="",D75&amp;""="",E75&amp;""=""),"",IF(NOT(ISNUMBER(A75)),"السنة ناقصة",IF(NOT(ISNUMBER(C75)),"الكريديت ناقص",IF(C75&lt;=0,"الكريديت ناقص",IF(E75&amp;""="","بدون تقدير",IF(F75="","تقدير غير موجود",IF(G75="","نوع غير موجود","محسوب")))))))</f>
        <v/>
      </c>
    </row>
    <row r="76">
      <c r="A76" s="17" t="n"/>
      <c r="B76" s="5" t="n"/>
      <c r="C76" s="13" t="n"/>
      <c r="D76" s="5" t="n"/>
      <c r="E76" s="5" t="n"/>
      <c r="F76" s="18">
        <f>IF(E76&amp;""="","",IFERROR(VLOOKUP(E76&amp;"",'الإعدادات'!$A$10:$B$24,2,FALSE),""))</f>
        <v/>
      </c>
      <c r="G76" s="18">
        <f>IF(F76="","",IF(D76&amp;""="",0,IFERROR(VLOOKUP(D76&amp;"",'الإعدادات'!$D$10:$E$17,2,FALSE),"")))</f>
        <v/>
      </c>
      <c r="H76" s="18">
        <f>IF(OR(F76="",G76=""),"",IF(F76&gt;'الإعدادات'!$B$5,ROUND(F76+G76,4),F76))</f>
        <v/>
      </c>
      <c r="I76" s="19">
        <f>IF(K76="محسوب",ROUND(C76*F76,4),"")</f>
        <v/>
      </c>
      <c r="J76" s="19">
        <f>IF(K76="محسوب",ROUND(C76*H76,4),"")</f>
        <v/>
      </c>
      <c r="K76" s="6">
        <f>IF(AND(A76&amp;""="",B76&amp;""="",C76&amp;""="",D76&amp;""="",E76&amp;""=""),"",IF(NOT(ISNUMBER(A76)),"السنة ناقصة",IF(NOT(ISNUMBER(C76)),"الكريديت ناقص",IF(C76&lt;=0,"الكريديت ناقص",IF(E76&amp;""="","بدون تقدير",IF(F76="","تقدير غير موجود",IF(G76="","نوع غير موجود","محسوب")))))))</f>
        <v/>
      </c>
    </row>
    <row r="77">
      <c r="A77" s="17" t="n"/>
      <c r="B77" s="5" t="n"/>
      <c r="C77" s="13" t="n"/>
      <c r="D77" s="5" t="n"/>
      <c r="E77" s="5" t="n"/>
      <c r="F77" s="18">
        <f>IF(E77&amp;""="","",IFERROR(VLOOKUP(E77&amp;"",'الإعدادات'!$A$10:$B$24,2,FALSE),""))</f>
        <v/>
      </c>
      <c r="G77" s="18">
        <f>IF(F77="","",IF(D77&amp;""="",0,IFERROR(VLOOKUP(D77&amp;"",'الإعدادات'!$D$10:$E$17,2,FALSE),"")))</f>
        <v/>
      </c>
      <c r="H77" s="18">
        <f>IF(OR(F77="",G77=""),"",IF(F77&gt;'الإعدادات'!$B$5,ROUND(F77+G77,4),F77))</f>
        <v/>
      </c>
      <c r="I77" s="19">
        <f>IF(K77="محسوب",ROUND(C77*F77,4),"")</f>
        <v/>
      </c>
      <c r="J77" s="19">
        <f>IF(K77="محسوب",ROUND(C77*H77,4),"")</f>
        <v/>
      </c>
      <c r="K77" s="6">
        <f>IF(AND(A77&amp;""="",B77&amp;""="",C77&amp;""="",D77&amp;""="",E77&amp;""=""),"",IF(NOT(ISNUMBER(A77)),"السنة ناقصة",IF(NOT(ISNUMBER(C77)),"الكريديت ناقص",IF(C77&lt;=0,"الكريديت ناقص",IF(E77&amp;""="","بدون تقدير",IF(F77="","تقدير غير موجود",IF(G77="","نوع غير موجود","محسوب")))))))</f>
        <v/>
      </c>
    </row>
    <row r="78">
      <c r="A78" s="17" t="n"/>
      <c r="B78" s="5" t="n"/>
      <c r="C78" s="13" t="n"/>
      <c r="D78" s="5" t="n"/>
      <c r="E78" s="5" t="n"/>
      <c r="F78" s="18">
        <f>IF(E78&amp;""="","",IFERROR(VLOOKUP(E78&amp;"",'الإعدادات'!$A$10:$B$24,2,FALSE),""))</f>
        <v/>
      </c>
      <c r="G78" s="18">
        <f>IF(F78="","",IF(D78&amp;""="",0,IFERROR(VLOOKUP(D78&amp;"",'الإعدادات'!$D$10:$E$17,2,FALSE),"")))</f>
        <v/>
      </c>
      <c r="H78" s="18">
        <f>IF(OR(F78="",G78=""),"",IF(F78&gt;'الإعدادات'!$B$5,ROUND(F78+G78,4),F78))</f>
        <v/>
      </c>
      <c r="I78" s="19">
        <f>IF(K78="محسوب",ROUND(C78*F78,4),"")</f>
        <v/>
      </c>
      <c r="J78" s="19">
        <f>IF(K78="محسوب",ROUND(C78*H78,4),"")</f>
        <v/>
      </c>
      <c r="K78" s="6">
        <f>IF(AND(A78&amp;""="",B78&amp;""="",C78&amp;""="",D78&amp;""="",E78&amp;""=""),"",IF(NOT(ISNUMBER(A78)),"السنة ناقصة",IF(NOT(ISNUMBER(C78)),"الكريديت ناقص",IF(C78&lt;=0,"الكريديت ناقص",IF(E78&amp;""="","بدون تقدير",IF(F78="","تقدير غير موجود",IF(G78="","نوع غير موجود","محسوب")))))))</f>
        <v/>
      </c>
    </row>
    <row r="79">
      <c r="A79" s="17" t="n"/>
      <c r="B79" s="5" t="n"/>
      <c r="C79" s="13" t="n"/>
      <c r="D79" s="5" t="n"/>
      <c r="E79" s="5" t="n"/>
      <c r="F79" s="18">
        <f>IF(E79&amp;""="","",IFERROR(VLOOKUP(E79&amp;"",'الإعدادات'!$A$10:$B$24,2,FALSE),""))</f>
        <v/>
      </c>
      <c r="G79" s="18">
        <f>IF(F79="","",IF(D79&amp;""="",0,IFERROR(VLOOKUP(D79&amp;"",'الإعدادات'!$D$10:$E$17,2,FALSE),"")))</f>
        <v/>
      </c>
      <c r="H79" s="18">
        <f>IF(OR(F79="",G79=""),"",IF(F79&gt;'الإعدادات'!$B$5,ROUND(F79+G79,4),F79))</f>
        <v/>
      </c>
      <c r="I79" s="19">
        <f>IF(K79="محسوب",ROUND(C79*F79,4),"")</f>
        <v/>
      </c>
      <c r="J79" s="19">
        <f>IF(K79="محسوب",ROUND(C79*H79,4),"")</f>
        <v/>
      </c>
      <c r="K79" s="6">
        <f>IF(AND(A79&amp;""="",B79&amp;""="",C79&amp;""="",D79&amp;""="",E79&amp;""=""),"",IF(NOT(ISNUMBER(A79)),"السنة ناقصة",IF(NOT(ISNUMBER(C79)),"الكريديت ناقص",IF(C79&lt;=0,"الكريديت ناقص",IF(E79&amp;""="","بدون تقدير",IF(F79="","تقدير غير موجود",IF(G79="","نوع غير موجود","محسوب")))))))</f>
        <v/>
      </c>
    </row>
    <row r="80">
      <c r="A80" s="17" t="n"/>
      <c r="B80" s="5" t="n"/>
      <c r="C80" s="13" t="n"/>
      <c r="D80" s="5" t="n"/>
      <c r="E80" s="5" t="n"/>
      <c r="F80" s="18">
        <f>IF(E80&amp;""="","",IFERROR(VLOOKUP(E80&amp;"",'الإعدادات'!$A$10:$B$24,2,FALSE),""))</f>
        <v/>
      </c>
      <c r="G80" s="18">
        <f>IF(F80="","",IF(D80&amp;""="",0,IFERROR(VLOOKUP(D80&amp;"",'الإعدادات'!$D$10:$E$17,2,FALSE),"")))</f>
        <v/>
      </c>
      <c r="H80" s="18">
        <f>IF(OR(F80="",G80=""),"",IF(F80&gt;'الإعدادات'!$B$5,ROUND(F80+G80,4),F80))</f>
        <v/>
      </c>
      <c r="I80" s="19">
        <f>IF(K80="محسوب",ROUND(C80*F80,4),"")</f>
        <v/>
      </c>
      <c r="J80" s="19">
        <f>IF(K80="محسوب",ROUND(C80*H80,4),"")</f>
        <v/>
      </c>
      <c r="K80" s="6">
        <f>IF(AND(A80&amp;""="",B80&amp;""="",C80&amp;""="",D80&amp;""="",E80&amp;""=""),"",IF(NOT(ISNUMBER(A80)),"السنة ناقصة",IF(NOT(ISNUMBER(C80)),"الكريديت ناقص",IF(C80&lt;=0,"الكريديت ناقص",IF(E80&amp;""="","بدون تقدير",IF(F80="","تقدير غير موجود",IF(G80="","نوع غير موجود","محسوب")))))))</f>
        <v/>
      </c>
    </row>
    <row r="81">
      <c r="A81" s="17" t="n"/>
      <c r="B81" s="5" t="n"/>
      <c r="C81" s="13" t="n"/>
      <c r="D81" s="5" t="n"/>
      <c r="E81" s="5" t="n"/>
      <c r="F81" s="18">
        <f>IF(E81&amp;""="","",IFERROR(VLOOKUP(E81&amp;"",'الإعدادات'!$A$10:$B$24,2,FALSE),""))</f>
        <v/>
      </c>
      <c r="G81" s="18">
        <f>IF(F81="","",IF(D81&amp;""="",0,IFERROR(VLOOKUP(D81&amp;"",'الإعدادات'!$D$10:$E$17,2,FALSE),"")))</f>
        <v/>
      </c>
      <c r="H81" s="18">
        <f>IF(OR(F81="",G81=""),"",IF(F81&gt;'الإعدادات'!$B$5,ROUND(F81+G81,4),F81))</f>
        <v/>
      </c>
      <c r="I81" s="19">
        <f>IF(K81="محسوب",ROUND(C81*F81,4),"")</f>
        <v/>
      </c>
      <c r="J81" s="19">
        <f>IF(K81="محسوب",ROUND(C81*H81,4),"")</f>
        <v/>
      </c>
      <c r="K81" s="6">
        <f>IF(AND(A81&amp;""="",B81&amp;""="",C81&amp;""="",D81&amp;""="",E81&amp;""=""),"",IF(NOT(ISNUMBER(A81)),"السنة ناقصة",IF(NOT(ISNUMBER(C81)),"الكريديت ناقص",IF(C81&lt;=0,"الكريديت ناقص",IF(E81&amp;""="","بدون تقدير",IF(F81="","تقدير غير موجود",IF(G81="","نوع غير موجود","محسوب")))))))</f>
        <v/>
      </c>
    </row>
    <row r="82">
      <c r="A82" s="17" t="n"/>
      <c r="B82" s="5" t="n"/>
      <c r="C82" s="13" t="n"/>
      <c r="D82" s="5" t="n"/>
      <c r="E82" s="5" t="n"/>
      <c r="F82" s="18">
        <f>IF(E82&amp;""="","",IFERROR(VLOOKUP(E82&amp;"",'الإعدادات'!$A$10:$B$24,2,FALSE),""))</f>
        <v/>
      </c>
      <c r="G82" s="18">
        <f>IF(F82="","",IF(D82&amp;""="",0,IFERROR(VLOOKUP(D82&amp;"",'الإعدادات'!$D$10:$E$17,2,FALSE),"")))</f>
        <v/>
      </c>
      <c r="H82" s="18">
        <f>IF(OR(F82="",G82=""),"",IF(F82&gt;'الإعدادات'!$B$5,ROUND(F82+G82,4),F82))</f>
        <v/>
      </c>
      <c r="I82" s="19">
        <f>IF(K82="محسوب",ROUND(C82*F82,4),"")</f>
        <v/>
      </c>
      <c r="J82" s="19">
        <f>IF(K82="محسوب",ROUND(C82*H82,4),"")</f>
        <v/>
      </c>
      <c r="K82" s="6">
        <f>IF(AND(A82&amp;""="",B82&amp;""="",C82&amp;""="",D82&amp;""="",E82&amp;""=""),"",IF(NOT(ISNUMBER(A82)),"السنة ناقصة",IF(NOT(ISNUMBER(C82)),"الكريديت ناقص",IF(C82&lt;=0,"الكريديت ناقص",IF(E82&amp;""="","بدون تقدير",IF(F82="","تقدير غير موجود",IF(G82="","نوع غير موجود","محسوب")))))))</f>
        <v/>
      </c>
    </row>
    <row r="83">
      <c r="A83" s="17" t="n"/>
      <c r="B83" s="5" t="n"/>
      <c r="C83" s="13" t="n"/>
      <c r="D83" s="5" t="n"/>
      <c r="E83" s="5" t="n"/>
      <c r="F83" s="18">
        <f>IF(E83&amp;""="","",IFERROR(VLOOKUP(E83&amp;"",'الإعدادات'!$A$10:$B$24,2,FALSE),""))</f>
        <v/>
      </c>
      <c r="G83" s="18">
        <f>IF(F83="","",IF(D83&amp;""="",0,IFERROR(VLOOKUP(D83&amp;"",'الإعدادات'!$D$10:$E$17,2,FALSE),"")))</f>
        <v/>
      </c>
      <c r="H83" s="18">
        <f>IF(OR(F83="",G83=""),"",IF(F83&gt;'الإعدادات'!$B$5,ROUND(F83+G83,4),F83))</f>
        <v/>
      </c>
      <c r="I83" s="19">
        <f>IF(K83="محسوب",ROUND(C83*F83,4),"")</f>
        <v/>
      </c>
      <c r="J83" s="19">
        <f>IF(K83="محسوب",ROUND(C83*H83,4),"")</f>
        <v/>
      </c>
      <c r="K83" s="6">
        <f>IF(AND(A83&amp;""="",B83&amp;""="",C83&amp;""="",D83&amp;""="",E83&amp;""=""),"",IF(NOT(ISNUMBER(A83)),"السنة ناقصة",IF(NOT(ISNUMBER(C83)),"الكريديت ناقص",IF(C83&lt;=0,"الكريديت ناقص",IF(E83&amp;""="","بدون تقدير",IF(F83="","تقدير غير موجود",IF(G83="","نوع غير موجود","محسوب")))))))</f>
        <v/>
      </c>
    </row>
    <row r="84">
      <c r="A84" s="17" t="n"/>
      <c r="B84" s="5" t="n"/>
      <c r="C84" s="13" t="n"/>
      <c r="D84" s="5" t="n"/>
      <c r="E84" s="5" t="n"/>
      <c r="F84" s="18">
        <f>IF(E84&amp;""="","",IFERROR(VLOOKUP(E84&amp;"",'الإعدادات'!$A$10:$B$24,2,FALSE),""))</f>
        <v/>
      </c>
      <c r="G84" s="18">
        <f>IF(F84="","",IF(D84&amp;""="",0,IFERROR(VLOOKUP(D84&amp;"",'الإعدادات'!$D$10:$E$17,2,FALSE),"")))</f>
        <v/>
      </c>
      <c r="H84" s="18">
        <f>IF(OR(F84="",G84=""),"",IF(F84&gt;'الإعدادات'!$B$5,ROUND(F84+G84,4),F84))</f>
        <v/>
      </c>
      <c r="I84" s="19">
        <f>IF(K84="محسوب",ROUND(C84*F84,4),"")</f>
        <v/>
      </c>
      <c r="J84" s="19">
        <f>IF(K84="محسوب",ROUND(C84*H84,4),"")</f>
        <v/>
      </c>
      <c r="K84" s="6">
        <f>IF(AND(A84&amp;""="",B84&amp;""="",C84&amp;""="",D84&amp;""="",E84&amp;""=""),"",IF(NOT(ISNUMBER(A84)),"السنة ناقصة",IF(NOT(ISNUMBER(C84)),"الكريديت ناقص",IF(C84&lt;=0,"الكريديت ناقص",IF(E84&amp;""="","بدون تقدير",IF(F84="","تقدير غير موجود",IF(G84="","نوع غير موجود","محسوب")))))))</f>
        <v/>
      </c>
    </row>
    <row r="85">
      <c r="A85" s="17" t="n"/>
      <c r="B85" s="5" t="n"/>
      <c r="C85" s="13" t="n"/>
      <c r="D85" s="5" t="n"/>
      <c r="E85" s="5" t="n"/>
      <c r="F85" s="18">
        <f>IF(E85&amp;""="","",IFERROR(VLOOKUP(E85&amp;"",'الإعدادات'!$A$10:$B$24,2,FALSE),""))</f>
        <v/>
      </c>
      <c r="G85" s="18">
        <f>IF(F85="","",IF(D85&amp;""="",0,IFERROR(VLOOKUP(D85&amp;"",'الإعدادات'!$D$10:$E$17,2,FALSE),"")))</f>
        <v/>
      </c>
      <c r="H85" s="18">
        <f>IF(OR(F85="",G85=""),"",IF(F85&gt;'الإعدادات'!$B$5,ROUND(F85+G85,4),F85))</f>
        <v/>
      </c>
      <c r="I85" s="19">
        <f>IF(K85="محسوب",ROUND(C85*F85,4),"")</f>
        <v/>
      </c>
      <c r="J85" s="19">
        <f>IF(K85="محسوب",ROUND(C85*H85,4),"")</f>
        <v/>
      </c>
      <c r="K85" s="6">
        <f>IF(AND(A85&amp;""="",B85&amp;""="",C85&amp;""="",D85&amp;""="",E85&amp;""=""),"",IF(NOT(ISNUMBER(A85)),"السنة ناقصة",IF(NOT(ISNUMBER(C85)),"الكريديت ناقص",IF(C85&lt;=0,"الكريديت ناقص",IF(E85&amp;""="","بدون تقدير",IF(F85="","تقدير غير موجود",IF(G85="","نوع غير موجود","محسوب")))))))</f>
        <v/>
      </c>
    </row>
    <row r="86">
      <c r="A86" s="17" t="n"/>
      <c r="B86" s="5" t="n"/>
      <c r="C86" s="13" t="n"/>
      <c r="D86" s="5" t="n"/>
      <c r="E86" s="5" t="n"/>
      <c r="F86" s="18">
        <f>IF(E86&amp;""="","",IFERROR(VLOOKUP(E86&amp;"",'الإعدادات'!$A$10:$B$24,2,FALSE),""))</f>
        <v/>
      </c>
      <c r="G86" s="18">
        <f>IF(F86="","",IF(D86&amp;""="",0,IFERROR(VLOOKUP(D86&amp;"",'الإعدادات'!$D$10:$E$17,2,FALSE),"")))</f>
        <v/>
      </c>
      <c r="H86" s="18">
        <f>IF(OR(F86="",G86=""),"",IF(F86&gt;'الإعدادات'!$B$5,ROUND(F86+G86,4),F86))</f>
        <v/>
      </c>
      <c r="I86" s="19">
        <f>IF(K86="محسوب",ROUND(C86*F86,4),"")</f>
        <v/>
      </c>
      <c r="J86" s="19">
        <f>IF(K86="محسوب",ROUND(C86*H86,4),"")</f>
        <v/>
      </c>
      <c r="K86" s="6">
        <f>IF(AND(A86&amp;""="",B86&amp;""="",C86&amp;""="",D86&amp;""="",E86&amp;""=""),"",IF(NOT(ISNUMBER(A86)),"السنة ناقصة",IF(NOT(ISNUMBER(C86)),"الكريديت ناقص",IF(C86&lt;=0,"الكريديت ناقص",IF(E86&amp;""="","بدون تقدير",IF(F86="","تقدير غير موجود",IF(G86="","نوع غير موجود","محسوب")))))))</f>
        <v/>
      </c>
    </row>
    <row r="87">
      <c r="A87" s="17" t="n"/>
      <c r="B87" s="5" t="n"/>
      <c r="C87" s="13" t="n"/>
      <c r="D87" s="5" t="n"/>
      <c r="E87" s="5" t="n"/>
      <c r="F87" s="18">
        <f>IF(E87&amp;""="","",IFERROR(VLOOKUP(E87&amp;"",'الإعدادات'!$A$10:$B$24,2,FALSE),""))</f>
        <v/>
      </c>
      <c r="G87" s="18">
        <f>IF(F87="","",IF(D87&amp;""="",0,IFERROR(VLOOKUP(D87&amp;"",'الإعدادات'!$D$10:$E$17,2,FALSE),"")))</f>
        <v/>
      </c>
      <c r="H87" s="18">
        <f>IF(OR(F87="",G87=""),"",IF(F87&gt;'الإعدادات'!$B$5,ROUND(F87+G87,4),F87))</f>
        <v/>
      </c>
      <c r="I87" s="19">
        <f>IF(K87="محسوب",ROUND(C87*F87,4),"")</f>
        <v/>
      </c>
      <c r="J87" s="19">
        <f>IF(K87="محسوب",ROUND(C87*H87,4),"")</f>
        <v/>
      </c>
      <c r="K87" s="6">
        <f>IF(AND(A87&amp;""="",B87&amp;""="",C87&amp;""="",D87&amp;""="",E87&amp;""=""),"",IF(NOT(ISNUMBER(A87)),"السنة ناقصة",IF(NOT(ISNUMBER(C87)),"الكريديت ناقص",IF(C87&lt;=0,"الكريديت ناقص",IF(E87&amp;""="","بدون تقدير",IF(F87="","تقدير غير موجود",IF(G87="","نوع غير موجود","محسوب")))))))</f>
        <v/>
      </c>
    </row>
    <row r="88">
      <c r="A88" s="17" t="n"/>
      <c r="B88" s="5" t="n"/>
      <c r="C88" s="13" t="n"/>
      <c r="D88" s="5" t="n"/>
      <c r="E88" s="5" t="n"/>
      <c r="F88" s="18">
        <f>IF(E88&amp;""="","",IFERROR(VLOOKUP(E88&amp;"",'الإعدادات'!$A$10:$B$24,2,FALSE),""))</f>
        <v/>
      </c>
      <c r="G88" s="18">
        <f>IF(F88="","",IF(D88&amp;""="",0,IFERROR(VLOOKUP(D88&amp;"",'الإعدادات'!$D$10:$E$17,2,FALSE),"")))</f>
        <v/>
      </c>
      <c r="H88" s="18">
        <f>IF(OR(F88="",G88=""),"",IF(F88&gt;'الإعدادات'!$B$5,ROUND(F88+G88,4),F88))</f>
        <v/>
      </c>
      <c r="I88" s="19">
        <f>IF(K88="محسوب",ROUND(C88*F88,4),"")</f>
        <v/>
      </c>
      <c r="J88" s="19">
        <f>IF(K88="محسوب",ROUND(C88*H88,4),"")</f>
        <v/>
      </c>
      <c r="K88" s="6">
        <f>IF(AND(A88&amp;""="",B88&amp;""="",C88&amp;""="",D88&amp;""="",E88&amp;""=""),"",IF(NOT(ISNUMBER(A88)),"السنة ناقصة",IF(NOT(ISNUMBER(C88)),"الكريديت ناقص",IF(C88&lt;=0,"الكريديت ناقص",IF(E88&amp;""="","بدون تقدير",IF(F88="","تقدير غير موجود",IF(G88="","نوع غير موجود","محسوب")))))))</f>
        <v/>
      </c>
    </row>
    <row r="89">
      <c r="A89" s="17" t="n"/>
      <c r="B89" s="5" t="n"/>
      <c r="C89" s="13" t="n"/>
      <c r="D89" s="5" t="n"/>
      <c r="E89" s="5" t="n"/>
      <c r="F89" s="18">
        <f>IF(E89&amp;""="","",IFERROR(VLOOKUP(E89&amp;"",'الإعدادات'!$A$10:$B$24,2,FALSE),""))</f>
        <v/>
      </c>
      <c r="G89" s="18">
        <f>IF(F89="","",IF(D89&amp;""="",0,IFERROR(VLOOKUP(D89&amp;"",'الإعدادات'!$D$10:$E$17,2,FALSE),"")))</f>
        <v/>
      </c>
      <c r="H89" s="18">
        <f>IF(OR(F89="",G89=""),"",IF(F89&gt;'الإعدادات'!$B$5,ROUND(F89+G89,4),F89))</f>
        <v/>
      </c>
      <c r="I89" s="19">
        <f>IF(K89="محسوب",ROUND(C89*F89,4),"")</f>
        <v/>
      </c>
      <c r="J89" s="19">
        <f>IF(K89="محسوب",ROUND(C89*H89,4),"")</f>
        <v/>
      </c>
      <c r="K89" s="6">
        <f>IF(AND(A89&amp;""="",B89&amp;""="",C89&amp;""="",D89&amp;""="",E89&amp;""=""),"",IF(NOT(ISNUMBER(A89)),"السنة ناقصة",IF(NOT(ISNUMBER(C89)),"الكريديت ناقص",IF(C89&lt;=0,"الكريديت ناقص",IF(E89&amp;""="","بدون تقدير",IF(F89="","تقدير غير موجود",IF(G89="","نوع غير موجود","محسوب")))))))</f>
        <v/>
      </c>
    </row>
    <row r="90">
      <c r="A90" s="17" t="n"/>
      <c r="B90" s="5" t="n"/>
      <c r="C90" s="13" t="n"/>
      <c r="D90" s="5" t="n"/>
      <c r="E90" s="5" t="n"/>
      <c r="F90" s="18">
        <f>IF(E90&amp;""="","",IFERROR(VLOOKUP(E90&amp;"",'الإعدادات'!$A$10:$B$24,2,FALSE),""))</f>
        <v/>
      </c>
      <c r="G90" s="18">
        <f>IF(F90="","",IF(D90&amp;""="",0,IFERROR(VLOOKUP(D90&amp;"",'الإعدادات'!$D$10:$E$17,2,FALSE),"")))</f>
        <v/>
      </c>
      <c r="H90" s="18">
        <f>IF(OR(F90="",G90=""),"",IF(F90&gt;'الإعدادات'!$B$5,ROUND(F90+G90,4),F90))</f>
        <v/>
      </c>
      <c r="I90" s="19">
        <f>IF(K90="محسوب",ROUND(C90*F90,4),"")</f>
        <v/>
      </c>
      <c r="J90" s="19">
        <f>IF(K90="محسوب",ROUND(C90*H90,4),"")</f>
        <v/>
      </c>
      <c r="K90" s="6">
        <f>IF(AND(A90&amp;""="",B90&amp;""="",C90&amp;""="",D90&amp;""="",E90&amp;""=""),"",IF(NOT(ISNUMBER(A90)),"السنة ناقصة",IF(NOT(ISNUMBER(C90)),"الكريديت ناقص",IF(C90&lt;=0,"الكريديت ناقص",IF(E90&amp;""="","بدون تقدير",IF(F90="","تقدير غير موجود",IF(G90="","نوع غير موجود","محسوب")))))))</f>
        <v/>
      </c>
    </row>
    <row r="91">
      <c r="A91" s="17" t="n"/>
      <c r="B91" s="5" t="n"/>
      <c r="C91" s="13" t="n"/>
      <c r="D91" s="5" t="n"/>
      <c r="E91" s="5" t="n"/>
      <c r="F91" s="18">
        <f>IF(E91&amp;""="","",IFERROR(VLOOKUP(E91&amp;"",'الإعدادات'!$A$10:$B$24,2,FALSE),""))</f>
        <v/>
      </c>
      <c r="G91" s="18">
        <f>IF(F91="","",IF(D91&amp;""="",0,IFERROR(VLOOKUP(D91&amp;"",'الإعدادات'!$D$10:$E$17,2,FALSE),"")))</f>
        <v/>
      </c>
      <c r="H91" s="18">
        <f>IF(OR(F91="",G91=""),"",IF(F91&gt;'الإعدادات'!$B$5,ROUND(F91+G91,4),F91))</f>
        <v/>
      </c>
      <c r="I91" s="19">
        <f>IF(K91="محسوب",ROUND(C91*F91,4),"")</f>
        <v/>
      </c>
      <c r="J91" s="19">
        <f>IF(K91="محسوب",ROUND(C91*H91,4),"")</f>
        <v/>
      </c>
      <c r="K91" s="6">
        <f>IF(AND(A91&amp;""="",B91&amp;""="",C91&amp;""="",D91&amp;""="",E91&amp;""=""),"",IF(NOT(ISNUMBER(A91)),"السنة ناقصة",IF(NOT(ISNUMBER(C91)),"الكريديت ناقص",IF(C91&lt;=0,"الكريديت ناقص",IF(E91&amp;""="","بدون تقدير",IF(F91="","تقدير غير موجود",IF(G91="","نوع غير موجود","محسوب")))))))</f>
        <v/>
      </c>
    </row>
    <row r="92">
      <c r="A92" s="17" t="n"/>
      <c r="B92" s="5" t="n"/>
      <c r="C92" s="13" t="n"/>
      <c r="D92" s="5" t="n"/>
      <c r="E92" s="5" t="n"/>
      <c r="F92" s="18">
        <f>IF(E92&amp;""="","",IFERROR(VLOOKUP(E92&amp;"",'الإعدادات'!$A$10:$B$24,2,FALSE),""))</f>
        <v/>
      </c>
      <c r="G92" s="18">
        <f>IF(F92="","",IF(D92&amp;""="",0,IFERROR(VLOOKUP(D92&amp;"",'الإعدادات'!$D$10:$E$17,2,FALSE),"")))</f>
        <v/>
      </c>
      <c r="H92" s="18">
        <f>IF(OR(F92="",G92=""),"",IF(F92&gt;'الإعدادات'!$B$5,ROUND(F92+G92,4),F92))</f>
        <v/>
      </c>
      <c r="I92" s="19">
        <f>IF(K92="محسوب",ROUND(C92*F92,4),"")</f>
        <v/>
      </c>
      <c r="J92" s="19">
        <f>IF(K92="محسوب",ROUND(C92*H92,4),"")</f>
        <v/>
      </c>
      <c r="K92" s="6">
        <f>IF(AND(A92&amp;""="",B92&amp;""="",C92&amp;""="",D92&amp;""="",E92&amp;""=""),"",IF(NOT(ISNUMBER(A92)),"السنة ناقصة",IF(NOT(ISNUMBER(C92)),"الكريديت ناقص",IF(C92&lt;=0,"الكريديت ناقص",IF(E92&amp;""="","بدون تقدير",IF(F92="","تقدير غير موجود",IF(G92="","نوع غير موجود","محسوب")))))))</f>
        <v/>
      </c>
    </row>
    <row r="93">
      <c r="A93" s="17" t="n"/>
      <c r="B93" s="5" t="n"/>
      <c r="C93" s="13" t="n"/>
      <c r="D93" s="5" t="n"/>
      <c r="E93" s="5" t="n"/>
      <c r="F93" s="18">
        <f>IF(E93&amp;""="","",IFERROR(VLOOKUP(E93&amp;"",'الإعدادات'!$A$10:$B$24,2,FALSE),""))</f>
        <v/>
      </c>
      <c r="G93" s="18">
        <f>IF(F93="","",IF(D93&amp;""="",0,IFERROR(VLOOKUP(D93&amp;"",'الإعدادات'!$D$10:$E$17,2,FALSE),"")))</f>
        <v/>
      </c>
      <c r="H93" s="18">
        <f>IF(OR(F93="",G93=""),"",IF(F93&gt;'الإعدادات'!$B$5,ROUND(F93+G93,4),F93))</f>
        <v/>
      </c>
      <c r="I93" s="19">
        <f>IF(K93="محسوب",ROUND(C93*F93,4),"")</f>
        <v/>
      </c>
      <c r="J93" s="19">
        <f>IF(K93="محسوب",ROUND(C93*H93,4),"")</f>
        <v/>
      </c>
      <c r="K93" s="6">
        <f>IF(AND(A93&amp;""="",B93&amp;""="",C93&amp;""="",D93&amp;""="",E93&amp;""=""),"",IF(NOT(ISNUMBER(A93)),"السنة ناقصة",IF(NOT(ISNUMBER(C93)),"الكريديت ناقص",IF(C93&lt;=0,"الكريديت ناقص",IF(E93&amp;""="","بدون تقدير",IF(F93="","تقدير غير موجود",IF(G93="","نوع غير موجود","محسوب")))))))</f>
        <v/>
      </c>
    </row>
    <row r="94">
      <c r="A94" s="17" t="n"/>
      <c r="B94" s="5" t="n"/>
      <c r="C94" s="13" t="n"/>
      <c r="D94" s="5" t="n"/>
      <c r="E94" s="5" t="n"/>
      <c r="F94" s="18">
        <f>IF(E94&amp;""="","",IFERROR(VLOOKUP(E94&amp;"",'الإعدادات'!$A$10:$B$24,2,FALSE),""))</f>
        <v/>
      </c>
      <c r="G94" s="18">
        <f>IF(F94="","",IF(D94&amp;""="",0,IFERROR(VLOOKUP(D94&amp;"",'الإعدادات'!$D$10:$E$17,2,FALSE),"")))</f>
        <v/>
      </c>
      <c r="H94" s="18">
        <f>IF(OR(F94="",G94=""),"",IF(F94&gt;'الإعدادات'!$B$5,ROUND(F94+G94,4),F94))</f>
        <v/>
      </c>
      <c r="I94" s="19">
        <f>IF(K94="محسوب",ROUND(C94*F94,4),"")</f>
        <v/>
      </c>
      <c r="J94" s="19">
        <f>IF(K94="محسوب",ROUND(C94*H94,4),"")</f>
        <v/>
      </c>
      <c r="K94" s="6">
        <f>IF(AND(A94&amp;""="",B94&amp;""="",C94&amp;""="",D94&amp;""="",E94&amp;""=""),"",IF(NOT(ISNUMBER(A94)),"السنة ناقصة",IF(NOT(ISNUMBER(C94)),"الكريديت ناقص",IF(C94&lt;=0,"الكريديت ناقص",IF(E94&amp;""="","بدون تقدير",IF(F94="","تقدير غير موجود",IF(G94="","نوع غير موجود","محسوب")))))))</f>
        <v/>
      </c>
    </row>
    <row r="95">
      <c r="A95" s="17" t="n"/>
      <c r="B95" s="5" t="n"/>
      <c r="C95" s="13" t="n"/>
      <c r="D95" s="5" t="n"/>
      <c r="E95" s="5" t="n"/>
      <c r="F95" s="18">
        <f>IF(E95&amp;""="","",IFERROR(VLOOKUP(E95&amp;"",'الإعدادات'!$A$10:$B$24,2,FALSE),""))</f>
        <v/>
      </c>
      <c r="G95" s="18">
        <f>IF(F95="","",IF(D95&amp;""="",0,IFERROR(VLOOKUP(D95&amp;"",'الإعدادات'!$D$10:$E$17,2,FALSE),"")))</f>
        <v/>
      </c>
      <c r="H95" s="18">
        <f>IF(OR(F95="",G95=""),"",IF(F95&gt;'الإعدادات'!$B$5,ROUND(F95+G95,4),F95))</f>
        <v/>
      </c>
      <c r="I95" s="19">
        <f>IF(K95="محسوب",ROUND(C95*F95,4),"")</f>
        <v/>
      </c>
      <c r="J95" s="19">
        <f>IF(K95="محسوب",ROUND(C95*H95,4),"")</f>
        <v/>
      </c>
      <c r="K95" s="6">
        <f>IF(AND(A95&amp;""="",B95&amp;""="",C95&amp;""="",D95&amp;""="",E95&amp;""=""),"",IF(NOT(ISNUMBER(A95)),"السنة ناقصة",IF(NOT(ISNUMBER(C95)),"الكريديت ناقص",IF(C95&lt;=0,"الكريديت ناقص",IF(E95&amp;""="","بدون تقدير",IF(F95="","تقدير غير موجود",IF(G95="","نوع غير موجود","محسوب")))))))</f>
        <v/>
      </c>
    </row>
    <row r="96">
      <c r="A96" s="17" t="n"/>
      <c r="B96" s="5" t="n"/>
      <c r="C96" s="13" t="n"/>
      <c r="D96" s="5" t="n"/>
      <c r="E96" s="5" t="n"/>
      <c r="F96" s="18">
        <f>IF(E96&amp;""="","",IFERROR(VLOOKUP(E96&amp;"",'الإعدادات'!$A$10:$B$24,2,FALSE),""))</f>
        <v/>
      </c>
      <c r="G96" s="18">
        <f>IF(F96="","",IF(D96&amp;""="",0,IFERROR(VLOOKUP(D96&amp;"",'الإعدادات'!$D$10:$E$17,2,FALSE),"")))</f>
        <v/>
      </c>
      <c r="H96" s="18">
        <f>IF(OR(F96="",G96=""),"",IF(F96&gt;'الإعدادات'!$B$5,ROUND(F96+G96,4),F96))</f>
        <v/>
      </c>
      <c r="I96" s="19">
        <f>IF(K96="محسوب",ROUND(C96*F96,4),"")</f>
        <v/>
      </c>
      <c r="J96" s="19">
        <f>IF(K96="محسوب",ROUND(C96*H96,4),"")</f>
        <v/>
      </c>
      <c r="K96" s="6">
        <f>IF(AND(A96&amp;""="",B96&amp;""="",C96&amp;""="",D96&amp;""="",E96&amp;""=""),"",IF(NOT(ISNUMBER(A96)),"السنة ناقصة",IF(NOT(ISNUMBER(C96)),"الكريديت ناقص",IF(C96&lt;=0,"الكريديت ناقص",IF(E96&amp;""="","بدون تقدير",IF(F96="","تقدير غير موجود",IF(G96="","نوع غير موجود","محسوب")))))))</f>
        <v/>
      </c>
    </row>
    <row r="97">
      <c r="A97" s="17" t="n"/>
      <c r="B97" s="5" t="n"/>
      <c r="C97" s="13" t="n"/>
      <c r="D97" s="5" t="n"/>
      <c r="E97" s="5" t="n"/>
      <c r="F97" s="18">
        <f>IF(E97&amp;""="","",IFERROR(VLOOKUP(E97&amp;"",'الإعدادات'!$A$10:$B$24,2,FALSE),""))</f>
        <v/>
      </c>
      <c r="G97" s="18">
        <f>IF(F97="","",IF(D97&amp;""="",0,IFERROR(VLOOKUP(D97&amp;"",'الإعدادات'!$D$10:$E$17,2,FALSE),"")))</f>
        <v/>
      </c>
      <c r="H97" s="18">
        <f>IF(OR(F97="",G97=""),"",IF(F97&gt;'الإعدادات'!$B$5,ROUND(F97+G97,4),F97))</f>
        <v/>
      </c>
      <c r="I97" s="19">
        <f>IF(K97="محسوب",ROUND(C97*F97,4),"")</f>
        <v/>
      </c>
      <c r="J97" s="19">
        <f>IF(K97="محسوب",ROUND(C97*H97,4),"")</f>
        <v/>
      </c>
      <c r="K97" s="6">
        <f>IF(AND(A97&amp;""="",B97&amp;""="",C97&amp;""="",D97&amp;""="",E97&amp;""=""),"",IF(NOT(ISNUMBER(A97)),"السنة ناقصة",IF(NOT(ISNUMBER(C97)),"الكريديت ناقص",IF(C97&lt;=0,"الكريديت ناقص",IF(E97&amp;""="","بدون تقدير",IF(F97="","تقدير غير موجود",IF(G97="","نوع غير موجود","محسوب")))))))</f>
        <v/>
      </c>
    </row>
    <row r="98">
      <c r="A98" s="17" t="n"/>
      <c r="B98" s="5" t="n"/>
      <c r="C98" s="13" t="n"/>
      <c r="D98" s="5" t="n"/>
      <c r="E98" s="5" t="n"/>
      <c r="F98" s="18">
        <f>IF(E98&amp;""="","",IFERROR(VLOOKUP(E98&amp;"",'الإعدادات'!$A$10:$B$24,2,FALSE),""))</f>
        <v/>
      </c>
      <c r="G98" s="18">
        <f>IF(F98="","",IF(D98&amp;""="",0,IFERROR(VLOOKUP(D98&amp;"",'الإعدادات'!$D$10:$E$17,2,FALSE),"")))</f>
        <v/>
      </c>
      <c r="H98" s="18">
        <f>IF(OR(F98="",G98=""),"",IF(F98&gt;'الإعدادات'!$B$5,ROUND(F98+G98,4),F98))</f>
        <v/>
      </c>
      <c r="I98" s="19">
        <f>IF(K98="محسوب",ROUND(C98*F98,4),"")</f>
        <v/>
      </c>
      <c r="J98" s="19">
        <f>IF(K98="محسوب",ROUND(C98*H98,4),"")</f>
        <v/>
      </c>
      <c r="K98" s="6">
        <f>IF(AND(A98&amp;""="",B98&amp;""="",C98&amp;""="",D98&amp;""="",E98&amp;""=""),"",IF(NOT(ISNUMBER(A98)),"السنة ناقصة",IF(NOT(ISNUMBER(C98)),"الكريديت ناقص",IF(C98&lt;=0,"الكريديت ناقص",IF(E98&amp;""="","بدون تقدير",IF(F98="","تقدير غير موجود",IF(G98="","نوع غير موجود","محسوب")))))))</f>
        <v/>
      </c>
    </row>
    <row r="99">
      <c r="A99" s="17" t="n"/>
      <c r="B99" s="5" t="n"/>
      <c r="C99" s="13" t="n"/>
      <c r="D99" s="5" t="n"/>
      <c r="E99" s="5" t="n"/>
      <c r="F99" s="18">
        <f>IF(E99&amp;""="","",IFERROR(VLOOKUP(E99&amp;"",'الإعدادات'!$A$10:$B$24,2,FALSE),""))</f>
        <v/>
      </c>
      <c r="G99" s="18">
        <f>IF(F99="","",IF(D99&amp;""="",0,IFERROR(VLOOKUP(D99&amp;"",'الإعدادات'!$D$10:$E$17,2,FALSE),"")))</f>
        <v/>
      </c>
      <c r="H99" s="18">
        <f>IF(OR(F99="",G99=""),"",IF(F99&gt;'الإعدادات'!$B$5,ROUND(F99+G99,4),F99))</f>
        <v/>
      </c>
      <c r="I99" s="19">
        <f>IF(K99="محسوب",ROUND(C99*F99,4),"")</f>
        <v/>
      </c>
      <c r="J99" s="19">
        <f>IF(K99="محسوب",ROUND(C99*H99,4),"")</f>
        <v/>
      </c>
      <c r="K99" s="6">
        <f>IF(AND(A99&amp;""="",B99&amp;""="",C99&amp;""="",D99&amp;""="",E99&amp;""=""),"",IF(NOT(ISNUMBER(A99)),"السنة ناقصة",IF(NOT(ISNUMBER(C99)),"الكريديت ناقص",IF(C99&lt;=0,"الكريديت ناقص",IF(E99&amp;""="","بدون تقدير",IF(F99="","تقدير غير موجود",IF(G99="","نوع غير موجود","محسوب")))))))</f>
        <v/>
      </c>
    </row>
    <row r="100">
      <c r="A100" s="17" t="n"/>
      <c r="B100" s="5" t="n"/>
      <c r="C100" s="13" t="n"/>
      <c r="D100" s="5" t="n"/>
      <c r="E100" s="5" t="n"/>
      <c r="F100" s="18">
        <f>IF(E100&amp;""="","",IFERROR(VLOOKUP(E100&amp;"",'الإعدادات'!$A$10:$B$24,2,FALSE),""))</f>
        <v/>
      </c>
      <c r="G100" s="18">
        <f>IF(F100="","",IF(D100&amp;""="",0,IFERROR(VLOOKUP(D100&amp;"",'الإعدادات'!$D$10:$E$17,2,FALSE),"")))</f>
        <v/>
      </c>
      <c r="H100" s="18">
        <f>IF(OR(F100="",G100=""),"",IF(F100&gt;'الإعدادات'!$B$5,ROUND(F100+G100,4),F100))</f>
        <v/>
      </c>
      <c r="I100" s="19">
        <f>IF(K100="محسوب",ROUND(C100*F100,4),"")</f>
        <v/>
      </c>
      <c r="J100" s="19">
        <f>IF(K100="محسوب",ROUND(C100*H100,4),"")</f>
        <v/>
      </c>
      <c r="K100" s="6">
        <f>IF(AND(A100&amp;""="",B100&amp;""="",C100&amp;""="",D100&amp;""="",E100&amp;""=""),"",IF(NOT(ISNUMBER(A100)),"السنة ناقصة",IF(NOT(ISNUMBER(C100)),"الكريديت ناقص",IF(C100&lt;=0,"الكريديت ناقص",IF(E100&amp;""="","بدون تقدير",IF(F100="","تقدير غير موجود",IF(G100="","نوع غير موجود","محسوب")))))))</f>
        <v/>
      </c>
    </row>
    <row r="101">
      <c r="A101" s="17" t="n"/>
      <c r="B101" s="5" t="n"/>
      <c r="C101" s="13" t="n"/>
      <c r="D101" s="5" t="n"/>
      <c r="E101" s="5" t="n"/>
      <c r="F101" s="18">
        <f>IF(E101&amp;""="","",IFERROR(VLOOKUP(E101&amp;"",'الإعدادات'!$A$10:$B$24,2,FALSE),""))</f>
        <v/>
      </c>
      <c r="G101" s="18">
        <f>IF(F101="","",IF(D101&amp;""="",0,IFERROR(VLOOKUP(D101&amp;"",'الإعدادات'!$D$10:$E$17,2,FALSE),"")))</f>
        <v/>
      </c>
      <c r="H101" s="18">
        <f>IF(OR(F101="",G101=""),"",IF(F101&gt;'الإعدادات'!$B$5,ROUND(F101+G101,4),F101))</f>
        <v/>
      </c>
      <c r="I101" s="19">
        <f>IF(K101="محسوب",ROUND(C101*F101,4),"")</f>
        <v/>
      </c>
      <c r="J101" s="19">
        <f>IF(K101="محسوب",ROUND(C101*H101,4),"")</f>
        <v/>
      </c>
      <c r="K101" s="6">
        <f>IF(AND(A101&amp;""="",B101&amp;""="",C101&amp;""="",D101&amp;""="",E101&amp;""=""),"",IF(NOT(ISNUMBER(A101)),"السنة ناقصة",IF(NOT(ISNUMBER(C101)),"الكريديت ناقص",IF(C101&lt;=0,"الكريديت ناقص",IF(E101&amp;""="","بدون تقدير",IF(F101="","تقدير غير موجود",IF(G101="","نوع غير موجود","محسوب")))))))</f>
        <v/>
      </c>
    </row>
    <row r="102">
      <c r="A102" s="17" t="n"/>
      <c r="B102" s="5" t="n"/>
      <c r="C102" s="13" t="n"/>
      <c r="D102" s="5" t="n"/>
      <c r="E102" s="5" t="n"/>
      <c r="F102" s="18">
        <f>IF(E102&amp;""="","",IFERROR(VLOOKUP(E102&amp;"",'الإعدادات'!$A$10:$B$24,2,FALSE),""))</f>
        <v/>
      </c>
      <c r="G102" s="18">
        <f>IF(F102="","",IF(D102&amp;""="",0,IFERROR(VLOOKUP(D102&amp;"",'الإعدادات'!$D$10:$E$17,2,FALSE),"")))</f>
        <v/>
      </c>
      <c r="H102" s="18">
        <f>IF(OR(F102="",G102=""),"",IF(F102&gt;'الإعدادات'!$B$5,ROUND(F102+G102,4),F102))</f>
        <v/>
      </c>
      <c r="I102" s="19">
        <f>IF(K102="محسوب",ROUND(C102*F102,4),"")</f>
        <v/>
      </c>
      <c r="J102" s="19">
        <f>IF(K102="محسوب",ROUND(C102*H102,4),"")</f>
        <v/>
      </c>
      <c r="K102" s="6">
        <f>IF(AND(A102&amp;""="",B102&amp;""="",C102&amp;""="",D102&amp;""="",E102&amp;""=""),"",IF(NOT(ISNUMBER(A102)),"السنة ناقصة",IF(NOT(ISNUMBER(C102)),"الكريديت ناقص",IF(C102&lt;=0,"الكريديت ناقص",IF(E102&amp;""="","بدون تقدير",IF(F102="","تقدير غير موجود",IF(G102="","نوع غير موجود","محسوب")))))))</f>
        <v/>
      </c>
    </row>
    <row r="103">
      <c r="A103" s="17" t="n"/>
      <c r="B103" s="5" t="n"/>
      <c r="C103" s="13" t="n"/>
      <c r="D103" s="5" t="n"/>
      <c r="E103" s="5" t="n"/>
      <c r="F103" s="18">
        <f>IF(E103&amp;""="","",IFERROR(VLOOKUP(E103&amp;"",'الإعدادات'!$A$10:$B$24,2,FALSE),""))</f>
        <v/>
      </c>
      <c r="G103" s="18">
        <f>IF(F103="","",IF(D103&amp;""="",0,IFERROR(VLOOKUP(D103&amp;"",'الإعدادات'!$D$10:$E$17,2,FALSE),"")))</f>
        <v/>
      </c>
      <c r="H103" s="18">
        <f>IF(OR(F103="",G103=""),"",IF(F103&gt;'الإعدادات'!$B$5,ROUND(F103+G103,4),F103))</f>
        <v/>
      </c>
      <c r="I103" s="19">
        <f>IF(K103="محسوب",ROUND(C103*F103,4),"")</f>
        <v/>
      </c>
      <c r="J103" s="19">
        <f>IF(K103="محسوب",ROUND(C103*H103,4),"")</f>
        <v/>
      </c>
      <c r="K103" s="6">
        <f>IF(AND(A103&amp;""="",B103&amp;""="",C103&amp;""="",D103&amp;""="",E103&amp;""=""),"",IF(NOT(ISNUMBER(A103)),"السنة ناقصة",IF(NOT(ISNUMBER(C103)),"الكريديت ناقص",IF(C103&lt;=0,"الكريديت ناقص",IF(E103&amp;""="","بدون تقدير",IF(F103="","تقدير غير موجود",IF(G103="","نوع غير موجود","محسوب")))))))</f>
        <v/>
      </c>
    </row>
    <row r="104">
      <c r="A104" s="17" t="n"/>
      <c r="B104" s="5" t="n"/>
      <c r="C104" s="13" t="n"/>
      <c r="D104" s="5" t="n"/>
      <c r="E104" s="5" t="n"/>
      <c r="F104" s="18">
        <f>IF(E104&amp;""="","",IFERROR(VLOOKUP(E104&amp;"",'الإعدادات'!$A$10:$B$24,2,FALSE),""))</f>
        <v/>
      </c>
      <c r="G104" s="18">
        <f>IF(F104="","",IF(D104&amp;""="",0,IFERROR(VLOOKUP(D104&amp;"",'الإعدادات'!$D$10:$E$17,2,FALSE),"")))</f>
        <v/>
      </c>
      <c r="H104" s="18">
        <f>IF(OR(F104="",G104=""),"",IF(F104&gt;'الإعدادات'!$B$5,ROUND(F104+G104,4),F104))</f>
        <v/>
      </c>
      <c r="I104" s="19">
        <f>IF(K104="محسوب",ROUND(C104*F104,4),"")</f>
        <v/>
      </c>
      <c r="J104" s="19">
        <f>IF(K104="محسوب",ROUND(C104*H104,4),"")</f>
        <v/>
      </c>
      <c r="K104" s="6">
        <f>IF(AND(A104&amp;""="",B104&amp;""="",C104&amp;""="",D104&amp;""="",E104&amp;""=""),"",IF(NOT(ISNUMBER(A104)),"السنة ناقصة",IF(NOT(ISNUMBER(C104)),"الكريديت ناقص",IF(C104&lt;=0,"الكريديت ناقص",IF(E104&amp;""="","بدون تقدير",IF(F104="","تقدير غير موجود",IF(G104="","نوع غير موجود","محسوب")))))))</f>
        <v/>
      </c>
    </row>
    <row r="105">
      <c r="A105" s="17" t="n"/>
      <c r="B105" s="5" t="n"/>
      <c r="C105" s="13" t="n"/>
      <c r="D105" s="5" t="n"/>
      <c r="E105" s="5" t="n"/>
      <c r="F105" s="18">
        <f>IF(E105&amp;""="","",IFERROR(VLOOKUP(E105&amp;"",'الإعدادات'!$A$10:$B$24,2,FALSE),""))</f>
        <v/>
      </c>
      <c r="G105" s="18">
        <f>IF(F105="","",IF(D105&amp;""="",0,IFERROR(VLOOKUP(D105&amp;"",'الإعدادات'!$D$10:$E$17,2,FALSE),"")))</f>
        <v/>
      </c>
      <c r="H105" s="18">
        <f>IF(OR(F105="",G105=""),"",IF(F105&gt;'الإعدادات'!$B$5,ROUND(F105+G105,4),F105))</f>
        <v/>
      </c>
      <c r="I105" s="19">
        <f>IF(K105="محسوب",ROUND(C105*F105,4),"")</f>
        <v/>
      </c>
      <c r="J105" s="19">
        <f>IF(K105="محسوب",ROUND(C105*H105,4),"")</f>
        <v/>
      </c>
      <c r="K105" s="6">
        <f>IF(AND(A105&amp;""="",B105&amp;""="",C105&amp;""="",D105&amp;""="",E105&amp;""=""),"",IF(NOT(ISNUMBER(A105)),"السنة ناقصة",IF(NOT(ISNUMBER(C105)),"الكريديت ناقص",IF(C105&lt;=0,"الكريديت ناقص",IF(E105&amp;""="","بدون تقدير",IF(F105="","تقدير غير موجود",IF(G105="","نوع غير موجود","محسوب")))))))</f>
        <v/>
      </c>
    </row>
    <row r="106">
      <c r="A106" s="17" t="n"/>
      <c r="B106" s="5" t="n"/>
      <c r="C106" s="13" t="n"/>
      <c r="D106" s="5" t="n"/>
      <c r="E106" s="5" t="n"/>
      <c r="F106" s="18">
        <f>IF(E106&amp;""="","",IFERROR(VLOOKUP(E106&amp;"",'الإعدادات'!$A$10:$B$24,2,FALSE),""))</f>
        <v/>
      </c>
      <c r="G106" s="18">
        <f>IF(F106="","",IF(D106&amp;""="",0,IFERROR(VLOOKUP(D106&amp;"",'الإعدادات'!$D$10:$E$17,2,FALSE),"")))</f>
        <v/>
      </c>
      <c r="H106" s="18">
        <f>IF(OR(F106="",G106=""),"",IF(F106&gt;'الإعدادات'!$B$5,ROUND(F106+G106,4),F106))</f>
        <v/>
      </c>
      <c r="I106" s="19">
        <f>IF(K106="محسوب",ROUND(C106*F106,4),"")</f>
        <v/>
      </c>
      <c r="J106" s="19">
        <f>IF(K106="محسوب",ROUND(C106*H106,4),"")</f>
        <v/>
      </c>
      <c r="K106" s="6">
        <f>IF(AND(A106&amp;""="",B106&amp;""="",C106&amp;""="",D106&amp;""="",E106&amp;""=""),"",IF(NOT(ISNUMBER(A106)),"السنة ناقصة",IF(NOT(ISNUMBER(C106)),"الكريديت ناقص",IF(C106&lt;=0,"الكريديت ناقص",IF(E106&amp;""="","بدون تقدير",IF(F106="","تقدير غير موجود",IF(G106="","نوع غير موجود","محسوب")))))))</f>
        <v/>
      </c>
    </row>
    <row r="107">
      <c r="A107" s="17" t="n"/>
      <c r="B107" s="5" t="n"/>
      <c r="C107" s="13" t="n"/>
      <c r="D107" s="5" t="n"/>
      <c r="E107" s="5" t="n"/>
      <c r="F107" s="18">
        <f>IF(E107&amp;""="","",IFERROR(VLOOKUP(E107&amp;"",'الإعدادات'!$A$10:$B$24,2,FALSE),""))</f>
        <v/>
      </c>
      <c r="G107" s="18">
        <f>IF(F107="","",IF(D107&amp;""="",0,IFERROR(VLOOKUP(D107&amp;"",'الإعدادات'!$D$10:$E$17,2,FALSE),"")))</f>
        <v/>
      </c>
      <c r="H107" s="18">
        <f>IF(OR(F107="",G107=""),"",IF(F107&gt;'الإعدادات'!$B$5,ROUND(F107+G107,4),F107))</f>
        <v/>
      </c>
      <c r="I107" s="19">
        <f>IF(K107="محسوب",ROUND(C107*F107,4),"")</f>
        <v/>
      </c>
      <c r="J107" s="19">
        <f>IF(K107="محسوب",ROUND(C107*H107,4),"")</f>
        <v/>
      </c>
      <c r="K107" s="6">
        <f>IF(AND(A107&amp;""="",B107&amp;""="",C107&amp;""="",D107&amp;""="",E107&amp;""=""),"",IF(NOT(ISNUMBER(A107)),"السنة ناقصة",IF(NOT(ISNUMBER(C107)),"الكريديت ناقص",IF(C107&lt;=0,"الكريديت ناقص",IF(E107&amp;""="","بدون تقدير",IF(F107="","تقدير غير موجود",IF(G107="","نوع غير موجود","محسوب")))))))</f>
        <v/>
      </c>
    </row>
    <row r="108">
      <c r="A108" s="17" t="n"/>
      <c r="B108" s="5" t="n"/>
      <c r="C108" s="13" t="n"/>
      <c r="D108" s="5" t="n"/>
      <c r="E108" s="5" t="n"/>
      <c r="F108" s="18">
        <f>IF(E108&amp;""="","",IFERROR(VLOOKUP(E108&amp;"",'الإعدادات'!$A$10:$B$24,2,FALSE),""))</f>
        <v/>
      </c>
      <c r="G108" s="18">
        <f>IF(F108="","",IF(D108&amp;""="",0,IFERROR(VLOOKUP(D108&amp;"",'الإعدادات'!$D$10:$E$17,2,FALSE),"")))</f>
        <v/>
      </c>
      <c r="H108" s="18">
        <f>IF(OR(F108="",G108=""),"",IF(F108&gt;'الإعدادات'!$B$5,ROUND(F108+G108,4),F108))</f>
        <v/>
      </c>
      <c r="I108" s="19">
        <f>IF(K108="محسوب",ROUND(C108*F108,4),"")</f>
        <v/>
      </c>
      <c r="J108" s="19">
        <f>IF(K108="محسوب",ROUND(C108*H108,4),"")</f>
        <v/>
      </c>
      <c r="K108" s="6">
        <f>IF(AND(A108&amp;""="",B108&amp;""="",C108&amp;""="",D108&amp;""="",E108&amp;""=""),"",IF(NOT(ISNUMBER(A108)),"السنة ناقصة",IF(NOT(ISNUMBER(C108)),"الكريديت ناقص",IF(C108&lt;=0,"الكريديت ناقص",IF(E108&amp;""="","بدون تقدير",IF(F108="","تقدير غير موجود",IF(G108="","نوع غير موجود","محسوب")))))))</f>
        <v/>
      </c>
    </row>
    <row r="109">
      <c r="A109" s="17" t="n"/>
      <c r="B109" s="5" t="n"/>
      <c r="C109" s="13" t="n"/>
      <c r="D109" s="5" t="n"/>
      <c r="E109" s="5" t="n"/>
      <c r="F109" s="18">
        <f>IF(E109&amp;""="","",IFERROR(VLOOKUP(E109&amp;"",'الإعدادات'!$A$10:$B$24,2,FALSE),""))</f>
        <v/>
      </c>
      <c r="G109" s="18">
        <f>IF(F109="","",IF(D109&amp;""="",0,IFERROR(VLOOKUP(D109&amp;"",'الإعدادات'!$D$10:$E$17,2,FALSE),"")))</f>
        <v/>
      </c>
      <c r="H109" s="18">
        <f>IF(OR(F109="",G109=""),"",IF(F109&gt;'الإعدادات'!$B$5,ROUND(F109+G109,4),F109))</f>
        <v/>
      </c>
      <c r="I109" s="19">
        <f>IF(K109="محسوب",ROUND(C109*F109,4),"")</f>
        <v/>
      </c>
      <c r="J109" s="19">
        <f>IF(K109="محسوب",ROUND(C109*H109,4),"")</f>
        <v/>
      </c>
      <c r="K109" s="6">
        <f>IF(AND(A109&amp;""="",B109&amp;""="",C109&amp;""="",D109&amp;""="",E109&amp;""=""),"",IF(NOT(ISNUMBER(A109)),"السنة ناقصة",IF(NOT(ISNUMBER(C109)),"الكريديت ناقص",IF(C109&lt;=0,"الكريديت ناقص",IF(E109&amp;""="","بدون تقدير",IF(F109="","تقدير غير موجود",IF(G109="","نوع غير موجود","محسوب")))))))</f>
        <v/>
      </c>
    </row>
    <row r="110">
      <c r="A110" s="17" t="n"/>
      <c r="B110" s="5" t="n"/>
      <c r="C110" s="13" t="n"/>
      <c r="D110" s="5" t="n"/>
      <c r="E110" s="5" t="n"/>
      <c r="F110" s="18">
        <f>IF(E110&amp;""="","",IFERROR(VLOOKUP(E110&amp;"",'الإعدادات'!$A$10:$B$24,2,FALSE),""))</f>
        <v/>
      </c>
      <c r="G110" s="18">
        <f>IF(F110="","",IF(D110&amp;""="",0,IFERROR(VLOOKUP(D110&amp;"",'الإعدادات'!$D$10:$E$17,2,FALSE),"")))</f>
        <v/>
      </c>
      <c r="H110" s="18">
        <f>IF(OR(F110="",G110=""),"",IF(F110&gt;'الإعدادات'!$B$5,ROUND(F110+G110,4),F110))</f>
        <v/>
      </c>
      <c r="I110" s="19">
        <f>IF(K110="محسوب",ROUND(C110*F110,4),"")</f>
        <v/>
      </c>
      <c r="J110" s="19">
        <f>IF(K110="محسوب",ROUND(C110*H110,4),"")</f>
        <v/>
      </c>
      <c r="K110" s="6">
        <f>IF(AND(A110&amp;""="",B110&amp;""="",C110&amp;""="",D110&amp;""="",E110&amp;""=""),"",IF(NOT(ISNUMBER(A110)),"السنة ناقصة",IF(NOT(ISNUMBER(C110)),"الكريديت ناقص",IF(C110&lt;=0,"الكريديت ناقص",IF(E110&amp;""="","بدون تقدير",IF(F110="","تقدير غير موجود",IF(G110="","نوع غير موجود","محسوب")))))))</f>
        <v/>
      </c>
    </row>
    <row r="111">
      <c r="A111" s="17" t="n"/>
      <c r="B111" s="5" t="n"/>
      <c r="C111" s="13" t="n"/>
      <c r="D111" s="5" t="n"/>
      <c r="E111" s="5" t="n"/>
      <c r="F111" s="18">
        <f>IF(E111&amp;""="","",IFERROR(VLOOKUP(E111&amp;"",'الإعدادات'!$A$10:$B$24,2,FALSE),""))</f>
        <v/>
      </c>
      <c r="G111" s="18">
        <f>IF(F111="","",IF(D111&amp;""="",0,IFERROR(VLOOKUP(D111&amp;"",'الإعدادات'!$D$10:$E$17,2,FALSE),"")))</f>
        <v/>
      </c>
      <c r="H111" s="18">
        <f>IF(OR(F111="",G111=""),"",IF(F111&gt;'الإعدادات'!$B$5,ROUND(F111+G111,4),F111))</f>
        <v/>
      </c>
      <c r="I111" s="19">
        <f>IF(K111="محسوب",ROUND(C111*F111,4),"")</f>
        <v/>
      </c>
      <c r="J111" s="19">
        <f>IF(K111="محسوب",ROUND(C111*H111,4),"")</f>
        <v/>
      </c>
      <c r="K111" s="6">
        <f>IF(AND(A111&amp;""="",B111&amp;""="",C111&amp;""="",D111&amp;""="",E111&amp;""=""),"",IF(NOT(ISNUMBER(A111)),"السنة ناقصة",IF(NOT(ISNUMBER(C111)),"الكريديت ناقص",IF(C111&lt;=0,"الكريديت ناقص",IF(E111&amp;""="","بدون تقدير",IF(F111="","تقدير غير موجود",IF(G111="","نوع غير موجود","محسوب")))))))</f>
        <v/>
      </c>
    </row>
    <row r="112">
      <c r="A112" s="17" t="n"/>
      <c r="B112" s="5" t="n"/>
      <c r="C112" s="13" t="n"/>
      <c r="D112" s="5" t="n"/>
      <c r="E112" s="5" t="n"/>
      <c r="F112" s="18">
        <f>IF(E112&amp;""="","",IFERROR(VLOOKUP(E112&amp;"",'الإعدادات'!$A$10:$B$24,2,FALSE),""))</f>
        <v/>
      </c>
      <c r="G112" s="18">
        <f>IF(F112="","",IF(D112&amp;""="",0,IFERROR(VLOOKUP(D112&amp;"",'الإعدادات'!$D$10:$E$17,2,FALSE),"")))</f>
        <v/>
      </c>
      <c r="H112" s="18">
        <f>IF(OR(F112="",G112=""),"",IF(F112&gt;'الإعدادات'!$B$5,ROUND(F112+G112,4),F112))</f>
        <v/>
      </c>
      <c r="I112" s="19">
        <f>IF(K112="محسوب",ROUND(C112*F112,4),"")</f>
        <v/>
      </c>
      <c r="J112" s="19">
        <f>IF(K112="محسوب",ROUND(C112*H112,4),"")</f>
        <v/>
      </c>
      <c r="K112" s="6">
        <f>IF(AND(A112&amp;""="",B112&amp;""="",C112&amp;""="",D112&amp;""="",E112&amp;""=""),"",IF(NOT(ISNUMBER(A112)),"السنة ناقصة",IF(NOT(ISNUMBER(C112)),"الكريديت ناقص",IF(C112&lt;=0,"الكريديت ناقص",IF(E112&amp;""="","بدون تقدير",IF(F112="","تقدير غير موجود",IF(G112="","نوع غير موجود","محسوب")))))))</f>
        <v/>
      </c>
    </row>
    <row r="113">
      <c r="A113" s="17" t="n"/>
      <c r="B113" s="5" t="n"/>
      <c r="C113" s="13" t="n"/>
      <c r="D113" s="5" t="n"/>
      <c r="E113" s="5" t="n"/>
      <c r="F113" s="18">
        <f>IF(E113&amp;""="","",IFERROR(VLOOKUP(E113&amp;"",'الإعدادات'!$A$10:$B$24,2,FALSE),""))</f>
        <v/>
      </c>
      <c r="G113" s="18">
        <f>IF(F113="","",IF(D113&amp;""="",0,IFERROR(VLOOKUP(D113&amp;"",'الإعدادات'!$D$10:$E$17,2,FALSE),"")))</f>
        <v/>
      </c>
      <c r="H113" s="18">
        <f>IF(OR(F113="",G113=""),"",IF(F113&gt;'الإعدادات'!$B$5,ROUND(F113+G113,4),F113))</f>
        <v/>
      </c>
      <c r="I113" s="19">
        <f>IF(K113="محسوب",ROUND(C113*F113,4),"")</f>
        <v/>
      </c>
      <c r="J113" s="19">
        <f>IF(K113="محسوب",ROUND(C113*H113,4),"")</f>
        <v/>
      </c>
      <c r="K113" s="6">
        <f>IF(AND(A113&amp;""="",B113&amp;""="",C113&amp;""="",D113&amp;""="",E113&amp;""=""),"",IF(NOT(ISNUMBER(A113)),"السنة ناقصة",IF(NOT(ISNUMBER(C113)),"الكريديت ناقص",IF(C113&lt;=0,"الكريديت ناقص",IF(E113&amp;""="","بدون تقدير",IF(F113="","تقدير غير موجود",IF(G113="","نوع غير موجود","محسوب")))))))</f>
        <v/>
      </c>
    </row>
    <row r="114">
      <c r="A114" s="17" t="n"/>
      <c r="B114" s="5" t="n"/>
      <c r="C114" s="13" t="n"/>
      <c r="D114" s="5" t="n"/>
      <c r="E114" s="5" t="n"/>
      <c r="F114" s="18">
        <f>IF(E114&amp;""="","",IFERROR(VLOOKUP(E114&amp;"",'الإعدادات'!$A$10:$B$24,2,FALSE),""))</f>
        <v/>
      </c>
      <c r="G114" s="18">
        <f>IF(F114="","",IF(D114&amp;""="",0,IFERROR(VLOOKUP(D114&amp;"",'الإعدادات'!$D$10:$E$17,2,FALSE),"")))</f>
        <v/>
      </c>
      <c r="H114" s="18">
        <f>IF(OR(F114="",G114=""),"",IF(F114&gt;'الإعدادات'!$B$5,ROUND(F114+G114,4),F114))</f>
        <v/>
      </c>
      <c r="I114" s="19">
        <f>IF(K114="محسوب",ROUND(C114*F114,4),"")</f>
        <v/>
      </c>
      <c r="J114" s="19">
        <f>IF(K114="محسوب",ROUND(C114*H114,4),"")</f>
        <v/>
      </c>
      <c r="K114" s="6">
        <f>IF(AND(A114&amp;""="",B114&amp;""="",C114&amp;""="",D114&amp;""="",E114&amp;""=""),"",IF(NOT(ISNUMBER(A114)),"السنة ناقصة",IF(NOT(ISNUMBER(C114)),"الكريديت ناقص",IF(C114&lt;=0,"الكريديت ناقص",IF(E114&amp;""="","بدون تقدير",IF(F114="","تقدير غير موجود",IF(G114="","نوع غير موجود","محسوب")))))))</f>
        <v/>
      </c>
    </row>
    <row r="115">
      <c r="A115" s="17" t="n"/>
      <c r="B115" s="5" t="n"/>
      <c r="C115" s="13" t="n"/>
      <c r="D115" s="5" t="n"/>
      <c r="E115" s="5" t="n"/>
      <c r="F115" s="18">
        <f>IF(E115&amp;""="","",IFERROR(VLOOKUP(E115&amp;"",'الإعدادات'!$A$10:$B$24,2,FALSE),""))</f>
        <v/>
      </c>
      <c r="G115" s="18">
        <f>IF(F115="","",IF(D115&amp;""="",0,IFERROR(VLOOKUP(D115&amp;"",'الإعدادات'!$D$10:$E$17,2,FALSE),"")))</f>
        <v/>
      </c>
      <c r="H115" s="18">
        <f>IF(OR(F115="",G115=""),"",IF(F115&gt;'الإعدادات'!$B$5,ROUND(F115+G115,4),F115))</f>
        <v/>
      </c>
      <c r="I115" s="19">
        <f>IF(K115="محسوب",ROUND(C115*F115,4),"")</f>
        <v/>
      </c>
      <c r="J115" s="19">
        <f>IF(K115="محسوب",ROUND(C115*H115,4),"")</f>
        <v/>
      </c>
      <c r="K115" s="6">
        <f>IF(AND(A115&amp;""="",B115&amp;""="",C115&amp;""="",D115&amp;""="",E115&amp;""=""),"",IF(NOT(ISNUMBER(A115)),"السنة ناقصة",IF(NOT(ISNUMBER(C115)),"الكريديت ناقص",IF(C115&lt;=0,"الكريديت ناقص",IF(E115&amp;""="","بدون تقدير",IF(F115="","تقدير غير موجود",IF(G115="","نوع غير موجود","محسوب")))))))</f>
        <v/>
      </c>
    </row>
    <row r="116">
      <c r="A116" s="17" t="n"/>
      <c r="B116" s="5" t="n"/>
      <c r="C116" s="13" t="n"/>
      <c r="D116" s="5" t="n"/>
      <c r="E116" s="5" t="n"/>
      <c r="F116" s="18">
        <f>IF(E116&amp;""="","",IFERROR(VLOOKUP(E116&amp;"",'الإعدادات'!$A$10:$B$24,2,FALSE),""))</f>
        <v/>
      </c>
      <c r="G116" s="18">
        <f>IF(F116="","",IF(D116&amp;""="",0,IFERROR(VLOOKUP(D116&amp;"",'الإعدادات'!$D$10:$E$17,2,FALSE),"")))</f>
        <v/>
      </c>
      <c r="H116" s="18">
        <f>IF(OR(F116="",G116=""),"",IF(F116&gt;'الإعدادات'!$B$5,ROUND(F116+G116,4),F116))</f>
        <v/>
      </c>
      <c r="I116" s="19">
        <f>IF(K116="محسوب",ROUND(C116*F116,4),"")</f>
        <v/>
      </c>
      <c r="J116" s="19">
        <f>IF(K116="محسوب",ROUND(C116*H116,4),"")</f>
        <v/>
      </c>
      <c r="K116" s="6">
        <f>IF(AND(A116&amp;""="",B116&amp;""="",C116&amp;""="",D116&amp;""="",E116&amp;""=""),"",IF(NOT(ISNUMBER(A116)),"السنة ناقصة",IF(NOT(ISNUMBER(C116)),"الكريديت ناقص",IF(C116&lt;=0,"الكريديت ناقص",IF(E116&amp;""="","بدون تقدير",IF(F116="","تقدير غير موجود",IF(G116="","نوع غير موجود","محسوب")))))))</f>
        <v/>
      </c>
    </row>
    <row r="117">
      <c r="A117" s="17" t="n"/>
      <c r="B117" s="5" t="n"/>
      <c r="C117" s="13" t="n"/>
      <c r="D117" s="5" t="n"/>
      <c r="E117" s="5" t="n"/>
      <c r="F117" s="18">
        <f>IF(E117&amp;""="","",IFERROR(VLOOKUP(E117&amp;"",'الإعدادات'!$A$10:$B$24,2,FALSE),""))</f>
        <v/>
      </c>
      <c r="G117" s="18">
        <f>IF(F117="","",IF(D117&amp;""="",0,IFERROR(VLOOKUP(D117&amp;"",'الإعدادات'!$D$10:$E$17,2,FALSE),"")))</f>
        <v/>
      </c>
      <c r="H117" s="18">
        <f>IF(OR(F117="",G117=""),"",IF(F117&gt;'الإعدادات'!$B$5,ROUND(F117+G117,4),F117))</f>
        <v/>
      </c>
      <c r="I117" s="19">
        <f>IF(K117="محسوب",ROUND(C117*F117,4),"")</f>
        <v/>
      </c>
      <c r="J117" s="19">
        <f>IF(K117="محسوب",ROUND(C117*H117,4),"")</f>
        <v/>
      </c>
      <c r="K117" s="6">
        <f>IF(AND(A117&amp;""="",B117&amp;""="",C117&amp;""="",D117&amp;""="",E117&amp;""=""),"",IF(NOT(ISNUMBER(A117)),"السنة ناقصة",IF(NOT(ISNUMBER(C117)),"الكريديت ناقص",IF(C117&lt;=0,"الكريديت ناقص",IF(E117&amp;""="","بدون تقدير",IF(F117="","تقدير غير موجود",IF(G117="","نوع غير موجود","محسوب")))))))</f>
        <v/>
      </c>
    </row>
    <row r="118">
      <c r="A118" s="17" t="n"/>
      <c r="B118" s="5" t="n"/>
      <c r="C118" s="13" t="n"/>
      <c r="D118" s="5" t="n"/>
      <c r="E118" s="5" t="n"/>
      <c r="F118" s="18">
        <f>IF(E118&amp;""="","",IFERROR(VLOOKUP(E118&amp;"",'الإعدادات'!$A$10:$B$24,2,FALSE),""))</f>
        <v/>
      </c>
      <c r="G118" s="18">
        <f>IF(F118="","",IF(D118&amp;""="",0,IFERROR(VLOOKUP(D118&amp;"",'الإعدادات'!$D$10:$E$17,2,FALSE),"")))</f>
        <v/>
      </c>
      <c r="H118" s="18">
        <f>IF(OR(F118="",G118=""),"",IF(F118&gt;'الإعدادات'!$B$5,ROUND(F118+G118,4),F118))</f>
        <v/>
      </c>
      <c r="I118" s="19">
        <f>IF(K118="محسوب",ROUND(C118*F118,4),"")</f>
        <v/>
      </c>
      <c r="J118" s="19">
        <f>IF(K118="محسوب",ROUND(C118*H118,4),"")</f>
        <v/>
      </c>
      <c r="K118" s="6">
        <f>IF(AND(A118&amp;""="",B118&amp;""="",C118&amp;""="",D118&amp;""="",E118&amp;""=""),"",IF(NOT(ISNUMBER(A118)),"السنة ناقصة",IF(NOT(ISNUMBER(C118)),"الكريديت ناقص",IF(C118&lt;=0,"الكريديت ناقص",IF(E118&amp;""="","بدون تقدير",IF(F118="","تقدير غير موجود",IF(G118="","نوع غير موجود","محسوب")))))))</f>
        <v/>
      </c>
    </row>
    <row r="119">
      <c r="A119" s="17" t="n"/>
      <c r="B119" s="5" t="n"/>
      <c r="C119" s="13" t="n"/>
      <c r="D119" s="5" t="n"/>
      <c r="E119" s="5" t="n"/>
      <c r="F119" s="18">
        <f>IF(E119&amp;""="","",IFERROR(VLOOKUP(E119&amp;"",'الإعدادات'!$A$10:$B$24,2,FALSE),""))</f>
        <v/>
      </c>
      <c r="G119" s="18">
        <f>IF(F119="","",IF(D119&amp;""="",0,IFERROR(VLOOKUP(D119&amp;"",'الإعدادات'!$D$10:$E$17,2,FALSE),"")))</f>
        <v/>
      </c>
      <c r="H119" s="18">
        <f>IF(OR(F119="",G119=""),"",IF(F119&gt;'الإعدادات'!$B$5,ROUND(F119+G119,4),F119))</f>
        <v/>
      </c>
      <c r="I119" s="19">
        <f>IF(K119="محسوب",ROUND(C119*F119,4),"")</f>
        <v/>
      </c>
      <c r="J119" s="19">
        <f>IF(K119="محسوب",ROUND(C119*H119,4),"")</f>
        <v/>
      </c>
      <c r="K119" s="6">
        <f>IF(AND(A119&amp;""="",B119&amp;""="",C119&amp;""="",D119&amp;""="",E119&amp;""=""),"",IF(NOT(ISNUMBER(A119)),"السنة ناقصة",IF(NOT(ISNUMBER(C119)),"الكريديت ناقص",IF(C119&lt;=0,"الكريديت ناقص",IF(E119&amp;""="","بدون تقدير",IF(F119="","تقدير غير موجود",IF(G119="","نوع غير موجود","محسوب")))))))</f>
        <v/>
      </c>
    </row>
    <row r="120">
      <c r="A120" s="17" t="n"/>
      <c r="B120" s="5" t="n"/>
      <c r="C120" s="13" t="n"/>
      <c r="D120" s="5" t="n"/>
      <c r="E120" s="5" t="n"/>
      <c r="F120" s="18">
        <f>IF(E120&amp;""="","",IFERROR(VLOOKUP(E120&amp;"",'الإعدادات'!$A$10:$B$24,2,FALSE),""))</f>
        <v/>
      </c>
      <c r="G120" s="18">
        <f>IF(F120="","",IF(D120&amp;""="",0,IFERROR(VLOOKUP(D120&amp;"",'الإعدادات'!$D$10:$E$17,2,FALSE),"")))</f>
        <v/>
      </c>
      <c r="H120" s="18">
        <f>IF(OR(F120="",G120=""),"",IF(F120&gt;'الإعدادات'!$B$5,ROUND(F120+G120,4),F120))</f>
        <v/>
      </c>
      <c r="I120" s="19">
        <f>IF(K120="محسوب",ROUND(C120*F120,4),"")</f>
        <v/>
      </c>
      <c r="J120" s="19">
        <f>IF(K120="محسوب",ROUND(C120*H120,4),"")</f>
        <v/>
      </c>
      <c r="K120" s="6">
        <f>IF(AND(A120&amp;""="",B120&amp;""="",C120&amp;""="",D120&amp;""="",E120&amp;""=""),"",IF(NOT(ISNUMBER(A120)),"السنة ناقصة",IF(NOT(ISNUMBER(C120)),"الكريديت ناقص",IF(C120&lt;=0,"الكريديت ناقص",IF(E120&amp;""="","بدون تقدير",IF(F120="","تقدير غير موجود",IF(G120="","نوع غير موجود","محسوب")))))))</f>
        <v/>
      </c>
    </row>
    <row r="121">
      <c r="A121" s="17" t="n"/>
      <c r="B121" s="5" t="n"/>
      <c r="C121" s="13" t="n"/>
      <c r="D121" s="5" t="n"/>
      <c r="E121" s="5" t="n"/>
      <c r="F121" s="18">
        <f>IF(E121&amp;""="","",IFERROR(VLOOKUP(E121&amp;"",'الإعدادات'!$A$10:$B$24,2,FALSE),""))</f>
        <v/>
      </c>
      <c r="G121" s="18">
        <f>IF(F121="","",IF(D121&amp;""="",0,IFERROR(VLOOKUP(D121&amp;"",'الإعدادات'!$D$10:$E$17,2,FALSE),"")))</f>
        <v/>
      </c>
      <c r="H121" s="18">
        <f>IF(OR(F121="",G121=""),"",IF(F121&gt;'الإعدادات'!$B$5,ROUND(F121+G121,4),F121))</f>
        <v/>
      </c>
      <c r="I121" s="19">
        <f>IF(K121="محسوب",ROUND(C121*F121,4),"")</f>
        <v/>
      </c>
      <c r="J121" s="19">
        <f>IF(K121="محسوب",ROUND(C121*H121,4),"")</f>
        <v/>
      </c>
      <c r="K121" s="6">
        <f>IF(AND(A121&amp;""="",B121&amp;""="",C121&amp;""="",D121&amp;""="",E121&amp;""=""),"",IF(NOT(ISNUMBER(A121)),"السنة ناقصة",IF(NOT(ISNUMBER(C121)),"الكريديت ناقص",IF(C121&lt;=0,"الكريديت ناقص",IF(E121&amp;""="","بدون تقدير",IF(F121="","تقدير غير موجود",IF(G121="","نوع غير موجود","محسوب")))))))</f>
        <v/>
      </c>
    </row>
    <row r="122">
      <c r="A122" s="17" t="n"/>
      <c r="B122" s="5" t="n"/>
      <c r="C122" s="13" t="n"/>
      <c r="D122" s="5" t="n"/>
      <c r="E122" s="5" t="n"/>
      <c r="F122" s="18">
        <f>IF(E122&amp;""="","",IFERROR(VLOOKUP(E122&amp;"",'الإعدادات'!$A$10:$B$24,2,FALSE),""))</f>
        <v/>
      </c>
      <c r="G122" s="18">
        <f>IF(F122="","",IF(D122&amp;""="",0,IFERROR(VLOOKUP(D122&amp;"",'الإعدادات'!$D$10:$E$17,2,FALSE),"")))</f>
        <v/>
      </c>
      <c r="H122" s="18">
        <f>IF(OR(F122="",G122=""),"",IF(F122&gt;'الإعدادات'!$B$5,ROUND(F122+G122,4),F122))</f>
        <v/>
      </c>
      <c r="I122" s="19">
        <f>IF(K122="محسوب",ROUND(C122*F122,4),"")</f>
        <v/>
      </c>
      <c r="J122" s="19">
        <f>IF(K122="محسوب",ROUND(C122*H122,4),"")</f>
        <v/>
      </c>
      <c r="K122" s="6">
        <f>IF(AND(A122&amp;""="",B122&amp;""="",C122&amp;""="",D122&amp;""="",E122&amp;""=""),"",IF(NOT(ISNUMBER(A122)),"السنة ناقصة",IF(NOT(ISNUMBER(C122)),"الكريديت ناقص",IF(C122&lt;=0,"الكريديت ناقص",IF(E122&amp;""="","بدون تقدير",IF(F122="","تقدير غير موجود",IF(G122="","نوع غير موجود","محسوب")))))))</f>
        <v/>
      </c>
    </row>
    <row r="123">
      <c r="A123" s="17" t="n"/>
      <c r="B123" s="5" t="n"/>
      <c r="C123" s="13" t="n"/>
      <c r="D123" s="5" t="n"/>
      <c r="E123" s="5" t="n"/>
      <c r="F123" s="18">
        <f>IF(E123&amp;""="","",IFERROR(VLOOKUP(E123&amp;"",'الإعدادات'!$A$10:$B$24,2,FALSE),""))</f>
        <v/>
      </c>
      <c r="G123" s="18">
        <f>IF(F123="","",IF(D123&amp;""="",0,IFERROR(VLOOKUP(D123&amp;"",'الإعدادات'!$D$10:$E$17,2,FALSE),"")))</f>
        <v/>
      </c>
      <c r="H123" s="18">
        <f>IF(OR(F123="",G123=""),"",IF(F123&gt;'الإعدادات'!$B$5,ROUND(F123+G123,4),F123))</f>
        <v/>
      </c>
      <c r="I123" s="19">
        <f>IF(K123="محسوب",ROUND(C123*F123,4),"")</f>
        <v/>
      </c>
      <c r="J123" s="19">
        <f>IF(K123="محسوب",ROUND(C123*H123,4),"")</f>
        <v/>
      </c>
      <c r="K123" s="6">
        <f>IF(AND(A123&amp;""="",B123&amp;""="",C123&amp;""="",D123&amp;""="",E123&amp;""=""),"",IF(NOT(ISNUMBER(A123)),"السنة ناقصة",IF(NOT(ISNUMBER(C123)),"الكريديت ناقص",IF(C123&lt;=0,"الكريديت ناقص",IF(E123&amp;""="","بدون تقدير",IF(F123="","تقدير غير موجود",IF(G123="","نوع غير موجود","محسوب")))))))</f>
        <v/>
      </c>
    </row>
    <row r="124">
      <c r="A124" s="17" t="n"/>
      <c r="B124" s="5" t="n"/>
      <c r="C124" s="13" t="n"/>
      <c r="D124" s="5" t="n"/>
      <c r="E124" s="5" t="n"/>
      <c r="F124" s="18">
        <f>IF(E124&amp;""="","",IFERROR(VLOOKUP(E124&amp;"",'الإعدادات'!$A$10:$B$24,2,FALSE),""))</f>
        <v/>
      </c>
      <c r="G124" s="18">
        <f>IF(F124="","",IF(D124&amp;""="",0,IFERROR(VLOOKUP(D124&amp;"",'الإعدادات'!$D$10:$E$17,2,FALSE),"")))</f>
        <v/>
      </c>
      <c r="H124" s="18">
        <f>IF(OR(F124="",G124=""),"",IF(F124&gt;'الإعدادات'!$B$5,ROUND(F124+G124,4),F124))</f>
        <v/>
      </c>
      <c r="I124" s="19">
        <f>IF(K124="محسوب",ROUND(C124*F124,4),"")</f>
        <v/>
      </c>
      <c r="J124" s="19">
        <f>IF(K124="محسوب",ROUND(C124*H124,4),"")</f>
        <v/>
      </c>
      <c r="K124" s="6">
        <f>IF(AND(A124&amp;""="",B124&amp;""="",C124&amp;""="",D124&amp;""="",E124&amp;""=""),"",IF(NOT(ISNUMBER(A124)),"السنة ناقصة",IF(NOT(ISNUMBER(C124)),"الكريديت ناقص",IF(C124&lt;=0,"الكريديت ناقص",IF(E124&amp;""="","بدون تقدير",IF(F124="","تقدير غير موجود",IF(G124="","نوع غير موجود","محسوب")))))))</f>
        <v/>
      </c>
    </row>
    <row r="125">
      <c r="A125" s="17" t="n"/>
      <c r="B125" s="5" t="n"/>
      <c r="C125" s="13" t="n"/>
      <c r="D125" s="5" t="n"/>
      <c r="E125" s="5" t="n"/>
      <c r="F125" s="18">
        <f>IF(E125&amp;""="","",IFERROR(VLOOKUP(E125&amp;"",'الإعدادات'!$A$10:$B$24,2,FALSE),""))</f>
        <v/>
      </c>
      <c r="G125" s="18">
        <f>IF(F125="","",IF(D125&amp;""="",0,IFERROR(VLOOKUP(D125&amp;"",'الإعدادات'!$D$10:$E$17,2,FALSE),"")))</f>
        <v/>
      </c>
      <c r="H125" s="18">
        <f>IF(OR(F125="",G125=""),"",IF(F125&gt;'الإعدادات'!$B$5,ROUND(F125+G125,4),F125))</f>
        <v/>
      </c>
      <c r="I125" s="19">
        <f>IF(K125="محسوب",ROUND(C125*F125,4),"")</f>
        <v/>
      </c>
      <c r="J125" s="19">
        <f>IF(K125="محسوب",ROUND(C125*H125,4),"")</f>
        <v/>
      </c>
      <c r="K125" s="6">
        <f>IF(AND(A125&amp;""="",B125&amp;""="",C125&amp;""="",D125&amp;""="",E125&amp;""=""),"",IF(NOT(ISNUMBER(A125)),"السنة ناقصة",IF(NOT(ISNUMBER(C125)),"الكريديت ناقص",IF(C125&lt;=0,"الكريديت ناقص",IF(E125&amp;""="","بدون تقدير",IF(F125="","تقدير غير موجود",IF(G125="","نوع غير موجود","محسوب")))))))</f>
        <v/>
      </c>
    </row>
    <row r="126">
      <c r="A126" s="17" t="n"/>
      <c r="B126" s="5" t="n"/>
      <c r="C126" s="13" t="n"/>
      <c r="D126" s="5" t="n"/>
      <c r="E126" s="5" t="n"/>
      <c r="F126" s="18">
        <f>IF(E126&amp;""="","",IFERROR(VLOOKUP(E126&amp;"",'الإعدادات'!$A$10:$B$24,2,FALSE),""))</f>
        <v/>
      </c>
      <c r="G126" s="18">
        <f>IF(F126="","",IF(D126&amp;""="",0,IFERROR(VLOOKUP(D126&amp;"",'الإعدادات'!$D$10:$E$17,2,FALSE),"")))</f>
        <v/>
      </c>
      <c r="H126" s="18">
        <f>IF(OR(F126="",G126=""),"",IF(F126&gt;'الإعدادات'!$B$5,ROUND(F126+G126,4),F126))</f>
        <v/>
      </c>
      <c r="I126" s="19">
        <f>IF(K126="محسوب",ROUND(C126*F126,4),"")</f>
        <v/>
      </c>
      <c r="J126" s="19">
        <f>IF(K126="محسوب",ROUND(C126*H126,4),"")</f>
        <v/>
      </c>
      <c r="K126" s="6">
        <f>IF(AND(A126&amp;""="",B126&amp;""="",C126&amp;""="",D126&amp;""="",E126&amp;""=""),"",IF(NOT(ISNUMBER(A126)),"السنة ناقصة",IF(NOT(ISNUMBER(C126)),"الكريديت ناقص",IF(C126&lt;=0,"الكريديت ناقص",IF(E126&amp;""="","بدون تقدير",IF(F126="","تقدير غير موجود",IF(G126="","نوع غير موجود","محسوب")))))))</f>
        <v/>
      </c>
    </row>
    <row r="127">
      <c r="A127" s="17" t="n"/>
      <c r="B127" s="5" t="n"/>
      <c r="C127" s="13" t="n"/>
      <c r="D127" s="5" t="n"/>
      <c r="E127" s="5" t="n"/>
      <c r="F127" s="18">
        <f>IF(E127&amp;""="","",IFERROR(VLOOKUP(E127&amp;"",'الإعدادات'!$A$10:$B$24,2,FALSE),""))</f>
        <v/>
      </c>
      <c r="G127" s="18">
        <f>IF(F127="","",IF(D127&amp;""="",0,IFERROR(VLOOKUP(D127&amp;"",'الإعدادات'!$D$10:$E$17,2,FALSE),"")))</f>
        <v/>
      </c>
      <c r="H127" s="18">
        <f>IF(OR(F127="",G127=""),"",IF(F127&gt;'الإعدادات'!$B$5,ROUND(F127+G127,4),F127))</f>
        <v/>
      </c>
      <c r="I127" s="19">
        <f>IF(K127="محسوب",ROUND(C127*F127,4),"")</f>
        <v/>
      </c>
      <c r="J127" s="19">
        <f>IF(K127="محسوب",ROUND(C127*H127,4),"")</f>
        <v/>
      </c>
      <c r="K127" s="6">
        <f>IF(AND(A127&amp;""="",B127&amp;""="",C127&amp;""="",D127&amp;""="",E127&amp;""=""),"",IF(NOT(ISNUMBER(A127)),"السنة ناقصة",IF(NOT(ISNUMBER(C127)),"الكريديت ناقص",IF(C127&lt;=0,"الكريديت ناقص",IF(E127&amp;""="","بدون تقدير",IF(F127="","تقدير غير موجود",IF(G127="","نوع غير موجود","محسوب")))))))</f>
        <v/>
      </c>
    </row>
    <row r="128">
      <c r="A128" s="17" t="n"/>
      <c r="B128" s="5" t="n"/>
      <c r="C128" s="13" t="n"/>
      <c r="D128" s="5" t="n"/>
      <c r="E128" s="5" t="n"/>
      <c r="F128" s="18">
        <f>IF(E128&amp;""="","",IFERROR(VLOOKUP(E128&amp;"",'الإعدادات'!$A$10:$B$24,2,FALSE),""))</f>
        <v/>
      </c>
      <c r="G128" s="18">
        <f>IF(F128="","",IF(D128&amp;""="",0,IFERROR(VLOOKUP(D128&amp;"",'الإعدادات'!$D$10:$E$17,2,FALSE),"")))</f>
        <v/>
      </c>
      <c r="H128" s="18">
        <f>IF(OR(F128="",G128=""),"",IF(F128&gt;'الإعدادات'!$B$5,ROUND(F128+G128,4),F128))</f>
        <v/>
      </c>
      <c r="I128" s="19">
        <f>IF(K128="محسوب",ROUND(C128*F128,4),"")</f>
        <v/>
      </c>
      <c r="J128" s="19">
        <f>IF(K128="محسوب",ROUND(C128*H128,4),"")</f>
        <v/>
      </c>
      <c r="K128" s="6">
        <f>IF(AND(A128&amp;""="",B128&amp;""="",C128&amp;""="",D128&amp;""="",E128&amp;""=""),"",IF(NOT(ISNUMBER(A128)),"السنة ناقصة",IF(NOT(ISNUMBER(C128)),"الكريديت ناقص",IF(C128&lt;=0,"الكريديت ناقص",IF(E128&amp;""="","بدون تقدير",IF(F128="","تقدير غير موجود",IF(G128="","نوع غير موجود","محسوب")))))))</f>
        <v/>
      </c>
    </row>
    <row r="129">
      <c r="A129" s="17" t="n"/>
      <c r="B129" s="5" t="n"/>
      <c r="C129" s="13" t="n"/>
      <c r="D129" s="5" t="n"/>
      <c r="E129" s="5" t="n"/>
      <c r="F129" s="18">
        <f>IF(E129&amp;""="","",IFERROR(VLOOKUP(E129&amp;"",'الإعدادات'!$A$10:$B$24,2,FALSE),""))</f>
        <v/>
      </c>
      <c r="G129" s="18">
        <f>IF(F129="","",IF(D129&amp;""="",0,IFERROR(VLOOKUP(D129&amp;"",'الإعدادات'!$D$10:$E$17,2,FALSE),"")))</f>
        <v/>
      </c>
      <c r="H129" s="18">
        <f>IF(OR(F129="",G129=""),"",IF(F129&gt;'الإعدادات'!$B$5,ROUND(F129+G129,4),F129))</f>
        <v/>
      </c>
      <c r="I129" s="19">
        <f>IF(K129="محسوب",ROUND(C129*F129,4),"")</f>
        <v/>
      </c>
      <c r="J129" s="19">
        <f>IF(K129="محسوب",ROUND(C129*H129,4),"")</f>
        <v/>
      </c>
      <c r="K129" s="6">
        <f>IF(AND(A129&amp;""="",B129&amp;""="",C129&amp;""="",D129&amp;""="",E129&amp;""=""),"",IF(NOT(ISNUMBER(A129)),"السنة ناقصة",IF(NOT(ISNUMBER(C129)),"الكريديت ناقص",IF(C129&lt;=0,"الكريديت ناقص",IF(E129&amp;""="","بدون تقدير",IF(F129="","تقدير غير موجود",IF(G129="","نوع غير موجود","محسوب")))))))</f>
        <v/>
      </c>
    </row>
    <row r="130">
      <c r="A130" s="17" t="n"/>
      <c r="B130" s="5" t="n"/>
      <c r="C130" s="13" t="n"/>
      <c r="D130" s="5" t="n"/>
      <c r="E130" s="5" t="n"/>
      <c r="F130" s="18">
        <f>IF(E130&amp;""="","",IFERROR(VLOOKUP(E130&amp;"",'الإعدادات'!$A$10:$B$24,2,FALSE),""))</f>
        <v/>
      </c>
      <c r="G130" s="18">
        <f>IF(F130="","",IF(D130&amp;""="",0,IFERROR(VLOOKUP(D130&amp;"",'الإعدادات'!$D$10:$E$17,2,FALSE),"")))</f>
        <v/>
      </c>
      <c r="H130" s="18">
        <f>IF(OR(F130="",G130=""),"",IF(F130&gt;'الإعدادات'!$B$5,ROUND(F130+G130,4),F130))</f>
        <v/>
      </c>
      <c r="I130" s="19">
        <f>IF(K130="محسوب",ROUND(C130*F130,4),"")</f>
        <v/>
      </c>
      <c r="J130" s="19">
        <f>IF(K130="محسوب",ROUND(C130*H130,4),"")</f>
        <v/>
      </c>
      <c r="K130" s="6">
        <f>IF(AND(A130&amp;""="",B130&amp;""="",C130&amp;""="",D130&amp;""="",E130&amp;""=""),"",IF(NOT(ISNUMBER(A130)),"السنة ناقصة",IF(NOT(ISNUMBER(C130)),"الكريديت ناقص",IF(C130&lt;=0,"الكريديت ناقص",IF(E130&amp;""="","بدون تقدير",IF(F130="","تقدير غير موجود",IF(G130="","نوع غير موجود","محسوب")))))))</f>
        <v/>
      </c>
    </row>
    <row r="131">
      <c r="A131" s="17" t="n"/>
      <c r="B131" s="5" t="n"/>
      <c r="C131" s="13" t="n"/>
      <c r="D131" s="5" t="n"/>
      <c r="E131" s="5" t="n"/>
      <c r="F131" s="18">
        <f>IF(E131&amp;""="","",IFERROR(VLOOKUP(E131&amp;"",'الإعدادات'!$A$10:$B$24,2,FALSE),""))</f>
        <v/>
      </c>
      <c r="G131" s="18">
        <f>IF(F131="","",IF(D131&amp;""="",0,IFERROR(VLOOKUP(D131&amp;"",'الإعدادات'!$D$10:$E$17,2,FALSE),"")))</f>
        <v/>
      </c>
      <c r="H131" s="18">
        <f>IF(OR(F131="",G131=""),"",IF(F131&gt;'الإعدادات'!$B$5,ROUND(F131+G131,4),F131))</f>
        <v/>
      </c>
      <c r="I131" s="19">
        <f>IF(K131="محسوب",ROUND(C131*F131,4),"")</f>
        <v/>
      </c>
      <c r="J131" s="19">
        <f>IF(K131="محسوب",ROUND(C131*H131,4),"")</f>
        <v/>
      </c>
      <c r="K131" s="6">
        <f>IF(AND(A131&amp;""="",B131&amp;""="",C131&amp;""="",D131&amp;""="",E131&amp;""=""),"",IF(NOT(ISNUMBER(A131)),"السنة ناقصة",IF(NOT(ISNUMBER(C131)),"الكريديت ناقص",IF(C131&lt;=0,"الكريديت ناقص",IF(E131&amp;""="","بدون تقدير",IF(F131="","تقدير غير موجود",IF(G131="","نوع غير موجود","محسوب")))))))</f>
        <v/>
      </c>
    </row>
    <row r="132">
      <c r="A132" s="17" t="n"/>
      <c r="B132" s="5" t="n"/>
      <c r="C132" s="13" t="n"/>
      <c r="D132" s="5" t="n"/>
      <c r="E132" s="5" t="n"/>
      <c r="F132" s="18">
        <f>IF(E132&amp;""="","",IFERROR(VLOOKUP(E132&amp;"",'الإعدادات'!$A$10:$B$24,2,FALSE),""))</f>
        <v/>
      </c>
      <c r="G132" s="18">
        <f>IF(F132="","",IF(D132&amp;""="",0,IFERROR(VLOOKUP(D132&amp;"",'الإعدادات'!$D$10:$E$17,2,FALSE),"")))</f>
        <v/>
      </c>
      <c r="H132" s="18">
        <f>IF(OR(F132="",G132=""),"",IF(F132&gt;'الإعدادات'!$B$5,ROUND(F132+G132,4),F132))</f>
        <v/>
      </c>
      <c r="I132" s="19">
        <f>IF(K132="محسوب",ROUND(C132*F132,4),"")</f>
        <v/>
      </c>
      <c r="J132" s="19">
        <f>IF(K132="محسوب",ROUND(C132*H132,4),"")</f>
        <v/>
      </c>
      <c r="K132" s="6">
        <f>IF(AND(A132&amp;""="",B132&amp;""="",C132&amp;""="",D132&amp;""="",E132&amp;""=""),"",IF(NOT(ISNUMBER(A132)),"السنة ناقصة",IF(NOT(ISNUMBER(C132)),"الكريديت ناقص",IF(C132&lt;=0,"الكريديت ناقص",IF(E132&amp;""="","بدون تقدير",IF(F132="","تقدير غير موجود",IF(G132="","نوع غير موجود","محسوب")))))))</f>
        <v/>
      </c>
    </row>
    <row r="133">
      <c r="A133" s="17" t="n"/>
      <c r="B133" s="5" t="n"/>
      <c r="C133" s="13" t="n"/>
      <c r="D133" s="5" t="n"/>
      <c r="E133" s="5" t="n"/>
      <c r="F133" s="18">
        <f>IF(E133&amp;""="","",IFERROR(VLOOKUP(E133&amp;"",'الإعدادات'!$A$10:$B$24,2,FALSE),""))</f>
        <v/>
      </c>
      <c r="G133" s="18">
        <f>IF(F133="","",IF(D133&amp;""="",0,IFERROR(VLOOKUP(D133&amp;"",'الإعدادات'!$D$10:$E$17,2,FALSE),"")))</f>
        <v/>
      </c>
      <c r="H133" s="18">
        <f>IF(OR(F133="",G133=""),"",IF(F133&gt;'الإعدادات'!$B$5,ROUND(F133+G133,4),F133))</f>
        <v/>
      </c>
      <c r="I133" s="19">
        <f>IF(K133="محسوب",ROUND(C133*F133,4),"")</f>
        <v/>
      </c>
      <c r="J133" s="19">
        <f>IF(K133="محسوب",ROUND(C133*H133,4),"")</f>
        <v/>
      </c>
      <c r="K133" s="6">
        <f>IF(AND(A133&amp;""="",B133&amp;""="",C133&amp;""="",D133&amp;""="",E133&amp;""=""),"",IF(NOT(ISNUMBER(A133)),"السنة ناقصة",IF(NOT(ISNUMBER(C133)),"الكريديت ناقص",IF(C133&lt;=0,"الكريديت ناقص",IF(E133&amp;""="","بدون تقدير",IF(F133="","تقدير غير موجود",IF(G133="","نوع غير موجود","محسوب")))))))</f>
        <v/>
      </c>
    </row>
    <row r="134">
      <c r="A134" s="17" t="n"/>
      <c r="B134" s="5" t="n"/>
      <c r="C134" s="13" t="n"/>
      <c r="D134" s="5" t="n"/>
      <c r="E134" s="5" t="n"/>
      <c r="F134" s="18">
        <f>IF(E134&amp;""="","",IFERROR(VLOOKUP(E134&amp;"",'الإعدادات'!$A$10:$B$24,2,FALSE),""))</f>
        <v/>
      </c>
      <c r="G134" s="18">
        <f>IF(F134="","",IF(D134&amp;""="",0,IFERROR(VLOOKUP(D134&amp;"",'الإعدادات'!$D$10:$E$17,2,FALSE),"")))</f>
        <v/>
      </c>
      <c r="H134" s="18">
        <f>IF(OR(F134="",G134=""),"",IF(F134&gt;'الإعدادات'!$B$5,ROUND(F134+G134,4),F134))</f>
        <v/>
      </c>
      <c r="I134" s="19">
        <f>IF(K134="محسوب",ROUND(C134*F134,4),"")</f>
        <v/>
      </c>
      <c r="J134" s="19">
        <f>IF(K134="محسوب",ROUND(C134*H134,4),"")</f>
        <v/>
      </c>
      <c r="K134" s="6">
        <f>IF(AND(A134&amp;""="",B134&amp;""="",C134&amp;""="",D134&amp;""="",E134&amp;""=""),"",IF(NOT(ISNUMBER(A134)),"السنة ناقصة",IF(NOT(ISNUMBER(C134)),"الكريديت ناقص",IF(C134&lt;=0,"الكريديت ناقص",IF(E134&amp;""="","بدون تقدير",IF(F134="","تقدير غير موجود",IF(G134="","نوع غير موجود","محسوب")))))))</f>
        <v/>
      </c>
    </row>
    <row r="135">
      <c r="A135" s="17" t="n"/>
      <c r="B135" s="5" t="n"/>
      <c r="C135" s="13" t="n"/>
      <c r="D135" s="5" t="n"/>
      <c r="E135" s="5" t="n"/>
      <c r="F135" s="18">
        <f>IF(E135&amp;""="","",IFERROR(VLOOKUP(E135&amp;"",'الإعدادات'!$A$10:$B$24,2,FALSE),""))</f>
        <v/>
      </c>
      <c r="G135" s="18">
        <f>IF(F135="","",IF(D135&amp;""="",0,IFERROR(VLOOKUP(D135&amp;"",'الإعدادات'!$D$10:$E$17,2,FALSE),"")))</f>
        <v/>
      </c>
      <c r="H135" s="18">
        <f>IF(OR(F135="",G135=""),"",IF(F135&gt;'الإعدادات'!$B$5,ROUND(F135+G135,4),F135))</f>
        <v/>
      </c>
      <c r="I135" s="19">
        <f>IF(K135="محسوب",ROUND(C135*F135,4),"")</f>
        <v/>
      </c>
      <c r="J135" s="19">
        <f>IF(K135="محسوب",ROUND(C135*H135,4),"")</f>
        <v/>
      </c>
      <c r="K135" s="6">
        <f>IF(AND(A135&amp;""="",B135&amp;""="",C135&amp;""="",D135&amp;""="",E135&amp;""=""),"",IF(NOT(ISNUMBER(A135)),"السنة ناقصة",IF(NOT(ISNUMBER(C135)),"الكريديت ناقص",IF(C135&lt;=0,"الكريديت ناقص",IF(E135&amp;""="","بدون تقدير",IF(F135="","تقدير غير موجود",IF(G135="","نوع غير موجود","محسوب")))))))</f>
        <v/>
      </c>
    </row>
    <row r="136">
      <c r="A136" s="17" t="n"/>
      <c r="B136" s="5" t="n"/>
      <c r="C136" s="13" t="n"/>
      <c r="D136" s="5" t="n"/>
      <c r="E136" s="5" t="n"/>
      <c r="F136" s="18">
        <f>IF(E136&amp;""="","",IFERROR(VLOOKUP(E136&amp;"",'الإعدادات'!$A$10:$B$24,2,FALSE),""))</f>
        <v/>
      </c>
      <c r="G136" s="18">
        <f>IF(F136="","",IF(D136&amp;""="",0,IFERROR(VLOOKUP(D136&amp;"",'الإعدادات'!$D$10:$E$17,2,FALSE),"")))</f>
        <v/>
      </c>
      <c r="H136" s="18">
        <f>IF(OR(F136="",G136=""),"",IF(F136&gt;'الإعدادات'!$B$5,ROUND(F136+G136,4),F136))</f>
        <v/>
      </c>
      <c r="I136" s="19">
        <f>IF(K136="محسوب",ROUND(C136*F136,4),"")</f>
        <v/>
      </c>
      <c r="J136" s="19">
        <f>IF(K136="محسوب",ROUND(C136*H136,4),"")</f>
        <v/>
      </c>
      <c r="K136" s="6">
        <f>IF(AND(A136&amp;""="",B136&amp;""="",C136&amp;""="",D136&amp;""="",E136&amp;""=""),"",IF(NOT(ISNUMBER(A136)),"السنة ناقصة",IF(NOT(ISNUMBER(C136)),"الكريديت ناقص",IF(C136&lt;=0,"الكريديت ناقص",IF(E136&amp;""="","بدون تقدير",IF(F136="","تقدير غير موجود",IF(G136="","نوع غير موجود","محسوب")))))))</f>
        <v/>
      </c>
    </row>
    <row r="137">
      <c r="A137" s="17" t="n"/>
      <c r="B137" s="5" t="n"/>
      <c r="C137" s="13" t="n"/>
      <c r="D137" s="5" t="n"/>
      <c r="E137" s="5" t="n"/>
      <c r="F137" s="18">
        <f>IF(E137&amp;""="","",IFERROR(VLOOKUP(E137&amp;"",'الإعدادات'!$A$10:$B$24,2,FALSE),""))</f>
        <v/>
      </c>
      <c r="G137" s="18">
        <f>IF(F137="","",IF(D137&amp;""="",0,IFERROR(VLOOKUP(D137&amp;"",'الإعدادات'!$D$10:$E$17,2,FALSE),"")))</f>
        <v/>
      </c>
      <c r="H137" s="18">
        <f>IF(OR(F137="",G137=""),"",IF(F137&gt;'الإعدادات'!$B$5,ROUND(F137+G137,4),F137))</f>
        <v/>
      </c>
      <c r="I137" s="19">
        <f>IF(K137="محسوب",ROUND(C137*F137,4),"")</f>
        <v/>
      </c>
      <c r="J137" s="19">
        <f>IF(K137="محسوب",ROUND(C137*H137,4),"")</f>
        <v/>
      </c>
      <c r="K137" s="6">
        <f>IF(AND(A137&amp;""="",B137&amp;""="",C137&amp;""="",D137&amp;""="",E137&amp;""=""),"",IF(NOT(ISNUMBER(A137)),"السنة ناقصة",IF(NOT(ISNUMBER(C137)),"الكريديت ناقص",IF(C137&lt;=0,"الكريديت ناقص",IF(E137&amp;""="","بدون تقدير",IF(F137="","تقدير غير موجود",IF(G137="","نوع غير موجود","محسوب")))))))</f>
        <v/>
      </c>
    </row>
    <row r="138">
      <c r="A138" s="17" t="n"/>
      <c r="B138" s="5" t="n"/>
      <c r="C138" s="13" t="n"/>
      <c r="D138" s="5" t="n"/>
      <c r="E138" s="5" t="n"/>
      <c r="F138" s="18">
        <f>IF(E138&amp;""="","",IFERROR(VLOOKUP(E138&amp;"",'الإعدادات'!$A$10:$B$24,2,FALSE),""))</f>
        <v/>
      </c>
      <c r="G138" s="18">
        <f>IF(F138="","",IF(D138&amp;""="",0,IFERROR(VLOOKUP(D138&amp;"",'الإعدادات'!$D$10:$E$17,2,FALSE),"")))</f>
        <v/>
      </c>
      <c r="H138" s="18">
        <f>IF(OR(F138="",G138=""),"",IF(F138&gt;'الإعدادات'!$B$5,ROUND(F138+G138,4),F138))</f>
        <v/>
      </c>
      <c r="I138" s="19">
        <f>IF(K138="محسوب",ROUND(C138*F138,4),"")</f>
        <v/>
      </c>
      <c r="J138" s="19">
        <f>IF(K138="محسوب",ROUND(C138*H138,4),"")</f>
        <v/>
      </c>
      <c r="K138" s="6">
        <f>IF(AND(A138&amp;""="",B138&amp;""="",C138&amp;""="",D138&amp;""="",E138&amp;""=""),"",IF(NOT(ISNUMBER(A138)),"السنة ناقصة",IF(NOT(ISNUMBER(C138)),"الكريديت ناقص",IF(C138&lt;=0,"الكريديت ناقص",IF(E138&amp;""="","بدون تقدير",IF(F138="","تقدير غير موجود",IF(G138="","نوع غير موجود","محسوب")))))))</f>
        <v/>
      </c>
    </row>
    <row r="139">
      <c r="A139" s="17" t="n"/>
      <c r="B139" s="5" t="n"/>
      <c r="C139" s="13" t="n"/>
      <c r="D139" s="5" t="n"/>
      <c r="E139" s="5" t="n"/>
      <c r="F139" s="18">
        <f>IF(E139&amp;""="","",IFERROR(VLOOKUP(E139&amp;"",'الإعدادات'!$A$10:$B$24,2,FALSE),""))</f>
        <v/>
      </c>
      <c r="G139" s="18">
        <f>IF(F139="","",IF(D139&amp;""="",0,IFERROR(VLOOKUP(D139&amp;"",'الإعدادات'!$D$10:$E$17,2,FALSE),"")))</f>
        <v/>
      </c>
      <c r="H139" s="18">
        <f>IF(OR(F139="",G139=""),"",IF(F139&gt;'الإعدادات'!$B$5,ROUND(F139+G139,4),F139))</f>
        <v/>
      </c>
      <c r="I139" s="19">
        <f>IF(K139="محسوب",ROUND(C139*F139,4),"")</f>
        <v/>
      </c>
      <c r="J139" s="19">
        <f>IF(K139="محسوب",ROUND(C139*H139,4),"")</f>
        <v/>
      </c>
      <c r="K139" s="6">
        <f>IF(AND(A139&amp;""="",B139&amp;""="",C139&amp;""="",D139&amp;""="",E139&amp;""=""),"",IF(NOT(ISNUMBER(A139)),"السنة ناقصة",IF(NOT(ISNUMBER(C139)),"الكريديت ناقص",IF(C139&lt;=0,"الكريديت ناقص",IF(E139&amp;""="","بدون تقدير",IF(F139="","تقدير غير موجود",IF(G139="","نوع غير موجود","محسوب")))))))</f>
        <v/>
      </c>
    </row>
    <row r="140">
      <c r="A140" s="17" t="n"/>
      <c r="B140" s="5" t="n"/>
      <c r="C140" s="13" t="n"/>
      <c r="D140" s="5" t="n"/>
      <c r="E140" s="5" t="n"/>
      <c r="F140" s="18">
        <f>IF(E140&amp;""="","",IFERROR(VLOOKUP(E140&amp;"",'الإعدادات'!$A$10:$B$24,2,FALSE),""))</f>
        <v/>
      </c>
      <c r="G140" s="18">
        <f>IF(F140="","",IF(D140&amp;""="",0,IFERROR(VLOOKUP(D140&amp;"",'الإعدادات'!$D$10:$E$17,2,FALSE),"")))</f>
        <v/>
      </c>
      <c r="H140" s="18">
        <f>IF(OR(F140="",G140=""),"",IF(F140&gt;'الإعدادات'!$B$5,ROUND(F140+G140,4),F140))</f>
        <v/>
      </c>
      <c r="I140" s="19">
        <f>IF(K140="محسوب",ROUND(C140*F140,4),"")</f>
        <v/>
      </c>
      <c r="J140" s="19">
        <f>IF(K140="محسوب",ROUND(C140*H140,4),"")</f>
        <v/>
      </c>
      <c r="K140" s="6">
        <f>IF(AND(A140&amp;""="",B140&amp;""="",C140&amp;""="",D140&amp;""="",E140&amp;""=""),"",IF(NOT(ISNUMBER(A140)),"السنة ناقصة",IF(NOT(ISNUMBER(C140)),"الكريديت ناقص",IF(C140&lt;=0,"الكريديت ناقص",IF(E140&amp;""="","بدون تقدير",IF(F140="","تقدير غير موجود",IF(G140="","نوع غير موجود","محسوب")))))))</f>
        <v/>
      </c>
    </row>
    <row r="141">
      <c r="A141" s="17" t="n"/>
      <c r="B141" s="5" t="n"/>
      <c r="C141" s="13" t="n"/>
      <c r="D141" s="5" t="n"/>
      <c r="E141" s="5" t="n"/>
      <c r="F141" s="18">
        <f>IF(E141&amp;""="","",IFERROR(VLOOKUP(E141&amp;"",'الإعدادات'!$A$10:$B$24,2,FALSE),""))</f>
        <v/>
      </c>
      <c r="G141" s="18">
        <f>IF(F141="","",IF(D141&amp;""="",0,IFERROR(VLOOKUP(D141&amp;"",'الإعدادات'!$D$10:$E$17,2,FALSE),"")))</f>
        <v/>
      </c>
      <c r="H141" s="18">
        <f>IF(OR(F141="",G141=""),"",IF(F141&gt;'الإعدادات'!$B$5,ROUND(F141+G141,4),F141))</f>
        <v/>
      </c>
      <c r="I141" s="19">
        <f>IF(K141="محسوب",ROUND(C141*F141,4),"")</f>
        <v/>
      </c>
      <c r="J141" s="19">
        <f>IF(K141="محسوب",ROUND(C141*H141,4),"")</f>
        <v/>
      </c>
      <c r="K141" s="6">
        <f>IF(AND(A141&amp;""="",B141&amp;""="",C141&amp;""="",D141&amp;""="",E141&amp;""=""),"",IF(NOT(ISNUMBER(A141)),"السنة ناقصة",IF(NOT(ISNUMBER(C141)),"الكريديت ناقص",IF(C141&lt;=0,"الكريديت ناقص",IF(E141&amp;""="","بدون تقدير",IF(F141="","تقدير غير موجود",IF(G141="","نوع غير موجود","محسوب")))))))</f>
        <v/>
      </c>
    </row>
    <row r="142">
      <c r="A142" s="17" t="n"/>
      <c r="B142" s="5" t="n"/>
      <c r="C142" s="13" t="n"/>
      <c r="D142" s="5" t="n"/>
      <c r="E142" s="5" t="n"/>
      <c r="F142" s="18">
        <f>IF(E142&amp;""="","",IFERROR(VLOOKUP(E142&amp;"",'الإعدادات'!$A$10:$B$24,2,FALSE),""))</f>
        <v/>
      </c>
      <c r="G142" s="18">
        <f>IF(F142="","",IF(D142&amp;""="",0,IFERROR(VLOOKUP(D142&amp;"",'الإعدادات'!$D$10:$E$17,2,FALSE),"")))</f>
        <v/>
      </c>
      <c r="H142" s="18">
        <f>IF(OR(F142="",G142=""),"",IF(F142&gt;'الإعدادات'!$B$5,ROUND(F142+G142,4),F142))</f>
        <v/>
      </c>
      <c r="I142" s="19">
        <f>IF(K142="محسوب",ROUND(C142*F142,4),"")</f>
        <v/>
      </c>
      <c r="J142" s="19">
        <f>IF(K142="محسوب",ROUND(C142*H142,4),"")</f>
        <v/>
      </c>
      <c r="K142" s="6">
        <f>IF(AND(A142&amp;""="",B142&amp;""="",C142&amp;""="",D142&amp;""="",E142&amp;""=""),"",IF(NOT(ISNUMBER(A142)),"السنة ناقصة",IF(NOT(ISNUMBER(C142)),"الكريديت ناقص",IF(C142&lt;=0,"الكريديت ناقص",IF(E142&amp;""="","بدون تقدير",IF(F142="","تقدير غير موجود",IF(G142="","نوع غير موجود","محسوب")))))))</f>
        <v/>
      </c>
    </row>
    <row r="143">
      <c r="A143" s="17" t="n"/>
      <c r="B143" s="5" t="n"/>
      <c r="C143" s="13" t="n"/>
      <c r="D143" s="5" t="n"/>
      <c r="E143" s="5" t="n"/>
      <c r="F143" s="18">
        <f>IF(E143&amp;""="","",IFERROR(VLOOKUP(E143&amp;"",'الإعدادات'!$A$10:$B$24,2,FALSE),""))</f>
        <v/>
      </c>
      <c r="G143" s="18">
        <f>IF(F143="","",IF(D143&amp;""="",0,IFERROR(VLOOKUP(D143&amp;"",'الإعدادات'!$D$10:$E$17,2,FALSE),"")))</f>
        <v/>
      </c>
      <c r="H143" s="18">
        <f>IF(OR(F143="",G143=""),"",IF(F143&gt;'الإعدادات'!$B$5,ROUND(F143+G143,4),F143))</f>
        <v/>
      </c>
      <c r="I143" s="19">
        <f>IF(K143="محسوب",ROUND(C143*F143,4),"")</f>
        <v/>
      </c>
      <c r="J143" s="19">
        <f>IF(K143="محسوب",ROUND(C143*H143,4),"")</f>
        <v/>
      </c>
      <c r="K143" s="6">
        <f>IF(AND(A143&amp;""="",B143&amp;""="",C143&amp;""="",D143&amp;""="",E143&amp;""=""),"",IF(NOT(ISNUMBER(A143)),"السنة ناقصة",IF(NOT(ISNUMBER(C143)),"الكريديت ناقص",IF(C143&lt;=0,"الكريديت ناقص",IF(E143&amp;""="","بدون تقدير",IF(F143="","تقدير غير موجود",IF(G143="","نوع غير موجود","محسوب")))))))</f>
        <v/>
      </c>
    </row>
    <row r="144">
      <c r="A144" s="17" t="n"/>
      <c r="B144" s="5" t="n"/>
      <c r="C144" s="13" t="n"/>
      <c r="D144" s="5" t="n"/>
      <c r="E144" s="5" t="n"/>
      <c r="F144" s="18">
        <f>IF(E144&amp;""="","",IFERROR(VLOOKUP(E144&amp;"",'الإعدادات'!$A$10:$B$24,2,FALSE),""))</f>
        <v/>
      </c>
      <c r="G144" s="18">
        <f>IF(F144="","",IF(D144&amp;""="",0,IFERROR(VLOOKUP(D144&amp;"",'الإعدادات'!$D$10:$E$17,2,FALSE),"")))</f>
        <v/>
      </c>
      <c r="H144" s="18">
        <f>IF(OR(F144="",G144=""),"",IF(F144&gt;'الإعدادات'!$B$5,ROUND(F144+G144,4),F144))</f>
        <v/>
      </c>
      <c r="I144" s="19">
        <f>IF(K144="محسوب",ROUND(C144*F144,4),"")</f>
        <v/>
      </c>
      <c r="J144" s="19">
        <f>IF(K144="محسوب",ROUND(C144*H144,4),"")</f>
        <v/>
      </c>
      <c r="K144" s="6">
        <f>IF(AND(A144&amp;""="",B144&amp;""="",C144&amp;""="",D144&amp;""="",E144&amp;""=""),"",IF(NOT(ISNUMBER(A144)),"السنة ناقصة",IF(NOT(ISNUMBER(C144)),"الكريديت ناقص",IF(C144&lt;=0,"الكريديت ناقص",IF(E144&amp;""="","بدون تقدير",IF(F144="","تقدير غير موجود",IF(G144="","نوع غير موجود","محسوب")))))))</f>
        <v/>
      </c>
    </row>
    <row r="145">
      <c r="A145" s="17" t="n"/>
      <c r="B145" s="5" t="n"/>
      <c r="C145" s="13" t="n"/>
      <c r="D145" s="5" t="n"/>
      <c r="E145" s="5" t="n"/>
      <c r="F145" s="18">
        <f>IF(E145&amp;""="","",IFERROR(VLOOKUP(E145&amp;"",'الإعدادات'!$A$10:$B$24,2,FALSE),""))</f>
        <v/>
      </c>
      <c r="G145" s="18">
        <f>IF(F145="","",IF(D145&amp;""="",0,IFERROR(VLOOKUP(D145&amp;"",'الإعدادات'!$D$10:$E$17,2,FALSE),"")))</f>
        <v/>
      </c>
      <c r="H145" s="18">
        <f>IF(OR(F145="",G145=""),"",IF(F145&gt;'الإعدادات'!$B$5,ROUND(F145+G145,4),F145))</f>
        <v/>
      </c>
      <c r="I145" s="19">
        <f>IF(K145="محسوب",ROUND(C145*F145,4),"")</f>
        <v/>
      </c>
      <c r="J145" s="19">
        <f>IF(K145="محسوب",ROUND(C145*H145,4),"")</f>
        <v/>
      </c>
      <c r="K145" s="6">
        <f>IF(AND(A145&amp;""="",B145&amp;""="",C145&amp;""="",D145&amp;""="",E145&amp;""=""),"",IF(NOT(ISNUMBER(A145)),"السنة ناقصة",IF(NOT(ISNUMBER(C145)),"الكريديت ناقص",IF(C145&lt;=0,"الكريديت ناقص",IF(E145&amp;""="","بدون تقدير",IF(F145="","تقدير غير موجود",IF(G145="","نوع غير موجود","محسوب")))))))</f>
        <v/>
      </c>
    </row>
    <row r="146">
      <c r="A146" s="17" t="n"/>
      <c r="B146" s="5" t="n"/>
      <c r="C146" s="13" t="n"/>
      <c r="D146" s="5" t="n"/>
      <c r="E146" s="5" t="n"/>
      <c r="F146" s="18">
        <f>IF(E146&amp;""="","",IFERROR(VLOOKUP(E146&amp;"",'الإعدادات'!$A$10:$B$24,2,FALSE),""))</f>
        <v/>
      </c>
      <c r="G146" s="18">
        <f>IF(F146="","",IF(D146&amp;""="",0,IFERROR(VLOOKUP(D146&amp;"",'الإعدادات'!$D$10:$E$17,2,FALSE),"")))</f>
        <v/>
      </c>
      <c r="H146" s="18">
        <f>IF(OR(F146="",G146=""),"",IF(F146&gt;'الإعدادات'!$B$5,ROUND(F146+G146,4),F146))</f>
        <v/>
      </c>
      <c r="I146" s="19">
        <f>IF(K146="محسوب",ROUND(C146*F146,4),"")</f>
        <v/>
      </c>
      <c r="J146" s="19">
        <f>IF(K146="محسوب",ROUND(C146*H146,4),"")</f>
        <v/>
      </c>
      <c r="K146" s="6">
        <f>IF(AND(A146&amp;""="",B146&amp;""="",C146&amp;""="",D146&amp;""="",E146&amp;""=""),"",IF(NOT(ISNUMBER(A146)),"السنة ناقصة",IF(NOT(ISNUMBER(C146)),"الكريديت ناقص",IF(C146&lt;=0,"الكريديت ناقص",IF(E146&amp;""="","بدون تقدير",IF(F146="","تقدير غير موجود",IF(G146="","نوع غير موجود","محسوب")))))))</f>
        <v/>
      </c>
    </row>
    <row r="147">
      <c r="A147" s="17" t="n"/>
      <c r="B147" s="5" t="n"/>
      <c r="C147" s="13" t="n"/>
      <c r="D147" s="5" t="n"/>
      <c r="E147" s="5" t="n"/>
      <c r="F147" s="18">
        <f>IF(E147&amp;""="","",IFERROR(VLOOKUP(E147&amp;"",'الإعدادات'!$A$10:$B$24,2,FALSE),""))</f>
        <v/>
      </c>
      <c r="G147" s="18">
        <f>IF(F147="","",IF(D147&amp;""="",0,IFERROR(VLOOKUP(D147&amp;"",'الإعدادات'!$D$10:$E$17,2,FALSE),"")))</f>
        <v/>
      </c>
      <c r="H147" s="18">
        <f>IF(OR(F147="",G147=""),"",IF(F147&gt;'الإعدادات'!$B$5,ROUND(F147+G147,4),F147))</f>
        <v/>
      </c>
      <c r="I147" s="19">
        <f>IF(K147="محسوب",ROUND(C147*F147,4),"")</f>
        <v/>
      </c>
      <c r="J147" s="19">
        <f>IF(K147="محسوب",ROUND(C147*H147,4),"")</f>
        <v/>
      </c>
      <c r="K147" s="6">
        <f>IF(AND(A147&amp;""="",B147&amp;""="",C147&amp;""="",D147&amp;""="",E147&amp;""=""),"",IF(NOT(ISNUMBER(A147)),"السنة ناقصة",IF(NOT(ISNUMBER(C147)),"الكريديت ناقص",IF(C147&lt;=0,"الكريديت ناقص",IF(E147&amp;""="","بدون تقدير",IF(F147="","تقدير غير موجود",IF(G147="","نوع غير موجود","محسوب")))))))</f>
        <v/>
      </c>
    </row>
    <row r="148">
      <c r="A148" s="17" t="n"/>
      <c r="B148" s="5" t="n"/>
      <c r="C148" s="13" t="n"/>
      <c r="D148" s="5" t="n"/>
      <c r="E148" s="5" t="n"/>
      <c r="F148" s="18">
        <f>IF(E148&amp;""="","",IFERROR(VLOOKUP(E148&amp;"",'الإعدادات'!$A$10:$B$24,2,FALSE),""))</f>
        <v/>
      </c>
      <c r="G148" s="18">
        <f>IF(F148="","",IF(D148&amp;""="",0,IFERROR(VLOOKUP(D148&amp;"",'الإعدادات'!$D$10:$E$17,2,FALSE),"")))</f>
        <v/>
      </c>
      <c r="H148" s="18">
        <f>IF(OR(F148="",G148=""),"",IF(F148&gt;'الإعدادات'!$B$5,ROUND(F148+G148,4),F148))</f>
        <v/>
      </c>
      <c r="I148" s="19">
        <f>IF(K148="محسوب",ROUND(C148*F148,4),"")</f>
        <v/>
      </c>
      <c r="J148" s="19">
        <f>IF(K148="محسوب",ROUND(C148*H148,4),"")</f>
        <v/>
      </c>
      <c r="K148" s="6">
        <f>IF(AND(A148&amp;""="",B148&amp;""="",C148&amp;""="",D148&amp;""="",E148&amp;""=""),"",IF(NOT(ISNUMBER(A148)),"السنة ناقصة",IF(NOT(ISNUMBER(C148)),"الكريديت ناقص",IF(C148&lt;=0,"الكريديت ناقص",IF(E148&amp;""="","بدون تقدير",IF(F148="","تقدير غير موجود",IF(G148="","نوع غير موجود","محسوب")))))))</f>
        <v/>
      </c>
    </row>
    <row r="149">
      <c r="A149" s="17" t="n"/>
      <c r="B149" s="5" t="n"/>
      <c r="C149" s="13" t="n"/>
      <c r="D149" s="5" t="n"/>
      <c r="E149" s="5" t="n"/>
      <c r="F149" s="18">
        <f>IF(E149&amp;""="","",IFERROR(VLOOKUP(E149&amp;"",'الإعدادات'!$A$10:$B$24,2,FALSE),""))</f>
        <v/>
      </c>
      <c r="G149" s="18">
        <f>IF(F149="","",IF(D149&amp;""="",0,IFERROR(VLOOKUP(D149&amp;"",'الإعدادات'!$D$10:$E$17,2,FALSE),"")))</f>
        <v/>
      </c>
      <c r="H149" s="18">
        <f>IF(OR(F149="",G149=""),"",IF(F149&gt;'الإعدادات'!$B$5,ROUND(F149+G149,4),F149))</f>
        <v/>
      </c>
      <c r="I149" s="19">
        <f>IF(K149="محسوب",ROUND(C149*F149,4),"")</f>
        <v/>
      </c>
      <c r="J149" s="19">
        <f>IF(K149="محسوب",ROUND(C149*H149,4),"")</f>
        <v/>
      </c>
      <c r="K149" s="6">
        <f>IF(AND(A149&amp;""="",B149&amp;""="",C149&amp;""="",D149&amp;""="",E149&amp;""=""),"",IF(NOT(ISNUMBER(A149)),"السنة ناقصة",IF(NOT(ISNUMBER(C149)),"الكريديت ناقص",IF(C149&lt;=0,"الكريديت ناقص",IF(E149&amp;""="","بدون تقدير",IF(F149="","تقدير غير موجود",IF(G149="","نوع غير موجود","محسوب")))))))</f>
        <v/>
      </c>
    </row>
    <row r="150">
      <c r="A150" s="17" t="n"/>
      <c r="B150" s="5" t="n"/>
      <c r="C150" s="13" t="n"/>
      <c r="D150" s="5" t="n"/>
      <c r="E150" s="5" t="n"/>
      <c r="F150" s="18">
        <f>IF(E150&amp;""="","",IFERROR(VLOOKUP(E150&amp;"",'الإعدادات'!$A$10:$B$24,2,FALSE),""))</f>
        <v/>
      </c>
      <c r="G150" s="18">
        <f>IF(F150="","",IF(D150&amp;""="",0,IFERROR(VLOOKUP(D150&amp;"",'الإعدادات'!$D$10:$E$17,2,FALSE),"")))</f>
        <v/>
      </c>
      <c r="H150" s="18">
        <f>IF(OR(F150="",G150=""),"",IF(F150&gt;'الإعدادات'!$B$5,ROUND(F150+G150,4),F150))</f>
        <v/>
      </c>
      <c r="I150" s="19">
        <f>IF(K150="محسوب",ROUND(C150*F150,4),"")</f>
        <v/>
      </c>
      <c r="J150" s="19">
        <f>IF(K150="محسوب",ROUND(C150*H150,4),"")</f>
        <v/>
      </c>
      <c r="K150" s="6">
        <f>IF(AND(A150&amp;""="",B150&amp;""="",C150&amp;""="",D150&amp;""="",E150&amp;""=""),"",IF(NOT(ISNUMBER(A150)),"السنة ناقصة",IF(NOT(ISNUMBER(C150)),"الكريديت ناقص",IF(C150&lt;=0,"الكريديت ناقص",IF(E150&amp;""="","بدون تقدير",IF(F150="","تقدير غير موجود",IF(G150="","نوع غير موجود","محسوب")))))))</f>
        <v/>
      </c>
    </row>
    <row r="151">
      <c r="A151" s="17" t="n"/>
      <c r="B151" s="5" t="n"/>
      <c r="C151" s="13" t="n"/>
      <c r="D151" s="5" t="n"/>
      <c r="E151" s="5" t="n"/>
      <c r="F151" s="18">
        <f>IF(E151&amp;""="","",IFERROR(VLOOKUP(E151&amp;"",'الإعدادات'!$A$10:$B$24,2,FALSE),""))</f>
        <v/>
      </c>
      <c r="G151" s="18">
        <f>IF(F151="","",IF(D151&amp;""="",0,IFERROR(VLOOKUP(D151&amp;"",'الإعدادات'!$D$10:$E$17,2,FALSE),"")))</f>
        <v/>
      </c>
      <c r="H151" s="18">
        <f>IF(OR(F151="",G151=""),"",IF(F151&gt;'الإعدادات'!$B$5,ROUND(F151+G151,4),F151))</f>
        <v/>
      </c>
      <c r="I151" s="19">
        <f>IF(K151="محسوب",ROUND(C151*F151,4),"")</f>
        <v/>
      </c>
      <c r="J151" s="19">
        <f>IF(K151="محسوب",ROUND(C151*H151,4),"")</f>
        <v/>
      </c>
      <c r="K151" s="6">
        <f>IF(AND(A151&amp;""="",B151&amp;""="",C151&amp;""="",D151&amp;""="",E151&amp;""=""),"",IF(NOT(ISNUMBER(A151)),"السنة ناقصة",IF(NOT(ISNUMBER(C151)),"الكريديت ناقص",IF(C151&lt;=0,"الكريديت ناقص",IF(E151&amp;""="","بدون تقدير",IF(F151="","تقدير غير موجود",IF(G151="","نوع غير موجود","محسوب")))))))</f>
        <v/>
      </c>
    </row>
    <row r="152">
      <c r="A152" s="17" t="n"/>
      <c r="B152" s="5" t="n"/>
      <c r="C152" s="13" t="n"/>
      <c r="D152" s="5" t="n"/>
      <c r="E152" s="5" t="n"/>
      <c r="F152" s="18">
        <f>IF(E152&amp;""="","",IFERROR(VLOOKUP(E152&amp;"",'الإعدادات'!$A$10:$B$24,2,FALSE),""))</f>
        <v/>
      </c>
      <c r="G152" s="18">
        <f>IF(F152="","",IF(D152&amp;""="",0,IFERROR(VLOOKUP(D152&amp;"",'الإعدادات'!$D$10:$E$17,2,FALSE),"")))</f>
        <v/>
      </c>
      <c r="H152" s="18">
        <f>IF(OR(F152="",G152=""),"",IF(F152&gt;'الإعدادات'!$B$5,ROUND(F152+G152,4),F152))</f>
        <v/>
      </c>
      <c r="I152" s="19">
        <f>IF(K152="محسوب",ROUND(C152*F152,4),"")</f>
        <v/>
      </c>
      <c r="J152" s="19">
        <f>IF(K152="محسوب",ROUND(C152*H152,4),"")</f>
        <v/>
      </c>
      <c r="K152" s="6">
        <f>IF(AND(A152&amp;""="",B152&amp;""="",C152&amp;""="",D152&amp;""="",E152&amp;""=""),"",IF(NOT(ISNUMBER(A152)),"السنة ناقصة",IF(NOT(ISNUMBER(C152)),"الكريديت ناقص",IF(C152&lt;=0,"الكريديت ناقص",IF(E152&amp;""="","بدون تقدير",IF(F152="","تقدير غير موجود",IF(G152="","نوع غير موجود","محسوب")))))))</f>
        <v/>
      </c>
    </row>
    <row r="153">
      <c r="A153" s="17" t="n"/>
      <c r="B153" s="5" t="n"/>
      <c r="C153" s="13" t="n"/>
      <c r="D153" s="5" t="n"/>
      <c r="E153" s="5" t="n"/>
      <c r="F153" s="18">
        <f>IF(E153&amp;""="","",IFERROR(VLOOKUP(E153&amp;"",'الإعدادات'!$A$10:$B$24,2,FALSE),""))</f>
        <v/>
      </c>
      <c r="G153" s="18">
        <f>IF(F153="","",IF(D153&amp;""="",0,IFERROR(VLOOKUP(D153&amp;"",'الإعدادات'!$D$10:$E$17,2,FALSE),"")))</f>
        <v/>
      </c>
      <c r="H153" s="18">
        <f>IF(OR(F153="",G153=""),"",IF(F153&gt;'الإعدادات'!$B$5,ROUND(F153+G153,4),F153))</f>
        <v/>
      </c>
      <c r="I153" s="19">
        <f>IF(K153="محسوب",ROUND(C153*F153,4),"")</f>
        <v/>
      </c>
      <c r="J153" s="19">
        <f>IF(K153="محسوب",ROUND(C153*H153,4),"")</f>
        <v/>
      </c>
      <c r="K153" s="6">
        <f>IF(AND(A153&amp;""="",B153&amp;""="",C153&amp;""="",D153&amp;""="",E153&amp;""=""),"",IF(NOT(ISNUMBER(A153)),"السنة ناقصة",IF(NOT(ISNUMBER(C153)),"الكريديت ناقص",IF(C153&lt;=0,"الكريديت ناقص",IF(E153&amp;""="","بدون تقدير",IF(F153="","تقدير غير موجود",IF(G153="","نوع غير موجود","محسوب")))))))</f>
        <v/>
      </c>
    </row>
    <row r="154">
      <c r="A154" s="17" t="n"/>
      <c r="B154" s="5" t="n"/>
      <c r="C154" s="13" t="n"/>
      <c r="D154" s="5" t="n"/>
      <c r="E154" s="5" t="n"/>
      <c r="F154" s="18">
        <f>IF(E154&amp;""="","",IFERROR(VLOOKUP(E154&amp;"",'الإعدادات'!$A$10:$B$24,2,FALSE),""))</f>
        <v/>
      </c>
      <c r="G154" s="18">
        <f>IF(F154="","",IF(D154&amp;""="",0,IFERROR(VLOOKUP(D154&amp;"",'الإعدادات'!$D$10:$E$17,2,FALSE),"")))</f>
        <v/>
      </c>
      <c r="H154" s="18">
        <f>IF(OR(F154="",G154=""),"",IF(F154&gt;'الإعدادات'!$B$5,ROUND(F154+G154,4),F154))</f>
        <v/>
      </c>
      <c r="I154" s="19">
        <f>IF(K154="محسوب",ROUND(C154*F154,4),"")</f>
        <v/>
      </c>
      <c r="J154" s="19">
        <f>IF(K154="محسوب",ROUND(C154*H154,4),"")</f>
        <v/>
      </c>
      <c r="K154" s="6">
        <f>IF(AND(A154&amp;""="",B154&amp;""="",C154&amp;""="",D154&amp;""="",E154&amp;""=""),"",IF(NOT(ISNUMBER(A154)),"السنة ناقصة",IF(NOT(ISNUMBER(C154)),"الكريديت ناقص",IF(C154&lt;=0,"الكريديت ناقص",IF(E154&amp;""="","بدون تقدير",IF(F154="","تقدير غير موجود",IF(G154="","نوع غير موجود","محسوب")))))))</f>
        <v/>
      </c>
    </row>
    <row r="155">
      <c r="A155" s="17" t="n"/>
      <c r="B155" s="5" t="n"/>
      <c r="C155" s="13" t="n"/>
      <c r="D155" s="5" t="n"/>
      <c r="E155" s="5" t="n"/>
      <c r="F155" s="18">
        <f>IF(E155&amp;""="","",IFERROR(VLOOKUP(E155&amp;"",'الإعدادات'!$A$10:$B$24,2,FALSE),""))</f>
        <v/>
      </c>
      <c r="G155" s="18">
        <f>IF(F155="","",IF(D155&amp;""="",0,IFERROR(VLOOKUP(D155&amp;"",'الإعدادات'!$D$10:$E$17,2,FALSE),"")))</f>
        <v/>
      </c>
      <c r="H155" s="18">
        <f>IF(OR(F155="",G155=""),"",IF(F155&gt;'الإعدادات'!$B$5,ROUND(F155+G155,4),F155))</f>
        <v/>
      </c>
      <c r="I155" s="19">
        <f>IF(K155="محسوب",ROUND(C155*F155,4),"")</f>
        <v/>
      </c>
      <c r="J155" s="19">
        <f>IF(K155="محسوب",ROUND(C155*H155,4),"")</f>
        <v/>
      </c>
      <c r="K155" s="6">
        <f>IF(AND(A155&amp;""="",B155&amp;""="",C155&amp;""="",D155&amp;""="",E155&amp;""=""),"",IF(NOT(ISNUMBER(A155)),"السنة ناقصة",IF(NOT(ISNUMBER(C155)),"الكريديت ناقص",IF(C155&lt;=0,"الكريديت ناقص",IF(E155&amp;""="","بدون تقدير",IF(F155="","تقدير غير موجود",IF(G155="","نوع غير موجود","محسوب")))))))</f>
        <v/>
      </c>
    </row>
    <row r="156">
      <c r="A156" s="17" t="n"/>
      <c r="B156" s="5" t="n"/>
      <c r="C156" s="13" t="n"/>
      <c r="D156" s="5" t="n"/>
      <c r="E156" s="5" t="n"/>
      <c r="F156" s="18">
        <f>IF(E156&amp;""="","",IFERROR(VLOOKUP(E156&amp;"",'الإعدادات'!$A$10:$B$24,2,FALSE),""))</f>
        <v/>
      </c>
      <c r="G156" s="18">
        <f>IF(F156="","",IF(D156&amp;""="",0,IFERROR(VLOOKUP(D156&amp;"",'الإعدادات'!$D$10:$E$17,2,FALSE),"")))</f>
        <v/>
      </c>
      <c r="H156" s="18">
        <f>IF(OR(F156="",G156=""),"",IF(F156&gt;'الإعدادات'!$B$5,ROUND(F156+G156,4),F156))</f>
        <v/>
      </c>
      <c r="I156" s="19">
        <f>IF(K156="محسوب",ROUND(C156*F156,4),"")</f>
        <v/>
      </c>
      <c r="J156" s="19">
        <f>IF(K156="محسوب",ROUND(C156*H156,4),"")</f>
        <v/>
      </c>
      <c r="K156" s="6">
        <f>IF(AND(A156&amp;""="",B156&amp;""="",C156&amp;""="",D156&amp;""="",E156&amp;""=""),"",IF(NOT(ISNUMBER(A156)),"السنة ناقصة",IF(NOT(ISNUMBER(C156)),"الكريديت ناقص",IF(C156&lt;=0,"الكريديت ناقص",IF(E156&amp;""="","بدون تقدير",IF(F156="","تقدير غير موجود",IF(G156="","نوع غير موجود","محسوب")))))))</f>
        <v/>
      </c>
    </row>
    <row r="157">
      <c r="A157" s="17" t="n"/>
      <c r="B157" s="5" t="n"/>
      <c r="C157" s="13" t="n"/>
      <c r="D157" s="5" t="n"/>
      <c r="E157" s="5" t="n"/>
      <c r="F157" s="18">
        <f>IF(E157&amp;""="","",IFERROR(VLOOKUP(E157&amp;"",'الإعدادات'!$A$10:$B$24,2,FALSE),""))</f>
        <v/>
      </c>
      <c r="G157" s="18">
        <f>IF(F157="","",IF(D157&amp;""="",0,IFERROR(VLOOKUP(D157&amp;"",'الإعدادات'!$D$10:$E$17,2,FALSE),"")))</f>
        <v/>
      </c>
      <c r="H157" s="18">
        <f>IF(OR(F157="",G157=""),"",IF(F157&gt;'الإعدادات'!$B$5,ROUND(F157+G157,4),F157))</f>
        <v/>
      </c>
      <c r="I157" s="19">
        <f>IF(K157="محسوب",ROUND(C157*F157,4),"")</f>
        <v/>
      </c>
      <c r="J157" s="19">
        <f>IF(K157="محسوب",ROUND(C157*H157,4),"")</f>
        <v/>
      </c>
      <c r="K157" s="6">
        <f>IF(AND(A157&amp;""="",B157&amp;""="",C157&amp;""="",D157&amp;""="",E157&amp;""=""),"",IF(NOT(ISNUMBER(A157)),"السنة ناقصة",IF(NOT(ISNUMBER(C157)),"الكريديت ناقص",IF(C157&lt;=0,"الكريديت ناقص",IF(E157&amp;""="","بدون تقدير",IF(F157="","تقدير غير موجود",IF(G157="","نوع غير موجود","محسوب")))))))</f>
        <v/>
      </c>
    </row>
    <row r="158">
      <c r="A158" s="17" t="n"/>
      <c r="B158" s="5" t="n"/>
      <c r="C158" s="13" t="n"/>
      <c r="D158" s="5" t="n"/>
      <c r="E158" s="5" t="n"/>
      <c r="F158" s="18">
        <f>IF(E158&amp;""="","",IFERROR(VLOOKUP(E158&amp;"",'الإعدادات'!$A$10:$B$24,2,FALSE),""))</f>
        <v/>
      </c>
      <c r="G158" s="18">
        <f>IF(F158="","",IF(D158&amp;""="",0,IFERROR(VLOOKUP(D158&amp;"",'الإعدادات'!$D$10:$E$17,2,FALSE),"")))</f>
        <v/>
      </c>
      <c r="H158" s="18">
        <f>IF(OR(F158="",G158=""),"",IF(F158&gt;'الإعدادات'!$B$5,ROUND(F158+G158,4),F158))</f>
        <v/>
      </c>
      <c r="I158" s="19">
        <f>IF(K158="محسوب",ROUND(C158*F158,4),"")</f>
        <v/>
      </c>
      <c r="J158" s="19">
        <f>IF(K158="محسوب",ROUND(C158*H158,4),"")</f>
        <v/>
      </c>
      <c r="K158" s="6">
        <f>IF(AND(A158&amp;""="",B158&amp;""="",C158&amp;""="",D158&amp;""="",E158&amp;""=""),"",IF(NOT(ISNUMBER(A158)),"السنة ناقصة",IF(NOT(ISNUMBER(C158)),"الكريديت ناقص",IF(C158&lt;=0,"الكريديت ناقص",IF(E158&amp;""="","بدون تقدير",IF(F158="","تقدير غير موجود",IF(G158="","نوع غير موجود","محسوب")))))))</f>
        <v/>
      </c>
    </row>
    <row r="159">
      <c r="A159" s="17" t="n"/>
      <c r="B159" s="5" t="n"/>
      <c r="C159" s="13" t="n"/>
      <c r="D159" s="5" t="n"/>
      <c r="E159" s="5" t="n"/>
      <c r="F159" s="18">
        <f>IF(E159&amp;""="","",IFERROR(VLOOKUP(E159&amp;"",'الإعدادات'!$A$10:$B$24,2,FALSE),""))</f>
        <v/>
      </c>
      <c r="G159" s="18">
        <f>IF(F159="","",IF(D159&amp;""="",0,IFERROR(VLOOKUP(D159&amp;"",'الإعدادات'!$D$10:$E$17,2,FALSE),"")))</f>
        <v/>
      </c>
      <c r="H159" s="18">
        <f>IF(OR(F159="",G159=""),"",IF(F159&gt;'الإعدادات'!$B$5,ROUND(F159+G159,4),F159))</f>
        <v/>
      </c>
      <c r="I159" s="19">
        <f>IF(K159="محسوب",ROUND(C159*F159,4),"")</f>
        <v/>
      </c>
      <c r="J159" s="19">
        <f>IF(K159="محسوب",ROUND(C159*H159,4),"")</f>
        <v/>
      </c>
      <c r="K159" s="6">
        <f>IF(AND(A159&amp;""="",B159&amp;""="",C159&amp;""="",D159&amp;""="",E159&amp;""=""),"",IF(NOT(ISNUMBER(A159)),"السنة ناقصة",IF(NOT(ISNUMBER(C159)),"الكريديت ناقص",IF(C159&lt;=0,"الكريديت ناقص",IF(E159&amp;""="","بدون تقدير",IF(F159="","تقدير غير موجود",IF(G159="","نوع غير موجود","محسوب")))))))</f>
        <v/>
      </c>
    </row>
    <row r="160">
      <c r="A160" s="17" t="n"/>
      <c r="B160" s="5" t="n"/>
      <c r="C160" s="13" t="n"/>
      <c r="D160" s="5" t="n"/>
      <c r="E160" s="5" t="n"/>
      <c r="F160" s="18">
        <f>IF(E160&amp;""="","",IFERROR(VLOOKUP(E160&amp;"",'الإعدادات'!$A$10:$B$24,2,FALSE),""))</f>
        <v/>
      </c>
      <c r="G160" s="18">
        <f>IF(F160="","",IF(D160&amp;""="",0,IFERROR(VLOOKUP(D160&amp;"",'الإعدادات'!$D$10:$E$17,2,FALSE),"")))</f>
        <v/>
      </c>
      <c r="H160" s="18">
        <f>IF(OR(F160="",G160=""),"",IF(F160&gt;'الإعدادات'!$B$5,ROUND(F160+G160,4),F160))</f>
        <v/>
      </c>
      <c r="I160" s="19">
        <f>IF(K160="محسوب",ROUND(C160*F160,4),"")</f>
        <v/>
      </c>
      <c r="J160" s="19">
        <f>IF(K160="محسوب",ROUND(C160*H160,4),"")</f>
        <v/>
      </c>
      <c r="K160" s="6">
        <f>IF(AND(A160&amp;""="",B160&amp;""="",C160&amp;""="",D160&amp;""="",E160&amp;""=""),"",IF(NOT(ISNUMBER(A160)),"السنة ناقصة",IF(NOT(ISNUMBER(C160)),"الكريديت ناقص",IF(C160&lt;=0,"الكريديت ناقص",IF(E160&amp;""="","بدون تقدير",IF(F160="","تقدير غير موجود",IF(G160="","نوع غير موجود","محسوب")))))))</f>
        <v/>
      </c>
    </row>
    <row r="161">
      <c r="A161" s="17" t="n"/>
      <c r="B161" s="5" t="n"/>
      <c r="C161" s="13" t="n"/>
      <c r="D161" s="5" t="n"/>
      <c r="E161" s="5" t="n"/>
      <c r="F161" s="18">
        <f>IF(E161&amp;""="","",IFERROR(VLOOKUP(E161&amp;"",'الإعدادات'!$A$10:$B$24,2,FALSE),""))</f>
        <v/>
      </c>
      <c r="G161" s="18">
        <f>IF(F161="","",IF(D161&amp;""="",0,IFERROR(VLOOKUP(D161&amp;"",'الإعدادات'!$D$10:$E$17,2,FALSE),"")))</f>
        <v/>
      </c>
      <c r="H161" s="18">
        <f>IF(OR(F161="",G161=""),"",IF(F161&gt;'الإعدادات'!$B$5,ROUND(F161+G161,4),F161))</f>
        <v/>
      </c>
      <c r="I161" s="19">
        <f>IF(K161="محسوب",ROUND(C161*F161,4),"")</f>
        <v/>
      </c>
      <c r="J161" s="19">
        <f>IF(K161="محسوب",ROUND(C161*H161,4),"")</f>
        <v/>
      </c>
      <c r="K161" s="6">
        <f>IF(AND(A161&amp;""="",B161&amp;""="",C161&amp;""="",D161&amp;""="",E161&amp;""=""),"",IF(NOT(ISNUMBER(A161)),"السنة ناقصة",IF(NOT(ISNUMBER(C161)),"الكريديت ناقص",IF(C161&lt;=0,"الكريديت ناقص",IF(E161&amp;""="","بدون تقدير",IF(F161="","تقدير غير موجود",IF(G161="","نوع غير موجود","محسوب")))))))</f>
        <v/>
      </c>
    </row>
    <row r="162">
      <c r="A162" s="17" t="n"/>
      <c r="B162" s="5" t="n"/>
      <c r="C162" s="13" t="n"/>
      <c r="D162" s="5" t="n"/>
      <c r="E162" s="5" t="n"/>
      <c r="F162" s="18">
        <f>IF(E162&amp;""="","",IFERROR(VLOOKUP(E162&amp;"",'الإعدادات'!$A$10:$B$24,2,FALSE),""))</f>
        <v/>
      </c>
      <c r="G162" s="18">
        <f>IF(F162="","",IF(D162&amp;""="",0,IFERROR(VLOOKUP(D162&amp;"",'الإعدادات'!$D$10:$E$17,2,FALSE),"")))</f>
        <v/>
      </c>
      <c r="H162" s="18">
        <f>IF(OR(F162="",G162=""),"",IF(F162&gt;'الإعدادات'!$B$5,ROUND(F162+G162,4),F162))</f>
        <v/>
      </c>
      <c r="I162" s="19">
        <f>IF(K162="محسوب",ROUND(C162*F162,4),"")</f>
        <v/>
      </c>
      <c r="J162" s="19">
        <f>IF(K162="محسوب",ROUND(C162*H162,4),"")</f>
        <v/>
      </c>
      <c r="K162" s="6">
        <f>IF(AND(A162&amp;""="",B162&amp;""="",C162&amp;""="",D162&amp;""="",E162&amp;""=""),"",IF(NOT(ISNUMBER(A162)),"السنة ناقصة",IF(NOT(ISNUMBER(C162)),"الكريديت ناقص",IF(C162&lt;=0,"الكريديت ناقص",IF(E162&amp;""="","بدون تقدير",IF(F162="","تقدير غير موجود",IF(G162="","نوع غير موجود","محسوب")))))))</f>
        <v/>
      </c>
    </row>
    <row r="163">
      <c r="A163" s="17" t="n"/>
      <c r="B163" s="5" t="n"/>
      <c r="C163" s="13" t="n"/>
      <c r="D163" s="5" t="n"/>
      <c r="E163" s="5" t="n"/>
      <c r="F163" s="18">
        <f>IF(E163&amp;""="","",IFERROR(VLOOKUP(E163&amp;"",'الإعدادات'!$A$10:$B$24,2,FALSE),""))</f>
        <v/>
      </c>
      <c r="G163" s="18">
        <f>IF(F163="","",IF(D163&amp;""="",0,IFERROR(VLOOKUP(D163&amp;"",'الإعدادات'!$D$10:$E$17,2,FALSE),"")))</f>
        <v/>
      </c>
      <c r="H163" s="18">
        <f>IF(OR(F163="",G163=""),"",IF(F163&gt;'الإعدادات'!$B$5,ROUND(F163+G163,4),F163))</f>
        <v/>
      </c>
      <c r="I163" s="19">
        <f>IF(K163="محسوب",ROUND(C163*F163,4),"")</f>
        <v/>
      </c>
      <c r="J163" s="19">
        <f>IF(K163="محسوب",ROUND(C163*H163,4),"")</f>
        <v/>
      </c>
      <c r="K163" s="6">
        <f>IF(AND(A163&amp;""="",B163&amp;""="",C163&amp;""="",D163&amp;""="",E163&amp;""=""),"",IF(NOT(ISNUMBER(A163)),"السنة ناقصة",IF(NOT(ISNUMBER(C163)),"الكريديت ناقص",IF(C163&lt;=0,"الكريديت ناقص",IF(E163&amp;""="","بدون تقدير",IF(F163="","تقدير غير موجود",IF(G163="","نوع غير موجود","محسوب")))))))</f>
        <v/>
      </c>
    </row>
    <row r="164">
      <c r="A164" s="17" t="n"/>
      <c r="B164" s="5" t="n"/>
      <c r="C164" s="13" t="n"/>
      <c r="D164" s="5" t="n"/>
      <c r="E164" s="5" t="n"/>
      <c r="F164" s="18">
        <f>IF(E164&amp;""="","",IFERROR(VLOOKUP(E164&amp;"",'الإعدادات'!$A$10:$B$24,2,FALSE),""))</f>
        <v/>
      </c>
      <c r="G164" s="18">
        <f>IF(F164="","",IF(D164&amp;""="",0,IFERROR(VLOOKUP(D164&amp;"",'الإعدادات'!$D$10:$E$17,2,FALSE),"")))</f>
        <v/>
      </c>
      <c r="H164" s="18">
        <f>IF(OR(F164="",G164=""),"",IF(F164&gt;'الإعدادات'!$B$5,ROUND(F164+G164,4),F164))</f>
        <v/>
      </c>
      <c r="I164" s="19">
        <f>IF(K164="محسوب",ROUND(C164*F164,4),"")</f>
        <v/>
      </c>
      <c r="J164" s="19">
        <f>IF(K164="محسوب",ROUND(C164*H164,4),"")</f>
        <v/>
      </c>
      <c r="K164" s="6">
        <f>IF(AND(A164&amp;""="",B164&amp;""="",C164&amp;""="",D164&amp;""="",E164&amp;""=""),"",IF(NOT(ISNUMBER(A164)),"السنة ناقصة",IF(NOT(ISNUMBER(C164)),"الكريديت ناقص",IF(C164&lt;=0,"الكريديت ناقص",IF(E164&amp;""="","بدون تقدير",IF(F164="","تقدير غير موجود",IF(G164="","نوع غير موجود","محسوب")))))))</f>
        <v/>
      </c>
    </row>
    <row r="165">
      <c r="A165" s="17" t="n"/>
      <c r="B165" s="5" t="n"/>
      <c r="C165" s="13" t="n"/>
      <c r="D165" s="5" t="n"/>
      <c r="E165" s="5" t="n"/>
      <c r="F165" s="18">
        <f>IF(E165&amp;""="","",IFERROR(VLOOKUP(E165&amp;"",'الإعدادات'!$A$10:$B$24,2,FALSE),""))</f>
        <v/>
      </c>
      <c r="G165" s="18">
        <f>IF(F165="","",IF(D165&amp;""="",0,IFERROR(VLOOKUP(D165&amp;"",'الإعدادات'!$D$10:$E$17,2,FALSE),"")))</f>
        <v/>
      </c>
      <c r="H165" s="18">
        <f>IF(OR(F165="",G165=""),"",IF(F165&gt;'الإعدادات'!$B$5,ROUND(F165+G165,4),F165))</f>
        <v/>
      </c>
      <c r="I165" s="19">
        <f>IF(K165="محسوب",ROUND(C165*F165,4),"")</f>
        <v/>
      </c>
      <c r="J165" s="19">
        <f>IF(K165="محسوب",ROUND(C165*H165,4),"")</f>
        <v/>
      </c>
      <c r="K165" s="6">
        <f>IF(AND(A165&amp;""="",B165&amp;""="",C165&amp;""="",D165&amp;""="",E165&amp;""=""),"",IF(NOT(ISNUMBER(A165)),"السنة ناقصة",IF(NOT(ISNUMBER(C165)),"الكريديت ناقص",IF(C165&lt;=0,"الكريديت ناقص",IF(E165&amp;""="","بدون تقدير",IF(F165="","تقدير غير موجود",IF(G165="","نوع غير موجود","محسوب")))))))</f>
        <v/>
      </c>
    </row>
    <row r="166">
      <c r="A166" s="17" t="n"/>
      <c r="B166" s="5" t="n"/>
      <c r="C166" s="13" t="n"/>
      <c r="D166" s="5" t="n"/>
      <c r="E166" s="5" t="n"/>
      <c r="F166" s="18">
        <f>IF(E166&amp;""="","",IFERROR(VLOOKUP(E166&amp;"",'الإعدادات'!$A$10:$B$24,2,FALSE),""))</f>
        <v/>
      </c>
      <c r="G166" s="18">
        <f>IF(F166="","",IF(D166&amp;""="",0,IFERROR(VLOOKUP(D166&amp;"",'الإعدادات'!$D$10:$E$17,2,FALSE),"")))</f>
        <v/>
      </c>
      <c r="H166" s="18">
        <f>IF(OR(F166="",G166=""),"",IF(F166&gt;'الإعدادات'!$B$5,ROUND(F166+G166,4),F166))</f>
        <v/>
      </c>
      <c r="I166" s="19">
        <f>IF(K166="محسوب",ROUND(C166*F166,4),"")</f>
        <v/>
      </c>
      <c r="J166" s="19">
        <f>IF(K166="محسوب",ROUND(C166*H166,4),"")</f>
        <v/>
      </c>
      <c r="K166" s="6">
        <f>IF(AND(A166&amp;""="",B166&amp;""="",C166&amp;""="",D166&amp;""="",E166&amp;""=""),"",IF(NOT(ISNUMBER(A166)),"السنة ناقصة",IF(NOT(ISNUMBER(C166)),"الكريديت ناقص",IF(C166&lt;=0,"الكريديت ناقص",IF(E166&amp;""="","بدون تقدير",IF(F166="","تقدير غير موجود",IF(G166="","نوع غير موجود","محسوب")))))))</f>
        <v/>
      </c>
    </row>
    <row r="167">
      <c r="A167" s="17" t="n"/>
      <c r="B167" s="5" t="n"/>
      <c r="C167" s="13" t="n"/>
      <c r="D167" s="5" t="n"/>
      <c r="E167" s="5" t="n"/>
      <c r="F167" s="18">
        <f>IF(E167&amp;""="","",IFERROR(VLOOKUP(E167&amp;"",'الإعدادات'!$A$10:$B$24,2,FALSE),""))</f>
        <v/>
      </c>
      <c r="G167" s="18">
        <f>IF(F167="","",IF(D167&amp;""="",0,IFERROR(VLOOKUP(D167&amp;"",'الإعدادات'!$D$10:$E$17,2,FALSE),"")))</f>
        <v/>
      </c>
      <c r="H167" s="18">
        <f>IF(OR(F167="",G167=""),"",IF(F167&gt;'الإعدادات'!$B$5,ROUND(F167+G167,4),F167))</f>
        <v/>
      </c>
      <c r="I167" s="19">
        <f>IF(K167="محسوب",ROUND(C167*F167,4),"")</f>
        <v/>
      </c>
      <c r="J167" s="19">
        <f>IF(K167="محسوب",ROUND(C167*H167,4),"")</f>
        <v/>
      </c>
      <c r="K167" s="6">
        <f>IF(AND(A167&amp;""="",B167&amp;""="",C167&amp;""="",D167&amp;""="",E167&amp;""=""),"",IF(NOT(ISNUMBER(A167)),"السنة ناقصة",IF(NOT(ISNUMBER(C167)),"الكريديت ناقص",IF(C167&lt;=0,"الكريديت ناقص",IF(E167&amp;""="","بدون تقدير",IF(F167="","تقدير غير موجود",IF(G167="","نوع غير موجود","محسوب")))))))</f>
        <v/>
      </c>
    </row>
    <row r="168">
      <c r="A168" s="17" t="n"/>
      <c r="B168" s="5" t="n"/>
      <c r="C168" s="13" t="n"/>
      <c r="D168" s="5" t="n"/>
      <c r="E168" s="5" t="n"/>
      <c r="F168" s="18">
        <f>IF(E168&amp;""="","",IFERROR(VLOOKUP(E168&amp;"",'الإعدادات'!$A$10:$B$24,2,FALSE),""))</f>
        <v/>
      </c>
      <c r="G168" s="18">
        <f>IF(F168="","",IF(D168&amp;""="",0,IFERROR(VLOOKUP(D168&amp;"",'الإعدادات'!$D$10:$E$17,2,FALSE),"")))</f>
        <v/>
      </c>
      <c r="H168" s="18">
        <f>IF(OR(F168="",G168=""),"",IF(F168&gt;'الإعدادات'!$B$5,ROUND(F168+G168,4),F168))</f>
        <v/>
      </c>
      <c r="I168" s="19">
        <f>IF(K168="محسوب",ROUND(C168*F168,4),"")</f>
        <v/>
      </c>
      <c r="J168" s="19">
        <f>IF(K168="محسوب",ROUND(C168*H168,4),"")</f>
        <v/>
      </c>
      <c r="K168" s="6">
        <f>IF(AND(A168&amp;""="",B168&amp;""="",C168&amp;""="",D168&amp;""="",E168&amp;""=""),"",IF(NOT(ISNUMBER(A168)),"السنة ناقصة",IF(NOT(ISNUMBER(C168)),"الكريديت ناقص",IF(C168&lt;=0,"الكريديت ناقص",IF(E168&amp;""="","بدون تقدير",IF(F168="","تقدير غير موجود",IF(G168="","نوع غير موجود","محسوب")))))))</f>
        <v/>
      </c>
    </row>
    <row r="169">
      <c r="A169" s="17" t="n"/>
      <c r="B169" s="5" t="n"/>
      <c r="C169" s="13" t="n"/>
      <c r="D169" s="5" t="n"/>
      <c r="E169" s="5" t="n"/>
      <c r="F169" s="18">
        <f>IF(E169&amp;""="","",IFERROR(VLOOKUP(E169&amp;"",'الإعدادات'!$A$10:$B$24,2,FALSE),""))</f>
        <v/>
      </c>
      <c r="G169" s="18">
        <f>IF(F169="","",IF(D169&amp;""="",0,IFERROR(VLOOKUP(D169&amp;"",'الإعدادات'!$D$10:$E$17,2,FALSE),"")))</f>
        <v/>
      </c>
      <c r="H169" s="18">
        <f>IF(OR(F169="",G169=""),"",IF(F169&gt;'الإعدادات'!$B$5,ROUND(F169+G169,4),F169))</f>
        <v/>
      </c>
      <c r="I169" s="19">
        <f>IF(K169="محسوب",ROUND(C169*F169,4),"")</f>
        <v/>
      </c>
      <c r="J169" s="19">
        <f>IF(K169="محسوب",ROUND(C169*H169,4),"")</f>
        <v/>
      </c>
      <c r="K169" s="6">
        <f>IF(AND(A169&amp;""="",B169&amp;""="",C169&amp;""="",D169&amp;""="",E169&amp;""=""),"",IF(NOT(ISNUMBER(A169)),"السنة ناقصة",IF(NOT(ISNUMBER(C169)),"الكريديت ناقص",IF(C169&lt;=0,"الكريديت ناقص",IF(E169&amp;""="","بدون تقدير",IF(F169="","تقدير غير موجود",IF(G169="","نوع غير موجود","محسوب")))))))</f>
        <v/>
      </c>
    </row>
    <row r="170">
      <c r="A170" s="17" t="n"/>
      <c r="B170" s="5" t="n"/>
      <c r="C170" s="13" t="n"/>
      <c r="D170" s="5" t="n"/>
      <c r="E170" s="5" t="n"/>
      <c r="F170" s="18">
        <f>IF(E170&amp;""="","",IFERROR(VLOOKUP(E170&amp;"",'الإعدادات'!$A$10:$B$24,2,FALSE),""))</f>
        <v/>
      </c>
      <c r="G170" s="18">
        <f>IF(F170="","",IF(D170&amp;""="",0,IFERROR(VLOOKUP(D170&amp;"",'الإعدادات'!$D$10:$E$17,2,FALSE),"")))</f>
        <v/>
      </c>
      <c r="H170" s="18">
        <f>IF(OR(F170="",G170=""),"",IF(F170&gt;'الإعدادات'!$B$5,ROUND(F170+G170,4),F170))</f>
        <v/>
      </c>
      <c r="I170" s="19">
        <f>IF(K170="محسوب",ROUND(C170*F170,4),"")</f>
        <v/>
      </c>
      <c r="J170" s="19">
        <f>IF(K170="محسوب",ROUND(C170*H170,4),"")</f>
        <v/>
      </c>
      <c r="K170" s="6">
        <f>IF(AND(A170&amp;""="",B170&amp;""="",C170&amp;""="",D170&amp;""="",E170&amp;""=""),"",IF(NOT(ISNUMBER(A170)),"السنة ناقصة",IF(NOT(ISNUMBER(C170)),"الكريديت ناقص",IF(C170&lt;=0,"الكريديت ناقص",IF(E170&amp;""="","بدون تقدير",IF(F170="","تقدير غير موجود",IF(G170="","نوع غير موجود","محسوب")))))))</f>
        <v/>
      </c>
    </row>
    <row r="171">
      <c r="A171" s="17" t="n"/>
      <c r="B171" s="5" t="n"/>
      <c r="C171" s="13" t="n"/>
      <c r="D171" s="5" t="n"/>
      <c r="E171" s="5" t="n"/>
      <c r="F171" s="18">
        <f>IF(E171&amp;""="","",IFERROR(VLOOKUP(E171&amp;"",'الإعدادات'!$A$10:$B$24,2,FALSE),""))</f>
        <v/>
      </c>
      <c r="G171" s="18">
        <f>IF(F171="","",IF(D171&amp;""="",0,IFERROR(VLOOKUP(D171&amp;"",'الإعدادات'!$D$10:$E$17,2,FALSE),"")))</f>
        <v/>
      </c>
      <c r="H171" s="18">
        <f>IF(OR(F171="",G171=""),"",IF(F171&gt;'الإعدادات'!$B$5,ROUND(F171+G171,4),F171))</f>
        <v/>
      </c>
      <c r="I171" s="19">
        <f>IF(K171="محسوب",ROUND(C171*F171,4),"")</f>
        <v/>
      </c>
      <c r="J171" s="19">
        <f>IF(K171="محسوب",ROUND(C171*H171,4),"")</f>
        <v/>
      </c>
      <c r="K171" s="6">
        <f>IF(AND(A171&amp;""="",B171&amp;""="",C171&amp;""="",D171&amp;""="",E171&amp;""=""),"",IF(NOT(ISNUMBER(A171)),"السنة ناقصة",IF(NOT(ISNUMBER(C171)),"الكريديت ناقص",IF(C171&lt;=0,"الكريديت ناقص",IF(E171&amp;""="","بدون تقدير",IF(F171="","تقدير غير موجود",IF(G171="","نوع غير موجود","محسوب")))))))</f>
        <v/>
      </c>
    </row>
    <row r="172">
      <c r="A172" s="17" t="n"/>
      <c r="B172" s="5" t="n"/>
      <c r="C172" s="13" t="n"/>
      <c r="D172" s="5" t="n"/>
      <c r="E172" s="5" t="n"/>
      <c r="F172" s="18">
        <f>IF(E172&amp;""="","",IFERROR(VLOOKUP(E172&amp;"",'الإعدادات'!$A$10:$B$24,2,FALSE),""))</f>
        <v/>
      </c>
      <c r="G172" s="18">
        <f>IF(F172="","",IF(D172&amp;""="",0,IFERROR(VLOOKUP(D172&amp;"",'الإعدادات'!$D$10:$E$17,2,FALSE),"")))</f>
        <v/>
      </c>
      <c r="H172" s="18">
        <f>IF(OR(F172="",G172=""),"",IF(F172&gt;'الإعدادات'!$B$5,ROUND(F172+G172,4),F172))</f>
        <v/>
      </c>
      <c r="I172" s="19">
        <f>IF(K172="محسوب",ROUND(C172*F172,4),"")</f>
        <v/>
      </c>
      <c r="J172" s="19">
        <f>IF(K172="محسوب",ROUND(C172*H172,4),"")</f>
        <v/>
      </c>
      <c r="K172" s="6">
        <f>IF(AND(A172&amp;""="",B172&amp;""="",C172&amp;""="",D172&amp;""="",E172&amp;""=""),"",IF(NOT(ISNUMBER(A172)),"السنة ناقصة",IF(NOT(ISNUMBER(C172)),"الكريديت ناقص",IF(C172&lt;=0,"الكريديت ناقص",IF(E172&amp;""="","بدون تقدير",IF(F172="","تقدير غير موجود",IF(G172="","نوع غير موجود","محسوب")))))))</f>
        <v/>
      </c>
    </row>
    <row r="173">
      <c r="A173" s="17" t="n"/>
      <c r="B173" s="5" t="n"/>
      <c r="C173" s="13" t="n"/>
      <c r="D173" s="5" t="n"/>
      <c r="E173" s="5" t="n"/>
      <c r="F173" s="18">
        <f>IF(E173&amp;""="","",IFERROR(VLOOKUP(E173&amp;"",'الإعدادات'!$A$10:$B$24,2,FALSE),""))</f>
        <v/>
      </c>
      <c r="G173" s="18">
        <f>IF(F173="","",IF(D173&amp;""="",0,IFERROR(VLOOKUP(D173&amp;"",'الإعدادات'!$D$10:$E$17,2,FALSE),"")))</f>
        <v/>
      </c>
      <c r="H173" s="18">
        <f>IF(OR(F173="",G173=""),"",IF(F173&gt;'الإعدادات'!$B$5,ROUND(F173+G173,4),F173))</f>
        <v/>
      </c>
      <c r="I173" s="19">
        <f>IF(K173="محسوب",ROUND(C173*F173,4),"")</f>
        <v/>
      </c>
      <c r="J173" s="19">
        <f>IF(K173="محسوب",ROUND(C173*H173,4),"")</f>
        <v/>
      </c>
      <c r="K173" s="6">
        <f>IF(AND(A173&amp;""="",B173&amp;""="",C173&amp;""="",D173&amp;""="",E173&amp;""=""),"",IF(NOT(ISNUMBER(A173)),"السنة ناقصة",IF(NOT(ISNUMBER(C173)),"الكريديت ناقص",IF(C173&lt;=0,"الكريديت ناقص",IF(E173&amp;""="","بدون تقدير",IF(F173="","تقدير غير موجود",IF(G173="","نوع غير موجود","محسوب")))))))</f>
        <v/>
      </c>
    </row>
    <row r="174">
      <c r="A174" s="17" t="n"/>
      <c r="B174" s="5" t="n"/>
      <c r="C174" s="13" t="n"/>
      <c r="D174" s="5" t="n"/>
      <c r="E174" s="5" t="n"/>
      <c r="F174" s="18">
        <f>IF(E174&amp;""="","",IFERROR(VLOOKUP(E174&amp;"",'الإعدادات'!$A$10:$B$24,2,FALSE),""))</f>
        <v/>
      </c>
      <c r="G174" s="18">
        <f>IF(F174="","",IF(D174&amp;""="",0,IFERROR(VLOOKUP(D174&amp;"",'الإعدادات'!$D$10:$E$17,2,FALSE),"")))</f>
        <v/>
      </c>
      <c r="H174" s="18">
        <f>IF(OR(F174="",G174=""),"",IF(F174&gt;'الإعدادات'!$B$5,ROUND(F174+G174,4),F174))</f>
        <v/>
      </c>
      <c r="I174" s="19">
        <f>IF(K174="محسوب",ROUND(C174*F174,4),"")</f>
        <v/>
      </c>
      <c r="J174" s="19">
        <f>IF(K174="محسوب",ROUND(C174*H174,4),"")</f>
        <v/>
      </c>
      <c r="K174" s="6">
        <f>IF(AND(A174&amp;""="",B174&amp;""="",C174&amp;""="",D174&amp;""="",E174&amp;""=""),"",IF(NOT(ISNUMBER(A174)),"السنة ناقصة",IF(NOT(ISNUMBER(C174)),"الكريديت ناقص",IF(C174&lt;=0,"الكريديت ناقص",IF(E174&amp;""="","بدون تقدير",IF(F174="","تقدير غير موجود",IF(G174="","نوع غير موجود","محسوب")))))))</f>
        <v/>
      </c>
    </row>
    <row r="175">
      <c r="A175" s="17" t="n"/>
      <c r="B175" s="5" t="n"/>
      <c r="C175" s="13" t="n"/>
      <c r="D175" s="5" t="n"/>
      <c r="E175" s="5" t="n"/>
      <c r="F175" s="18">
        <f>IF(E175&amp;""="","",IFERROR(VLOOKUP(E175&amp;"",'الإعدادات'!$A$10:$B$24,2,FALSE),""))</f>
        <v/>
      </c>
      <c r="G175" s="18">
        <f>IF(F175="","",IF(D175&amp;""="",0,IFERROR(VLOOKUP(D175&amp;"",'الإعدادات'!$D$10:$E$17,2,FALSE),"")))</f>
        <v/>
      </c>
      <c r="H175" s="18">
        <f>IF(OR(F175="",G175=""),"",IF(F175&gt;'الإعدادات'!$B$5,ROUND(F175+G175,4),F175))</f>
        <v/>
      </c>
      <c r="I175" s="19">
        <f>IF(K175="محسوب",ROUND(C175*F175,4),"")</f>
        <v/>
      </c>
      <c r="J175" s="19">
        <f>IF(K175="محسوب",ROUND(C175*H175,4),"")</f>
        <v/>
      </c>
      <c r="K175" s="6">
        <f>IF(AND(A175&amp;""="",B175&amp;""="",C175&amp;""="",D175&amp;""="",E175&amp;""=""),"",IF(NOT(ISNUMBER(A175)),"السنة ناقصة",IF(NOT(ISNUMBER(C175)),"الكريديت ناقص",IF(C175&lt;=0,"الكريديت ناقص",IF(E175&amp;""="","بدون تقدير",IF(F175="","تقدير غير موجود",IF(G175="","نوع غير موجود","محسوب")))))))</f>
        <v/>
      </c>
    </row>
    <row r="176">
      <c r="A176" s="17" t="n"/>
      <c r="B176" s="5" t="n"/>
      <c r="C176" s="13" t="n"/>
      <c r="D176" s="5" t="n"/>
      <c r="E176" s="5" t="n"/>
      <c r="F176" s="18">
        <f>IF(E176&amp;""="","",IFERROR(VLOOKUP(E176&amp;"",'الإعدادات'!$A$10:$B$24,2,FALSE),""))</f>
        <v/>
      </c>
      <c r="G176" s="18">
        <f>IF(F176="","",IF(D176&amp;""="",0,IFERROR(VLOOKUP(D176&amp;"",'الإعدادات'!$D$10:$E$17,2,FALSE),"")))</f>
        <v/>
      </c>
      <c r="H176" s="18">
        <f>IF(OR(F176="",G176=""),"",IF(F176&gt;'الإعدادات'!$B$5,ROUND(F176+G176,4),F176))</f>
        <v/>
      </c>
      <c r="I176" s="19">
        <f>IF(K176="محسوب",ROUND(C176*F176,4),"")</f>
        <v/>
      </c>
      <c r="J176" s="19">
        <f>IF(K176="محسوب",ROUND(C176*H176,4),"")</f>
        <v/>
      </c>
      <c r="K176" s="6">
        <f>IF(AND(A176&amp;""="",B176&amp;""="",C176&amp;""="",D176&amp;""="",E176&amp;""=""),"",IF(NOT(ISNUMBER(A176)),"السنة ناقصة",IF(NOT(ISNUMBER(C176)),"الكريديت ناقص",IF(C176&lt;=0,"الكريديت ناقص",IF(E176&amp;""="","بدون تقدير",IF(F176="","تقدير غير موجود",IF(G176="","نوع غير موجود","محسوب")))))))</f>
        <v/>
      </c>
    </row>
    <row r="177">
      <c r="A177" s="17" t="n"/>
      <c r="B177" s="5" t="n"/>
      <c r="C177" s="13" t="n"/>
      <c r="D177" s="5" t="n"/>
      <c r="E177" s="5" t="n"/>
      <c r="F177" s="18">
        <f>IF(E177&amp;""="","",IFERROR(VLOOKUP(E177&amp;"",'الإعدادات'!$A$10:$B$24,2,FALSE),""))</f>
        <v/>
      </c>
      <c r="G177" s="18">
        <f>IF(F177="","",IF(D177&amp;""="",0,IFERROR(VLOOKUP(D177&amp;"",'الإعدادات'!$D$10:$E$17,2,FALSE),"")))</f>
        <v/>
      </c>
      <c r="H177" s="18">
        <f>IF(OR(F177="",G177=""),"",IF(F177&gt;'الإعدادات'!$B$5,ROUND(F177+G177,4),F177))</f>
        <v/>
      </c>
      <c r="I177" s="19">
        <f>IF(K177="محسوب",ROUND(C177*F177,4),"")</f>
        <v/>
      </c>
      <c r="J177" s="19">
        <f>IF(K177="محسوب",ROUND(C177*H177,4),"")</f>
        <v/>
      </c>
      <c r="K177" s="6">
        <f>IF(AND(A177&amp;""="",B177&amp;""="",C177&amp;""="",D177&amp;""="",E177&amp;""=""),"",IF(NOT(ISNUMBER(A177)),"السنة ناقصة",IF(NOT(ISNUMBER(C177)),"الكريديت ناقص",IF(C177&lt;=0,"الكريديت ناقص",IF(E177&amp;""="","بدون تقدير",IF(F177="","تقدير غير موجود",IF(G177="","نوع غير موجود","محسوب")))))))</f>
        <v/>
      </c>
    </row>
    <row r="178">
      <c r="A178" s="17" t="n"/>
      <c r="B178" s="5" t="n"/>
      <c r="C178" s="13" t="n"/>
      <c r="D178" s="5" t="n"/>
      <c r="E178" s="5" t="n"/>
      <c r="F178" s="18">
        <f>IF(E178&amp;""="","",IFERROR(VLOOKUP(E178&amp;"",'الإعدادات'!$A$10:$B$24,2,FALSE),""))</f>
        <v/>
      </c>
      <c r="G178" s="18">
        <f>IF(F178="","",IF(D178&amp;""="",0,IFERROR(VLOOKUP(D178&amp;"",'الإعدادات'!$D$10:$E$17,2,FALSE),"")))</f>
        <v/>
      </c>
      <c r="H178" s="18">
        <f>IF(OR(F178="",G178=""),"",IF(F178&gt;'الإعدادات'!$B$5,ROUND(F178+G178,4),F178))</f>
        <v/>
      </c>
      <c r="I178" s="19">
        <f>IF(K178="محسوب",ROUND(C178*F178,4),"")</f>
        <v/>
      </c>
      <c r="J178" s="19">
        <f>IF(K178="محسوب",ROUND(C178*H178,4),"")</f>
        <v/>
      </c>
      <c r="K178" s="6">
        <f>IF(AND(A178&amp;""="",B178&amp;""="",C178&amp;""="",D178&amp;""="",E178&amp;""=""),"",IF(NOT(ISNUMBER(A178)),"السنة ناقصة",IF(NOT(ISNUMBER(C178)),"الكريديت ناقص",IF(C178&lt;=0,"الكريديت ناقص",IF(E178&amp;""="","بدون تقدير",IF(F178="","تقدير غير موجود",IF(G178="","نوع غير موجود","محسوب")))))))</f>
        <v/>
      </c>
    </row>
    <row r="179">
      <c r="A179" s="17" t="n"/>
      <c r="B179" s="5" t="n"/>
      <c r="C179" s="13" t="n"/>
      <c r="D179" s="5" t="n"/>
      <c r="E179" s="5" t="n"/>
      <c r="F179" s="18">
        <f>IF(E179&amp;""="","",IFERROR(VLOOKUP(E179&amp;"",'الإعدادات'!$A$10:$B$24,2,FALSE),""))</f>
        <v/>
      </c>
      <c r="G179" s="18">
        <f>IF(F179="","",IF(D179&amp;""="",0,IFERROR(VLOOKUP(D179&amp;"",'الإعدادات'!$D$10:$E$17,2,FALSE),"")))</f>
        <v/>
      </c>
      <c r="H179" s="18">
        <f>IF(OR(F179="",G179=""),"",IF(F179&gt;'الإعدادات'!$B$5,ROUND(F179+G179,4),F179))</f>
        <v/>
      </c>
      <c r="I179" s="19">
        <f>IF(K179="محسوب",ROUND(C179*F179,4),"")</f>
        <v/>
      </c>
      <c r="J179" s="19">
        <f>IF(K179="محسوب",ROUND(C179*H179,4),"")</f>
        <v/>
      </c>
      <c r="K179" s="6">
        <f>IF(AND(A179&amp;""="",B179&amp;""="",C179&amp;""="",D179&amp;""="",E179&amp;""=""),"",IF(NOT(ISNUMBER(A179)),"السنة ناقصة",IF(NOT(ISNUMBER(C179)),"الكريديت ناقص",IF(C179&lt;=0,"الكريديت ناقص",IF(E179&amp;""="","بدون تقدير",IF(F179="","تقدير غير موجود",IF(G179="","نوع غير موجود","محسوب")))))))</f>
        <v/>
      </c>
    </row>
    <row r="180">
      <c r="A180" s="17" t="n"/>
      <c r="B180" s="5" t="n"/>
      <c r="C180" s="13" t="n"/>
      <c r="D180" s="5" t="n"/>
      <c r="E180" s="5" t="n"/>
      <c r="F180" s="18">
        <f>IF(E180&amp;""="","",IFERROR(VLOOKUP(E180&amp;"",'الإعدادات'!$A$10:$B$24,2,FALSE),""))</f>
        <v/>
      </c>
      <c r="G180" s="18">
        <f>IF(F180="","",IF(D180&amp;""="",0,IFERROR(VLOOKUP(D180&amp;"",'الإعدادات'!$D$10:$E$17,2,FALSE),"")))</f>
        <v/>
      </c>
      <c r="H180" s="18">
        <f>IF(OR(F180="",G180=""),"",IF(F180&gt;'الإعدادات'!$B$5,ROUND(F180+G180,4),F180))</f>
        <v/>
      </c>
      <c r="I180" s="19">
        <f>IF(K180="محسوب",ROUND(C180*F180,4),"")</f>
        <v/>
      </c>
      <c r="J180" s="19">
        <f>IF(K180="محسوب",ROUND(C180*H180,4),"")</f>
        <v/>
      </c>
      <c r="K180" s="6">
        <f>IF(AND(A180&amp;""="",B180&amp;""="",C180&amp;""="",D180&amp;""="",E180&amp;""=""),"",IF(NOT(ISNUMBER(A180)),"السنة ناقصة",IF(NOT(ISNUMBER(C180)),"الكريديت ناقص",IF(C180&lt;=0,"الكريديت ناقص",IF(E180&amp;""="","بدون تقدير",IF(F180="","تقدير غير موجود",IF(G180="","نوع غير موجود","محسوب")))))))</f>
        <v/>
      </c>
    </row>
    <row r="181">
      <c r="A181" s="17" t="n"/>
      <c r="B181" s="5" t="n"/>
      <c r="C181" s="13" t="n"/>
      <c r="D181" s="5" t="n"/>
      <c r="E181" s="5" t="n"/>
      <c r="F181" s="18">
        <f>IF(E181&amp;""="","",IFERROR(VLOOKUP(E181&amp;"",'الإعدادات'!$A$10:$B$24,2,FALSE),""))</f>
        <v/>
      </c>
      <c r="G181" s="18">
        <f>IF(F181="","",IF(D181&amp;""="",0,IFERROR(VLOOKUP(D181&amp;"",'الإعدادات'!$D$10:$E$17,2,FALSE),"")))</f>
        <v/>
      </c>
      <c r="H181" s="18">
        <f>IF(OR(F181="",G181=""),"",IF(F181&gt;'الإعدادات'!$B$5,ROUND(F181+G181,4),F181))</f>
        <v/>
      </c>
      <c r="I181" s="19">
        <f>IF(K181="محسوب",ROUND(C181*F181,4),"")</f>
        <v/>
      </c>
      <c r="J181" s="19">
        <f>IF(K181="محسوب",ROUND(C181*H181,4),"")</f>
        <v/>
      </c>
      <c r="K181" s="6">
        <f>IF(AND(A181&amp;""="",B181&amp;""="",C181&amp;""="",D181&amp;""="",E181&amp;""=""),"",IF(NOT(ISNUMBER(A181)),"السنة ناقصة",IF(NOT(ISNUMBER(C181)),"الكريديت ناقص",IF(C181&lt;=0,"الكريديت ناقص",IF(E181&amp;""="","بدون تقدير",IF(F181="","تقدير غير موجود",IF(G181="","نوع غير موجود","محسوب")))))))</f>
        <v/>
      </c>
    </row>
    <row r="182">
      <c r="A182" s="17" t="n"/>
      <c r="B182" s="5" t="n"/>
      <c r="C182" s="13" t="n"/>
      <c r="D182" s="5" t="n"/>
      <c r="E182" s="5" t="n"/>
      <c r="F182" s="18">
        <f>IF(E182&amp;""="","",IFERROR(VLOOKUP(E182&amp;"",'الإعدادات'!$A$10:$B$24,2,FALSE),""))</f>
        <v/>
      </c>
      <c r="G182" s="18">
        <f>IF(F182="","",IF(D182&amp;""="",0,IFERROR(VLOOKUP(D182&amp;"",'الإعدادات'!$D$10:$E$17,2,FALSE),"")))</f>
        <v/>
      </c>
      <c r="H182" s="18">
        <f>IF(OR(F182="",G182=""),"",IF(F182&gt;'الإعدادات'!$B$5,ROUND(F182+G182,4),F182))</f>
        <v/>
      </c>
      <c r="I182" s="19">
        <f>IF(K182="محسوب",ROUND(C182*F182,4),"")</f>
        <v/>
      </c>
      <c r="J182" s="19">
        <f>IF(K182="محسوب",ROUND(C182*H182,4),"")</f>
        <v/>
      </c>
      <c r="K182" s="6">
        <f>IF(AND(A182&amp;""="",B182&amp;""="",C182&amp;""="",D182&amp;""="",E182&amp;""=""),"",IF(NOT(ISNUMBER(A182)),"السنة ناقصة",IF(NOT(ISNUMBER(C182)),"الكريديت ناقص",IF(C182&lt;=0,"الكريديت ناقص",IF(E182&amp;""="","بدون تقدير",IF(F182="","تقدير غير موجود",IF(G182="","نوع غير موجود","محسوب")))))))</f>
        <v/>
      </c>
    </row>
    <row r="183">
      <c r="A183" s="17" t="n"/>
      <c r="B183" s="5" t="n"/>
      <c r="C183" s="13" t="n"/>
      <c r="D183" s="5" t="n"/>
      <c r="E183" s="5" t="n"/>
      <c r="F183" s="18">
        <f>IF(E183&amp;""="","",IFERROR(VLOOKUP(E183&amp;"",'الإعدادات'!$A$10:$B$24,2,FALSE),""))</f>
        <v/>
      </c>
      <c r="G183" s="18">
        <f>IF(F183="","",IF(D183&amp;""="",0,IFERROR(VLOOKUP(D183&amp;"",'الإعدادات'!$D$10:$E$17,2,FALSE),"")))</f>
        <v/>
      </c>
      <c r="H183" s="18">
        <f>IF(OR(F183="",G183=""),"",IF(F183&gt;'الإعدادات'!$B$5,ROUND(F183+G183,4),F183))</f>
        <v/>
      </c>
      <c r="I183" s="19">
        <f>IF(K183="محسوب",ROUND(C183*F183,4),"")</f>
        <v/>
      </c>
      <c r="J183" s="19">
        <f>IF(K183="محسوب",ROUND(C183*H183,4),"")</f>
        <v/>
      </c>
      <c r="K183" s="6">
        <f>IF(AND(A183&amp;""="",B183&amp;""="",C183&amp;""="",D183&amp;""="",E183&amp;""=""),"",IF(NOT(ISNUMBER(A183)),"السنة ناقصة",IF(NOT(ISNUMBER(C183)),"الكريديت ناقص",IF(C183&lt;=0,"الكريديت ناقص",IF(E183&amp;""="","بدون تقدير",IF(F183="","تقدير غير موجود",IF(G183="","نوع غير موجود","محسوب")))))))</f>
        <v/>
      </c>
    </row>
    <row r="184">
      <c r="A184" s="17" t="n"/>
      <c r="B184" s="5" t="n"/>
      <c r="C184" s="13" t="n"/>
      <c r="D184" s="5" t="n"/>
      <c r="E184" s="5" t="n"/>
      <c r="F184" s="18">
        <f>IF(E184&amp;""="","",IFERROR(VLOOKUP(E184&amp;"",'الإعدادات'!$A$10:$B$24,2,FALSE),""))</f>
        <v/>
      </c>
      <c r="G184" s="18">
        <f>IF(F184="","",IF(D184&amp;""="",0,IFERROR(VLOOKUP(D184&amp;"",'الإعدادات'!$D$10:$E$17,2,FALSE),"")))</f>
        <v/>
      </c>
      <c r="H184" s="18">
        <f>IF(OR(F184="",G184=""),"",IF(F184&gt;'الإعدادات'!$B$5,ROUND(F184+G184,4),F184))</f>
        <v/>
      </c>
      <c r="I184" s="19">
        <f>IF(K184="محسوب",ROUND(C184*F184,4),"")</f>
        <v/>
      </c>
      <c r="J184" s="19">
        <f>IF(K184="محسوب",ROUND(C184*H184,4),"")</f>
        <v/>
      </c>
      <c r="K184" s="6">
        <f>IF(AND(A184&amp;""="",B184&amp;""="",C184&amp;""="",D184&amp;""="",E184&amp;""=""),"",IF(NOT(ISNUMBER(A184)),"السنة ناقصة",IF(NOT(ISNUMBER(C184)),"الكريديت ناقص",IF(C184&lt;=0,"الكريديت ناقص",IF(E184&amp;""="","بدون تقدير",IF(F184="","تقدير غير موجود",IF(G184="","نوع غير موجود","محسوب")))))))</f>
        <v/>
      </c>
    </row>
    <row r="185">
      <c r="A185" s="17" t="n"/>
      <c r="B185" s="5" t="n"/>
      <c r="C185" s="13" t="n"/>
      <c r="D185" s="5" t="n"/>
      <c r="E185" s="5" t="n"/>
      <c r="F185" s="18">
        <f>IF(E185&amp;""="","",IFERROR(VLOOKUP(E185&amp;"",'الإعدادات'!$A$10:$B$24,2,FALSE),""))</f>
        <v/>
      </c>
      <c r="G185" s="18">
        <f>IF(F185="","",IF(D185&amp;""="",0,IFERROR(VLOOKUP(D185&amp;"",'الإعدادات'!$D$10:$E$17,2,FALSE),"")))</f>
        <v/>
      </c>
      <c r="H185" s="18">
        <f>IF(OR(F185="",G185=""),"",IF(F185&gt;'الإعدادات'!$B$5,ROUND(F185+G185,4),F185))</f>
        <v/>
      </c>
      <c r="I185" s="19">
        <f>IF(K185="محسوب",ROUND(C185*F185,4),"")</f>
        <v/>
      </c>
      <c r="J185" s="19">
        <f>IF(K185="محسوب",ROUND(C185*H185,4),"")</f>
        <v/>
      </c>
      <c r="K185" s="6">
        <f>IF(AND(A185&amp;""="",B185&amp;""="",C185&amp;""="",D185&amp;""="",E185&amp;""=""),"",IF(NOT(ISNUMBER(A185)),"السنة ناقصة",IF(NOT(ISNUMBER(C185)),"الكريديت ناقص",IF(C185&lt;=0,"الكريديت ناقص",IF(E185&amp;""="","بدون تقدير",IF(F185="","تقدير غير موجود",IF(G185="","نوع غير موجود","محسوب")))))))</f>
        <v/>
      </c>
    </row>
    <row r="186">
      <c r="A186" s="17" t="n"/>
      <c r="B186" s="5" t="n"/>
      <c r="C186" s="13" t="n"/>
      <c r="D186" s="5" t="n"/>
      <c r="E186" s="5" t="n"/>
      <c r="F186" s="18">
        <f>IF(E186&amp;""="","",IFERROR(VLOOKUP(E186&amp;"",'الإعدادات'!$A$10:$B$24,2,FALSE),""))</f>
        <v/>
      </c>
      <c r="G186" s="18">
        <f>IF(F186="","",IF(D186&amp;""="",0,IFERROR(VLOOKUP(D186&amp;"",'الإعدادات'!$D$10:$E$17,2,FALSE),"")))</f>
        <v/>
      </c>
      <c r="H186" s="18">
        <f>IF(OR(F186="",G186=""),"",IF(F186&gt;'الإعدادات'!$B$5,ROUND(F186+G186,4),F186))</f>
        <v/>
      </c>
      <c r="I186" s="19">
        <f>IF(K186="محسوب",ROUND(C186*F186,4),"")</f>
        <v/>
      </c>
      <c r="J186" s="19">
        <f>IF(K186="محسوب",ROUND(C186*H186,4),"")</f>
        <v/>
      </c>
      <c r="K186" s="6">
        <f>IF(AND(A186&amp;""="",B186&amp;""="",C186&amp;""="",D186&amp;""="",E186&amp;""=""),"",IF(NOT(ISNUMBER(A186)),"السنة ناقصة",IF(NOT(ISNUMBER(C186)),"الكريديت ناقص",IF(C186&lt;=0,"الكريديت ناقص",IF(E186&amp;""="","بدون تقدير",IF(F186="","تقدير غير موجود",IF(G186="","نوع غير موجود","محسوب")))))))</f>
        <v/>
      </c>
    </row>
    <row r="187">
      <c r="A187" s="17" t="n"/>
      <c r="B187" s="5" t="n"/>
      <c r="C187" s="13" t="n"/>
      <c r="D187" s="5" t="n"/>
      <c r="E187" s="5" t="n"/>
      <c r="F187" s="18">
        <f>IF(E187&amp;""="","",IFERROR(VLOOKUP(E187&amp;"",'الإعدادات'!$A$10:$B$24,2,FALSE),""))</f>
        <v/>
      </c>
      <c r="G187" s="18">
        <f>IF(F187="","",IF(D187&amp;""="",0,IFERROR(VLOOKUP(D187&amp;"",'الإعدادات'!$D$10:$E$17,2,FALSE),"")))</f>
        <v/>
      </c>
      <c r="H187" s="18">
        <f>IF(OR(F187="",G187=""),"",IF(F187&gt;'الإعدادات'!$B$5,ROUND(F187+G187,4),F187))</f>
        <v/>
      </c>
      <c r="I187" s="19">
        <f>IF(K187="محسوب",ROUND(C187*F187,4),"")</f>
        <v/>
      </c>
      <c r="J187" s="19">
        <f>IF(K187="محسوب",ROUND(C187*H187,4),"")</f>
        <v/>
      </c>
      <c r="K187" s="6">
        <f>IF(AND(A187&amp;""="",B187&amp;""="",C187&amp;""="",D187&amp;""="",E187&amp;""=""),"",IF(NOT(ISNUMBER(A187)),"السنة ناقصة",IF(NOT(ISNUMBER(C187)),"الكريديت ناقص",IF(C187&lt;=0,"الكريديت ناقص",IF(E187&amp;""="","بدون تقدير",IF(F187="","تقدير غير موجود",IF(G187="","نوع غير موجود","محسوب")))))))</f>
        <v/>
      </c>
    </row>
    <row r="188">
      <c r="A188" s="17" t="n"/>
      <c r="B188" s="5" t="n"/>
      <c r="C188" s="13" t="n"/>
      <c r="D188" s="5" t="n"/>
      <c r="E188" s="5" t="n"/>
      <c r="F188" s="18">
        <f>IF(E188&amp;""="","",IFERROR(VLOOKUP(E188&amp;"",'الإعدادات'!$A$10:$B$24,2,FALSE),""))</f>
        <v/>
      </c>
      <c r="G188" s="18">
        <f>IF(F188="","",IF(D188&amp;""="",0,IFERROR(VLOOKUP(D188&amp;"",'الإعدادات'!$D$10:$E$17,2,FALSE),"")))</f>
        <v/>
      </c>
      <c r="H188" s="18">
        <f>IF(OR(F188="",G188=""),"",IF(F188&gt;'الإعدادات'!$B$5,ROUND(F188+G188,4),F188))</f>
        <v/>
      </c>
      <c r="I188" s="19">
        <f>IF(K188="محسوب",ROUND(C188*F188,4),"")</f>
        <v/>
      </c>
      <c r="J188" s="19">
        <f>IF(K188="محسوب",ROUND(C188*H188,4),"")</f>
        <v/>
      </c>
      <c r="K188" s="6">
        <f>IF(AND(A188&amp;""="",B188&amp;""="",C188&amp;""="",D188&amp;""="",E188&amp;""=""),"",IF(NOT(ISNUMBER(A188)),"السنة ناقصة",IF(NOT(ISNUMBER(C188)),"الكريديت ناقص",IF(C188&lt;=0,"الكريديت ناقص",IF(E188&amp;""="","بدون تقدير",IF(F188="","تقدير غير موجود",IF(G188="","نوع غير موجود","محسوب")))))))</f>
        <v/>
      </c>
    </row>
    <row r="189">
      <c r="A189" s="17" t="n"/>
      <c r="B189" s="5" t="n"/>
      <c r="C189" s="13" t="n"/>
      <c r="D189" s="5" t="n"/>
      <c r="E189" s="5" t="n"/>
      <c r="F189" s="18">
        <f>IF(E189&amp;""="","",IFERROR(VLOOKUP(E189&amp;"",'الإعدادات'!$A$10:$B$24,2,FALSE),""))</f>
        <v/>
      </c>
      <c r="G189" s="18">
        <f>IF(F189="","",IF(D189&amp;""="",0,IFERROR(VLOOKUP(D189&amp;"",'الإعدادات'!$D$10:$E$17,2,FALSE),"")))</f>
        <v/>
      </c>
      <c r="H189" s="18">
        <f>IF(OR(F189="",G189=""),"",IF(F189&gt;'الإعدادات'!$B$5,ROUND(F189+G189,4),F189))</f>
        <v/>
      </c>
      <c r="I189" s="19">
        <f>IF(K189="محسوب",ROUND(C189*F189,4),"")</f>
        <v/>
      </c>
      <c r="J189" s="19">
        <f>IF(K189="محسوب",ROUND(C189*H189,4),"")</f>
        <v/>
      </c>
      <c r="K189" s="6">
        <f>IF(AND(A189&amp;""="",B189&amp;""="",C189&amp;""="",D189&amp;""="",E189&amp;""=""),"",IF(NOT(ISNUMBER(A189)),"السنة ناقصة",IF(NOT(ISNUMBER(C189)),"الكريديت ناقص",IF(C189&lt;=0,"الكريديت ناقص",IF(E189&amp;""="","بدون تقدير",IF(F189="","تقدير غير موجود",IF(G189="","نوع غير موجود","محسوب")))))))</f>
        <v/>
      </c>
    </row>
    <row r="190">
      <c r="A190" s="17" t="n"/>
      <c r="B190" s="5" t="n"/>
      <c r="C190" s="13" t="n"/>
      <c r="D190" s="5" t="n"/>
      <c r="E190" s="5" t="n"/>
      <c r="F190" s="18">
        <f>IF(E190&amp;""="","",IFERROR(VLOOKUP(E190&amp;"",'الإعدادات'!$A$10:$B$24,2,FALSE),""))</f>
        <v/>
      </c>
      <c r="G190" s="18">
        <f>IF(F190="","",IF(D190&amp;""="",0,IFERROR(VLOOKUP(D190&amp;"",'الإعدادات'!$D$10:$E$17,2,FALSE),"")))</f>
        <v/>
      </c>
      <c r="H190" s="18">
        <f>IF(OR(F190="",G190=""),"",IF(F190&gt;'الإعدادات'!$B$5,ROUND(F190+G190,4),F190))</f>
        <v/>
      </c>
      <c r="I190" s="19">
        <f>IF(K190="محسوب",ROUND(C190*F190,4),"")</f>
        <v/>
      </c>
      <c r="J190" s="19">
        <f>IF(K190="محسوب",ROUND(C190*H190,4),"")</f>
        <v/>
      </c>
      <c r="K190" s="6">
        <f>IF(AND(A190&amp;""="",B190&amp;""="",C190&amp;""="",D190&amp;""="",E190&amp;""=""),"",IF(NOT(ISNUMBER(A190)),"السنة ناقصة",IF(NOT(ISNUMBER(C190)),"الكريديت ناقص",IF(C190&lt;=0,"الكريديت ناقص",IF(E190&amp;""="","بدون تقدير",IF(F190="","تقدير غير موجود",IF(G190="","نوع غير موجود","محسوب")))))))</f>
        <v/>
      </c>
    </row>
    <row r="191">
      <c r="A191" s="17" t="n"/>
      <c r="B191" s="5" t="n"/>
      <c r="C191" s="13" t="n"/>
      <c r="D191" s="5" t="n"/>
      <c r="E191" s="5" t="n"/>
      <c r="F191" s="18">
        <f>IF(E191&amp;""="","",IFERROR(VLOOKUP(E191&amp;"",'الإعدادات'!$A$10:$B$24,2,FALSE),""))</f>
        <v/>
      </c>
      <c r="G191" s="18">
        <f>IF(F191="","",IF(D191&amp;""="",0,IFERROR(VLOOKUP(D191&amp;"",'الإعدادات'!$D$10:$E$17,2,FALSE),"")))</f>
        <v/>
      </c>
      <c r="H191" s="18">
        <f>IF(OR(F191="",G191=""),"",IF(F191&gt;'الإعدادات'!$B$5,ROUND(F191+G191,4),F191))</f>
        <v/>
      </c>
      <c r="I191" s="19">
        <f>IF(K191="محسوب",ROUND(C191*F191,4),"")</f>
        <v/>
      </c>
      <c r="J191" s="19">
        <f>IF(K191="محسوب",ROUND(C191*H191,4),"")</f>
        <v/>
      </c>
      <c r="K191" s="6">
        <f>IF(AND(A191&amp;""="",B191&amp;""="",C191&amp;""="",D191&amp;""="",E191&amp;""=""),"",IF(NOT(ISNUMBER(A191)),"السنة ناقصة",IF(NOT(ISNUMBER(C191)),"الكريديت ناقص",IF(C191&lt;=0,"الكريديت ناقص",IF(E191&amp;""="","بدون تقدير",IF(F191="","تقدير غير موجود",IF(G191="","نوع غير موجود","محسوب")))))))</f>
        <v/>
      </c>
    </row>
    <row r="192">
      <c r="A192" s="17" t="n"/>
      <c r="B192" s="5" t="n"/>
      <c r="C192" s="13" t="n"/>
      <c r="D192" s="5" t="n"/>
      <c r="E192" s="5" t="n"/>
      <c r="F192" s="18">
        <f>IF(E192&amp;""="","",IFERROR(VLOOKUP(E192&amp;"",'الإعدادات'!$A$10:$B$24,2,FALSE),""))</f>
        <v/>
      </c>
      <c r="G192" s="18">
        <f>IF(F192="","",IF(D192&amp;""="",0,IFERROR(VLOOKUP(D192&amp;"",'الإعدادات'!$D$10:$E$17,2,FALSE),"")))</f>
        <v/>
      </c>
      <c r="H192" s="18">
        <f>IF(OR(F192="",G192=""),"",IF(F192&gt;'الإعدادات'!$B$5,ROUND(F192+G192,4),F192))</f>
        <v/>
      </c>
      <c r="I192" s="19">
        <f>IF(K192="محسوب",ROUND(C192*F192,4),"")</f>
        <v/>
      </c>
      <c r="J192" s="19">
        <f>IF(K192="محسوب",ROUND(C192*H192,4),"")</f>
        <v/>
      </c>
      <c r="K192" s="6">
        <f>IF(AND(A192&amp;""="",B192&amp;""="",C192&amp;""="",D192&amp;""="",E192&amp;""=""),"",IF(NOT(ISNUMBER(A192)),"السنة ناقصة",IF(NOT(ISNUMBER(C192)),"الكريديت ناقص",IF(C192&lt;=0,"الكريديت ناقص",IF(E192&amp;""="","بدون تقدير",IF(F192="","تقدير غير موجود",IF(G192="","نوع غير موجود","محسوب")))))))</f>
        <v/>
      </c>
    </row>
    <row r="193">
      <c r="A193" s="17" t="n"/>
      <c r="B193" s="5" t="n"/>
      <c r="C193" s="13" t="n"/>
      <c r="D193" s="5" t="n"/>
      <c r="E193" s="5" t="n"/>
      <c r="F193" s="18">
        <f>IF(E193&amp;""="","",IFERROR(VLOOKUP(E193&amp;"",'الإعدادات'!$A$10:$B$24,2,FALSE),""))</f>
        <v/>
      </c>
      <c r="G193" s="18">
        <f>IF(F193="","",IF(D193&amp;""="",0,IFERROR(VLOOKUP(D193&amp;"",'الإعدادات'!$D$10:$E$17,2,FALSE),"")))</f>
        <v/>
      </c>
      <c r="H193" s="18">
        <f>IF(OR(F193="",G193=""),"",IF(F193&gt;'الإعدادات'!$B$5,ROUND(F193+G193,4),F193))</f>
        <v/>
      </c>
      <c r="I193" s="19">
        <f>IF(K193="محسوب",ROUND(C193*F193,4),"")</f>
        <v/>
      </c>
      <c r="J193" s="19">
        <f>IF(K193="محسوب",ROUND(C193*H193,4),"")</f>
        <v/>
      </c>
      <c r="K193" s="6">
        <f>IF(AND(A193&amp;""="",B193&amp;""="",C193&amp;""="",D193&amp;""="",E193&amp;""=""),"",IF(NOT(ISNUMBER(A193)),"السنة ناقصة",IF(NOT(ISNUMBER(C193)),"الكريديت ناقص",IF(C193&lt;=0,"الكريديت ناقص",IF(E193&amp;""="","بدون تقدير",IF(F193="","تقدير غير موجود",IF(G193="","نوع غير موجود","محسوب")))))))</f>
        <v/>
      </c>
    </row>
    <row r="194">
      <c r="A194" s="17" t="n"/>
      <c r="B194" s="5" t="n"/>
      <c r="C194" s="13" t="n"/>
      <c r="D194" s="5" t="n"/>
      <c r="E194" s="5" t="n"/>
      <c r="F194" s="18">
        <f>IF(E194&amp;""="","",IFERROR(VLOOKUP(E194&amp;"",'الإعدادات'!$A$10:$B$24,2,FALSE),""))</f>
        <v/>
      </c>
      <c r="G194" s="18">
        <f>IF(F194="","",IF(D194&amp;""="",0,IFERROR(VLOOKUP(D194&amp;"",'الإعدادات'!$D$10:$E$17,2,FALSE),"")))</f>
        <v/>
      </c>
      <c r="H194" s="18">
        <f>IF(OR(F194="",G194=""),"",IF(F194&gt;'الإعدادات'!$B$5,ROUND(F194+G194,4),F194))</f>
        <v/>
      </c>
      <c r="I194" s="19">
        <f>IF(K194="محسوب",ROUND(C194*F194,4),"")</f>
        <v/>
      </c>
      <c r="J194" s="19">
        <f>IF(K194="محسوب",ROUND(C194*H194,4),"")</f>
        <v/>
      </c>
      <c r="K194" s="6">
        <f>IF(AND(A194&amp;""="",B194&amp;""="",C194&amp;""="",D194&amp;""="",E194&amp;""=""),"",IF(NOT(ISNUMBER(A194)),"السنة ناقصة",IF(NOT(ISNUMBER(C194)),"الكريديت ناقص",IF(C194&lt;=0,"الكريديت ناقص",IF(E194&amp;""="","بدون تقدير",IF(F194="","تقدير غير موجود",IF(G194="","نوع غير موجود","محسوب")))))))</f>
        <v/>
      </c>
    </row>
    <row r="195">
      <c r="A195" s="17" t="n"/>
      <c r="B195" s="5" t="n"/>
      <c r="C195" s="13" t="n"/>
      <c r="D195" s="5" t="n"/>
      <c r="E195" s="5" t="n"/>
      <c r="F195" s="18">
        <f>IF(E195&amp;""="","",IFERROR(VLOOKUP(E195&amp;"",'الإعدادات'!$A$10:$B$24,2,FALSE),""))</f>
        <v/>
      </c>
      <c r="G195" s="18">
        <f>IF(F195="","",IF(D195&amp;""="",0,IFERROR(VLOOKUP(D195&amp;"",'الإعدادات'!$D$10:$E$17,2,FALSE),"")))</f>
        <v/>
      </c>
      <c r="H195" s="18">
        <f>IF(OR(F195="",G195=""),"",IF(F195&gt;'الإعدادات'!$B$5,ROUND(F195+G195,4),F195))</f>
        <v/>
      </c>
      <c r="I195" s="19">
        <f>IF(K195="محسوب",ROUND(C195*F195,4),"")</f>
        <v/>
      </c>
      <c r="J195" s="19">
        <f>IF(K195="محسوب",ROUND(C195*H195,4),"")</f>
        <v/>
      </c>
      <c r="K195" s="6">
        <f>IF(AND(A195&amp;""="",B195&amp;""="",C195&amp;""="",D195&amp;""="",E195&amp;""=""),"",IF(NOT(ISNUMBER(A195)),"السنة ناقصة",IF(NOT(ISNUMBER(C195)),"الكريديت ناقص",IF(C195&lt;=0,"الكريديت ناقص",IF(E195&amp;""="","بدون تقدير",IF(F195="","تقدير غير موجود",IF(G195="","نوع غير موجود","محسوب")))))))</f>
        <v/>
      </c>
    </row>
    <row r="196">
      <c r="A196" s="17" t="n"/>
      <c r="B196" s="5" t="n"/>
      <c r="C196" s="13" t="n"/>
      <c r="D196" s="5" t="n"/>
      <c r="E196" s="5" t="n"/>
      <c r="F196" s="18">
        <f>IF(E196&amp;""="","",IFERROR(VLOOKUP(E196&amp;"",'الإعدادات'!$A$10:$B$24,2,FALSE),""))</f>
        <v/>
      </c>
      <c r="G196" s="18">
        <f>IF(F196="","",IF(D196&amp;""="",0,IFERROR(VLOOKUP(D196&amp;"",'الإعدادات'!$D$10:$E$17,2,FALSE),"")))</f>
        <v/>
      </c>
      <c r="H196" s="18">
        <f>IF(OR(F196="",G196=""),"",IF(F196&gt;'الإعدادات'!$B$5,ROUND(F196+G196,4),F196))</f>
        <v/>
      </c>
      <c r="I196" s="19">
        <f>IF(K196="محسوب",ROUND(C196*F196,4),"")</f>
        <v/>
      </c>
      <c r="J196" s="19">
        <f>IF(K196="محسوب",ROUND(C196*H196,4),"")</f>
        <v/>
      </c>
      <c r="K196" s="6">
        <f>IF(AND(A196&amp;""="",B196&amp;""="",C196&amp;""="",D196&amp;""="",E196&amp;""=""),"",IF(NOT(ISNUMBER(A196)),"السنة ناقصة",IF(NOT(ISNUMBER(C196)),"الكريديت ناقص",IF(C196&lt;=0,"الكريديت ناقص",IF(E196&amp;""="","بدون تقدير",IF(F196="","تقدير غير موجود",IF(G196="","نوع غير موجود","محسوب")))))))</f>
        <v/>
      </c>
    </row>
    <row r="197">
      <c r="A197" s="17" t="n"/>
      <c r="B197" s="5" t="n"/>
      <c r="C197" s="13" t="n"/>
      <c r="D197" s="5" t="n"/>
      <c r="E197" s="5" t="n"/>
      <c r="F197" s="18">
        <f>IF(E197&amp;""="","",IFERROR(VLOOKUP(E197&amp;"",'الإعدادات'!$A$10:$B$24,2,FALSE),""))</f>
        <v/>
      </c>
      <c r="G197" s="18">
        <f>IF(F197="","",IF(D197&amp;""="",0,IFERROR(VLOOKUP(D197&amp;"",'الإعدادات'!$D$10:$E$17,2,FALSE),"")))</f>
        <v/>
      </c>
      <c r="H197" s="18">
        <f>IF(OR(F197="",G197=""),"",IF(F197&gt;'الإعدادات'!$B$5,ROUND(F197+G197,4),F197))</f>
        <v/>
      </c>
      <c r="I197" s="19">
        <f>IF(K197="محسوب",ROUND(C197*F197,4),"")</f>
        <v/>
      </c>
      <c r="J197" s="19">
        <f>IF(K197="محسوب",ROUND(C197*H197,4),"")</f>
        <v/>
      </c>
      <c r="K197" s="6">
        <f>IF(AND(A197&amp;""="",B197&amp;""="",C197&amp;""="",D197&amp;""="",E197&amp;""=""),"",IF(NOT(ISNUMBER(A197)),"السنة ناقصة",IF(NOT(ISNUMBER(C197)),"الكريديت ناقص",IF(C197&lt;=0,"الكريديت ناقص",IF(E197&amp;""="","بدون تقدير",IF(F197="","تقدير غير موجود",IF(G197="","نوع غير موجود","محسوب")))))))</f>
        <v/>
      </c>
    </row>
    <row r="198">
      <c r="A198" s="17" t="n"/>
      <c r="B198" s="5" t="n"/>
      <c r="C198" s="13" t="n"/>
      <c r="D198" s="5" t="n"/>
      <c r="E198" s="5" t="n"/>
      <c r="F198" s="18">
        <f>IF(E198&amp;""="","",IFERROR(VLOOKUP(E198&amp;"",'الإعدادات'!$A$10:$B$24,2,FALSE),""))</f>
        <v/>
      </c>
      <c r="G198" s="18">
        <f>IF(F198="","",IF(D198&amp;""="",0,IFERROR(VLOOKUP(D198&amp;"",'الإعدادات'!$D$10:$E$17,2,FALSE),"")))</f>
        <v/>
      </c>
      <c r="H198" s="18">
        <f>IF(OR(F198="",G198=""),"",IF(F198&gt;'الإعدادات'!$B$5,ROUND(F198+G198,4),F198))</f>
        <v/>
      </c>
      <c r="I198" s="19">
        <f>IF(K198="محسوب",ROUND(C198*F198,4),"")</f>
        <v/>
      </c>
      <c r="J198" s="19">
        <f>IF(K198="محسوب",ROUND(C198*H198,4),"")</f>
        <v/>
      </c>
      <c r="K198" s="6">
        <f>IF(AND(A198&amp;""="",B198&amp;""="",C198&amp;""="",D198&amp;""="",E198&amp;""=""),"",IF(NOT(ISNUMBER(A198)),"السنة ناقصة",IF(NOT(ISNUMBER(C198)),"الكريديت ناقص",IF(C198&lt;=0,"الكريديت ناقص",IF(E198&amp;""="","بدون تقدير",IF(F198="","تقدير غير موجود",IF(G198="","نوع غير موجود","محسوب")))))))</f>
        <v/>
      </c>
    </row>
    <row r="199">
      <c r="A199" s="17" t="n"/>
      <c r="B199" s="5" t="n"/>
      <c r="C199" s="13" t="n"/>
      <c r="D199" s="5" t="n"/>
      <c r="E199" s="5" t="n"/>
      <c r="F199" s="18">
        <f>IF(E199&amp;""="","",IFERROR(VLOOKUP(E199&amp;"",'الإعدادات'!$A$10:$B$24,2,FALSE),""))</f>
        <v/>
      </c>
      <c r="G199" s="18">
        <f>IF(F199="","",IF(D199&amp;""="",0,IFERROR(VLOOKUP(D199&amp;"",'الإعدادات'!$D$10:$E$17,2,FALSE),"")))</f>
        <v/>
      </c>
      <c r="H199" s="18">
        <f>IF(OR(F199="",G199=""),"",IF(F199&gt;'الإعدادات'!$B$5,ROUND(F199+G199,4),F199))</f>
        <v/>
      </c>
      <c r="I199" s="19">
        <f>IF(K199="محسوب",ROUND(C199*F199,4),"")</f>
        <v/>
      </c>
      <c r="J199" s="19">
        <f>IF(K199="محسوب",ROUND(C199*H199,4),"")</f>
        <v/>
      </c>
      <c r="K199" s="6">
        <f>IF(AND(A199&amp;""="",B199&amp;""="",C199&amp;""="",D199&amp;""="",E199&amp;""=""),"",IF(NOT(ISNUMBER(A199)),"السنة ناقصة",IF(NOT(ISNUMBER(C199)),"الكريديت ناقص",IF(C199&lt;=0,"الكريديت ناقص",IF(E199&amp;""="","بدون تقدير",IF(F199="","تقدير غير موجود",IF(G199="","نوع غير موجود","محسوب")))))))</f>
        <v/>
      </c>
    </row>
    <row r="200">
      <c r="A200" s="17" t="n"/>
      <c r="B200" s="5" t="n"/>
      <c r="C200" s="13" t="n"/>
      <c r="D200" s="5" t="n"/>
      <c r="E200" s="5" t="n"/>
      <c r="F200" s="18">
        <f>IF(E200&amp;""="","",IFERROR(VLOOKUP(E200&amp;"",'الإعدادات'!$A$10:$B$24,2,FALSE),""))</f>
        <v/>
      </c>
      <c r="G200" s="18">
        <f>IF(F200="","",IF(D200&amp;""="",0,IFERROR(VLOOKUP(D200&amp;"",'الإعدادات'!$D$10:$E$17,2,FALSE),"")))</f>
        <v/>
      </c>
      <c r="H200" s="18">
        <f>IF(OR(F200="",G200=""),"",IF(F200&gt;'الإعدادات'!$B$5,ROUND(F200+G200,4),F200))</f>
        <v/>
      </c>
      <c r="I200" s="19">
        <f>IF(K200="محسوب",ROUND(C200*F200,4),"")</f>
        <v/>
      </c>
      <c r="J200" s="19">
        <f>IF(K200="محسوب",ROUND(C200*H200,4),"")</f>
        <v/>
      </c>
      <c r="K200" s="6">
        <f>IF(AND(A200&amp;""="",B200&amp;""="",C200&amp;""="",D200&amp;""="",E200&amp;""=""),"",IF(NOT(ISNUMBER(A200)),"السنة ناقصة",IF(NOT(ISNUMBER(C200)),"الكريديت ناقص",IF(C200&lt;=0,"الكريديت ناقص",IF(E200&amp;""="","بدون تقدير",IF(F200="","تقدير غير موجود",IF(G200="","نوع غير موجود","محسوب")))))))</f>
        <v/>
      </c>
    </row>
    <row r="201">
      <c r="A201" s="17" t="n"/>
      <c r="B201" s="5" t="n"/>
      <c r="C201" s="13" t="n"/>
      <c r="D201" s="5" t="n"/>
      <c r="E201" s="5" t="n"/>
      <c r="F201" s="18">
        <f>IF(E201&amp;""="","",IFERROR(VLOOKUP(E201&amp;"",'الإعدادات'!$A$10:$B$24,2,FALSE),""))</f>
        <v/>
      </c>
      <c r="G201" s="18">
        <f>IF(F201="","",IF(D201&amp;""="",0,IFERROR(VLOOKUP(D201&amp;"",'الإعدادات'!$D$10:$E$17,2,FALSE),"")))</f>
        <v/>
      </c>
      <c r="H201" s="18">
        <f>IF(OR(F201="",G201=""),"",IF(F201&gt;'الإعدادات'!$B$5,ROUND(F201+G201,4),F201))</f>
        <v/>
      </c>
      <c r="I201" s="19">
        <f>IF(K201="محسوب",ROUND(C201*F201,4),"")</f>
        <v/>
      </c>
      <c r="J201" s="19">
        <f>IF(K201="محسوب",ROUND(C201*H201,4),"")</f>
        <v/>
      </c>
      <c r="K201" s="6">
        <f>IF(AND(A201&amp;""="",B201&amp;""="",C201&amp;""="",D201&amp;""="",E201&amp;""=""),"",IF(NOT(ISNUMBER(A201)),"السنة ناقصة",IF(NOT(ISNUMBER(C201)),"الكريديت ناقص",IF(C201&lt;=0,"الكريديت ناقص",IF(E201&amp;""="","بدون تقدير",IF(F201="","تقدير غير موجود",IF(G201="","نوع غير موجود","محسوب")))))))</f>
        <v/>
      </c>
    </row>
    <row r="202">
      <c r="A202" s="17" t="n"/>
      <c r="B202" s="5" t="n"/>
      <c r="C202" s="13" t="n"/>
      <c r="D202" s="5" t="n"/>
      <c r="E202" s="5" t="n"/>
      <c r="F202" s="18">
        <f>IF(E202&amp;""="","",IFERROR(VLOOKUP(E202&amp;"",'الإعدادات'!$A$10:$B$24,2,FALSE),""))</f>
        <v/>
      </c>
      <c r="G202" s="18">
        <f>IF(F202="","",IF(D202&amp;""="",0,IFERROR(VLOOKUP(D202&amp;"",'الإعدادات'!$D$10:$E$17,2,FALSE),"")))</f>
        <v/>
      </c>
      <c r="H202" s="18">
        <f>IF(OR(F202="",G202=""),"",IF(F202&gt;'الإعدادات'!$B$5,ROUND(F202+G202,4),F202))</f>
        <v/>
      </c>
      <c r="I202" s="19">
        <f>IF(K202="محسوب",ROUND(C202*F202,4),"")</f>
        <v/>
      </c>
      <c r="J202" s="19">
        <f>IF(K202="محسوب",ROUND(C202*H202,4),"")</f>
        <v/>
      </c>
      <c r="K202" s="6">
        <f>IF(AND(A202&amp;""="",B202&amp;""="",C202&amp;""="",D202&amp;""="",E202&amp;""=""),"",IF(NOT(ISNUMBER(A202)),"السنة ناقصة",IF(NOT(ISNUMBER(C202)),"الكريديت ناقص",IF(C202&lt;=0,"الكريديت ناقص",IF(E202&amp;""="","بدون تقدير",IF(F202="","تقدير غير موجود",IF(G202="","نوع غير موجود","محسوب")))))))</f>
        <v/>
      </c>
    </row>
    <row r="203">
      <c r="A203" s="17" t="n"/>
      <c r="B203" s="5" t="n"/>
      <c r="C203" s="13" t="n"/>
      <c r="D203" s="5" t="n"/>
      <c r="E203" s="5" t="n"/>
      <c r="F203" s="18">
        <f>IF(E203&amp;""="","",IFERROR(VLOOKUP(E203&amp;"",'الإعدادات'!$A$10:$B$24,2,FALSE),""))</f>
        <v/>
      </c>
      <c r="G203" s="18">
        <f>IF(F203="","",IF(D203&amp;""="",0,IFERROR(VLOOKUP(D203&amp;"",'الإعدادات'!$D$10:$E$17,2,FALSE),"")))</f>
        <v/>
      </c>
      <c r="H203" s="18">
        <f>IF(OR(F203="",G203=""),"",IF(F203&gt;'الإعدادات'!$B$5,ROUND(F203+G203,4),F203))</f>
        <v/>
      </c>
      <c r="I203" s="19">
        <f>IF(K203="محسوب",ROUND(C203*F203,4),"")</f>
        <v/>
      </c>
      <c r="J203" s="19">
        <f>IF(K203="محسوب",ROUND(C203*H203,4),"")</f>
        <v/>
      </c>
      <c r="K203" s="6">
        <f>IF(AND(A203&amp;""="",B203&amp;""="",C203&amp;""="",D203&amp;""="",E203&amp;""=""),"",IF(NOT(ISNUMBER(A203)),"السنة ناقصة",IF(NOT(ISNUMBER(C203)),"الكريديت ناقص",IF(C203&lt;=0,"الكريديت ناقص",IF(E203&amp;""="","بدون تقدير",IF(F203="","تقدير غير موجود",IF(G203="","نوع غير موجود","محسوب")))))))</f>
        <v/>
      </c>
    </row>
    <row r="204">
      <c r="A204" s="17" t="n"/>
      <c r="B204" s="5" t="n"/>
      <c r="C204" s="13" t="n"/>
      <c r="D204" s="5" t="n"/>
      <c r="E204" s="5" t="n"/>
      <c r="F204" s="18">
        <f>IF(E204&amp;""="","",IFERROR(VLOOKUP(E204&amp;"",'الإعدادات'!$A$10:$B$24,2,FALSE),""))</f>
        <v/>
      </c>
      <c r="G204" s="18">
        <f>IF(F204="","",IF(D204&amp;""="",0,IFERROR(VLOOKUP(D204&amp;"",'الإعدادات'!$D$10:$E$17,2,FALSE),"")))</f>
        <v/>
      </c>
      <c r="H204" s="18">
        <f>IF(OR(F204="",G204=""),"",IF(F204&gt;'الإعدادات'!$B$5,ROUND(F204+G204,4),F204))</f>
        <v/>
      </c>
      <c r="I204" s="19">
        <f>IF(K204="محسوب",ROUND(C204*F204,4),"")</f>
        <v/>
      </c>
      <c r="J204" s="19">
        <f>IF(K204="محسوب",ROUND(C204*H204,4),"")</f>
        <v/>
      </c>
      <c r="K204" s="6">
        <f>IF(AND(A204&amp;""="",B204&amp;""="",C204&amp;""="",D204&amp;""="",E204&amp;""=""),"",IF(NOT(ISNUMBER(A204)),"السنة ناقصة",IF(NOT(ISNUMBER(C204)),"الكريديت ناقص",IF(C204&lt;=0,"الكريديت ناقص",IF(E204&amp;""="","بدون تقدير",IF(F204="","تقدير غير موجود",IF(G204="","نوع غير موجود","محسوب")))))))</f>
        <v/>
      </c>
    </row>
    <row r="205">
      <c r="A205" s="17" t="n"/>
      <c r="B205" s="5" t="n"/>
      <c r="C205" s="13" t="n"/>
      <c r="D205" s="5" t="n"/>
      <c r="E205" s="5" t="n"/>
      <c r="F205" s="18">
        <f>IF(E205&amp;""="","",IFERROR(VLOOKUP(E205&amp;"",'الإعدادات'!$A$10:$B$24,2,FALSE),""))</f>
        <v/>
      </c>
      <c r="G205" s="18">
        <f>IF(F205="","",IF(D205&amp;""="",0,IFERROR(VLOOKUP(D205&amp;"",'الإعدادات'!$D$10:$E$17,2,FALSE),"")))</f>
        <v/>
      </c>
      <c r="H205" s="18">
        <f>IF(OR(F205="",G205=""),"",IF(F205&gt;'الإعدادات'!$B$5,ROUND(F205+G205,4),F205))</f>
        <v/>
      </c>
      <c r="I205" s="19">
        <f>IF(K205="محسوب",ROUND(C205*F205,4),"")</f>
        <v/>
      </c>
      <c r="J205" s="19">
        <f>IF(K205="محسوب",ROUND(C205*H205,4),"")</f>
        <v/>
      </c>
      <c r="K205" s="6">
        <f>IF(AND(A205&amp;""="",B205&amp;""="",C205&amp;""="",D205&amp;""="",E205&amp;""=""),"",IF(NOT(ISNUMBER(A205)),"السنة ناقصة",IF(NOT(ISNUMBER(C205)),"الكريديت ناقص",IF(C205&lt;=0,"الكريديت ناقص",IF(E205&amp;""="","بدون تقدير",IF(F205="","تقدير غير موجود",IF(G205="","نوع غير موجود","محسوب")))))))</f>
        <v/>
      </c>
    </row>
    <row r="206">
      <c r="A206" s="17" t="n"/>
      <c r="B206" s="5" t="n"/>
      <c r="C206" s="13" t="n"/>
      <c r="D206" s="5" t="n"/>
      <c r="E206" s="5" t="n"/>
      <c r="F206" s="18">
        <f>IF(E206&amp;""="","",IFERROR(VLOOKUP(E206&amp;"",'الإعدادات'!$A$10:$B$24,2,FALSE),""))</f>
        <v/>
      </c>
      <c r="G206" s="18">
        <f>IF(F206="","",IF(D206&amp;""="",0,IFERROR(VLOOKUP(D206&amp;"",'الإعدادات'!$D$10:$E$17,2,FALSE),"")))</f>
        <v/>
      </c>
      <c r="H206" s="18">
        <f>IF(OR(F206="",G206=""),"",IF(F206&gt;'الإعدادات'!$B$5,ROUND(F206+G206,4),F206))</f>
        <v/>
      </c>
      <c r="I206" s="19">
        <f>IF(K206="محسوب",ROUND(C206*F206,4),"")</f>
        <v/>
      </c>
      <c r="J206" s="19">
        <f>IF(K206="محسوب",ROUND(C206*H206,4),"")</f>
        <v/>
      </c>
      <c r="K206" s="6">
        <f>IF(AND(A206&amp;""="",B206&amp;""="",C206&amp;""="",D206&amp;""="",E206&amp;""=""),"",IF(NOT(ISNUMBER(A206)),"السنة ناقصة",IF(NOT(ISNUMBER(C206)),"الكريديت ناقص",IF(C206&lt;=0,"الكريديت ناقص",IF(E206&amp;""="","بدون تقدير",IF(F206="","تقدير غير موجود",IF(G206="","نوع غير موجود","محسوب")))))))</f>
        <v/>
      </c>
    </row>
    <row r="207">
      <c r="A207" s="17" t="n"/>
      <c r="B207" s="5" t="n"/>
      <c r="C207" s="13" t="n"/>
      <c r="D207" s="5" t="n"/>
      <c r="E207" s="5" t="n"/>
      <c r="F207" s="18">
        <f>IF(E207&amp;""="","",IFERROR(VLOOKUP(E207&amp;"",'الإعدادات'!$A$10:$B$24,2,FALSE),""))</f>
        <v/>
      </c>
      <c r="G207" s="18">
        <f>IF(F207="","",IF(D207&amp;""="",0,IFERROR(VLOOKUP(D207&amp;"",'الإعدادات'!$D$10:$E$17,2,FALSE),"")))</f>
        <v/>
      </c>
      <c r="H207" s="18">
        <f>IF(OR(F207="",G207=""),"",IF(F207&gt;'الإعدادات'!$B$5,ROUND(F207+G207,4),F207))</f>
        <v/>
      </c>
      <c r="I207" s="19">
        <f>IF(K207="محسوب",ROUND(C207*F207,4),"")</f>
        <v/>
      </c>
      <c r="J207" s="19">
        <f>IF(K207="محسوب",ROUND(C207*H207,4),"")</f>
        <v/>
      </c>
      <c r="K207" s="6">
        <f>IF(AND(A207&amp;""="",B207&amp;""="",C207&amp;""="",D207&amp;""="",E207&amp;""=""),"",IF(NOT(ISNUMBER(A207)),"السنة ناقصة",IF(NOT(ISNUMBER(C207)),"الكريديت ناقص",IF(C207&lt;=0,"الكريديت ناقص",IF(E207&amp;""="","بدون تقدير",IF(F207="","تقدير غير موجود",IF(G207="","نوع غير موجود","محسوب")))))))</f>
        <v/>
      </c>
    </row>
    <row r="208">
      <c r="A208" s="17" t="n"/>
      <c r="B208" s="5" t="n"/>
      <c r="C208" s="13" t="n"/>
      <c r="D208" s="5" t="n"/>
      <c r="E208" s="5" t="n"/>
      <c r="F208" s="18">
        <f>IF(E208&amp;""="","",IFERROR(VLOOKUP(E208&amp;"",'الإعدادات'!$A$10:$B$24,2,FALSE),""))</f>
        <v/>
      </c>
      <c r="G208" s="18">
        <f>IF(F208="","",IF(D208&amp;""="",0,IFERROR(VLOOKUP(D208&amp;"",'الإعدادات'!$D$10:$E$17,2,FALSE),"")))</f>
        <v/>
      </c>
      <c r="H208" s="18">
        <f>IF(OR(F208="",G208=""),"",IF(F208&gt;'الإعدادات'!$B$5,ROUND(F208+G208,4),F208))</f>
        <v/>
      </c>
      <c r="I208" s="19">
        <f>IF(K208="محسوب",ROUND(C208*F208,4),"")</f>
        <v/>
      </c>
      <c r="J208" s="19">
        <f>IF(K208="محسوب",ROUND(C208*H208,4),"")</f>
        <v/>
      </c>
      <c r="K208" s="6">
        <f>IF(AND(A208&amp;""="",B208&amp;""="",C208&amp;""="",D208&amp;""="",E208&amp;""=""),"",IF(NOT(ISNUMBER(A208)),"السنة ناقصة",IF(NOT(ISNUMBER(C208)),"الكريديت ناقص",IF(C208&lt;=0,"الكريديت ناقص",IF(E208&amp;""="","بدون تقدير",IF(F208="","تقدير غير موجود",IF(G208="","نوع غير موجود","محسوب")))))))</f>
        <v/>
      </c>
    </row>
    <row r="209">
      <c r="A209" s="17" t="n"/>
      <c r="B209" s="5" t="n"/>
      <c r="C209" s="13" t="n"/>
      <c r="D209" s="5" t="n"/>
      <c r="E209" s="5" t="n"/>
      <c r="F209" s="18">
        <f>IF(E209&amp;""="","",IFERROR(VLOOKUP(E209&amp;"",'الإعدادات'!$A$10:$B$24,2,FALSE),""))</f>
        <v/>
      </c>
      <c r="G209" s="18">
        <f>IF(F209="","",IF(D209&amp;""="",0,IFERROR(VLOOKUP(D209&amp;"",'الإعدادات'!$D$10:$E$17,2,FALSE),"")))</f>
        <v/>
      </c>
      <c r="H209" s="18">
        <f>IF(OR(F209="",G209=""),"",IF(F209&gt;'الإعدادات'!$B$5,ROUND(F209+G209,4),F209))</f>
        <v/>
      </c>
      <c r="I209" s="19">
        <f>IF(K209="محسوب",ROUND(C209*F209,4),"")</f>
        <v/>
      </c>
      <c r="J209" s="19">
        <f>IF(K209="محسوب",ROUND(C209*H209,4),"")</f>
        <v/>
      </c>
      <c r="K209" s="6">
        <f>IF(AND(A209&amp;""="",B209&amp;""="",C209&amp;""="",D209&amp;""="",E209&amp;""=""),"",IF(NOT(ISNUMBER(A209)),"السنة ناقصة",IF(NOT(ISNUMBER(C209)),"الكريديت ناقص",IF(C209&lt;=0,"الكريديت ناقص",IF(E209&amp;""="","بدون تقدير",IF(F209="","تقدير غير موجود",IF(G209="","نوع غير موجود","محسوب")))))))</f>
        <v/>
      </c>
    </row>
    <row r="210">
      <c r="A210" s="17" t="n"/>
      <c r="B210" s="5" t="n"/>
      <c r="C210" s="13" t="n"/>
      <c r="D210" s="5" t="n"/>
      <c r="E210" s="5" t="n"/>
      <c r="F210" s="18">
        <f>IF(E210&amp;""="","",IFERROR(VLOOKUP(E210&amp;"",'الإعدادات'!$A$10:$B$24,2,FALSE),""))</f>
        <v/>
      </c>
      <c r="G210" s="18">
        <f>IF(F210="","",IF(D210&amp;""="",0,IFERROR(VLOOKUP(D210&amp;"",'الإعدادات'!$D$10:$E$17,2,FALSE),"")))</f>
        <v/>
      </c>
      <c r="H210" s="18">
        <f>IF(OR(F210="",G210=""),"",IF(F210&gt;'الإعدادات'!$B$5,ROUND(F210+G210,4),F210))</f>
        <v/>
      </c>
      <c r="I210" s="19">
        <f>IF(K210="محسوب",ROUND(C210*F210,4),"")</f>
        <v/>
      </c>
      <c r="J210" s="19">
        <f>IF(K210="محسوب",ROUND(C210*H210,4),"")</f>
        <v/>
      </c>
      <c r="K210" s="6">
        <f>IF(AND(A210&amp;""="",B210&amp;""="",C210&amp;""="",D210&amp;""="",E210&amp;""=""),"",IF(NOT(ISNUMBER(A210)),"السنة ناقصة",IF(NOT(ISNUMBER(C210)),"الكريديت ناقص",IF(C210&lt;=0,"الكريديت ناقص",IF(E210&amp;""="","بدون تقدير",IF(F210="","تقدير غير موجود",IF(G210="","نوع غير موجود","محسوب")))))))</f>
        <v/>
      </c>
    </row>
    <row r="211">
      <c r="A211" s="17" t="n"/>
      <c r="B211" s="5" t="n"/>
      <c r="C211" s="13" t="n"/>
      <c r="D211" s="5" t="n"/>
      <c r="E211" s="5" t="n"/>
      <c r="F211" s="18">
        <f>IF(E211&amp;""="","",IFERROR(VLOOKUP(E211&amp;"",'الإعدادات'!$A$10:$B$24,2,FALSE),""))</f>
        <v/>
      </c>
      <c r="G211" s="18">
        <f>IF(F211="","",IF(D211&amp;""="",0,IFERROR(VLOOKUP(D211&amp;"",'الإعدادات'!$D$10:$E$17,2,FALSE),"")))</f>
        <v/>
      </c>
      <c r="H211" s="18">
        <f>IF(OR(F211="",G211=""),"",IF(F211&gt;'الإعدادات'!$B$5,ROUND(F211+G211,4),F211))</f>
        <v/>
      </c>
      <c r="I211" s="19">
        <f>IF(K211="محسوب",ROUND(C211*F211,4),"")</f>
        <v/>
      </c>
      <c r="J211" s="19">
        <f>IF(K211="محسوب",ROUND(C211*H211,4),"")</f>
        <v/>
      </c>
      <c r="K211" s="6">
        <f>IF(AND(A211&amp;""="",B211&amp;""="",C211&amp;""="",D211&amp;""="",E211&amp;""=""),"",IF(NOT(ISNUMBER(A211)),"السنة ناقصة",IF(NOT(ISNUMBER(C211)),"الكريديت ناقص",IF(C211&lt;=0,"الكريديت ناقص",IF(E211&amp;""="","بدون تقدير",IF(F211="","تقدير غير موجود",IF(G211="","نوع غير موجود","محسوب")))))))</f>
        <v/>
      </c>
    </row>
    <row r="212">
      <c r="A212" s="17" t="n"/>
      <c r="B212" s="5" t="n"/>
      <c r="C212" s="13" t="n"/>
      <c r="D212" s="5" t="n"/>
      <c r="E212" s="5" t="n"/>
      <c r="F212" s="18">
        <f>IF(E212&amp;""="","",IFERROR(VLOOKUP(E212&amp;"",'الإعدادات'!$A$10:$B$24,2,FALSE),""))</f>
        <v/>
      </c>
      <c r="G212" s="18">
        <f>IF(F212="","",IF(D212&amp;""="",0,IFERROR(VLOOKUP(D212&amp;"",'الإعدادات'!$D$10:$E$17,2,FALSE),"")))</f>
        <v/>
      </c>
      <c r="H212" s="18">
        <f>IF(OR(F212="",G212=""),"",IF(F212&gt;'الإعدادات'!$B$5,ROUND(F212+G212,4),F212))</f>
        <v/>
      </c>
      <c r="I212" s="19">
        <f>IF(K212="محسوب",ROUND(C212*F212,4),"")</f>
        <v/>
      </c>
      <c r="J212" s="19">
        <f>IF(K212="محسوب",ROUND(C212*H212,4),"")</f>
        <v/>
      </c>
      <c r="K212" s="6">
        <f>IF(AND(A212&amp;""="",B212&amp;""="",C212&amp;""="",D212&amp;""="",E212&amp;""=""),"",IF(NOT(ISNUMBER(A212)),"السنة ناقصة",IF(NOT(ISNUMBER(C212)),"الكريديت ناقص",IF(C212&lt;=0,"الكريديت ناقص",IF(E212&amp;""="","بدون تقدير",IF(F212="","تقدير غير موجود",IF(G212="","نوع غير موجود","محسوب")))))))</f>
        <v/>
      </c>
    </row>
    <row r="213">
      <c r="A213" s="17" t="n"/>
      <c r="B213" s="5" t="n"/>
      <c r="C213" s="13" t="n"/>
      <c r="D213" s="5" t="n"/>
      <c r="E213" s="5" t="n"/>
      <c r="F213" s="18">
        <f>IF(E213&amp;""="","",IFERROR(VLOOKUP(E213&amp;"",'الإعدادات'!$A$10:$B$24,2,FALSE),""))</f>
        <v/>
      </c>
      <c r="G213" s="18">
        <f>IF(F213="","",IF(D213&amp;""="",0,IFERROR(VLOOKUP(D213&amp;"",'الإعدادات'!$D$10:$E$17,2,FALSE),"")))</f>
        <v/>
      </c>
      <c r="H213" s="18">
        <f>IF(OR(F213="",G213=""),"",IF(F213&gt;'الإعدادات'!$B$5,ROUND(F213+G213,4),F213))</f>
        <v/>
      </c>
      <c r="I213" s="19">
        <f>IF(K213="محسوب",ROUND(C213*F213,4),"")</f>
        <v/>
      </c>
      <c r="J213" s="19">
        <f>IF(K213="محسوب",ROUND(C213*H213,4),"")</f>
        <v/>
      </c>
      <c r="K213" s="6">
        <f>IF(AND(A213&amp;""="",B213&amp;""="",C213&amp;""="",D213&amp;""="",E213&amp;""=""),"",IF(NOT(ISNUMBER(A213)),"السنة ناقصة",IF(NOT(ISNUMBER(C213)),"الكريديت ناقص",IF(C213&lt;=0,"الكريديت ناقص",IF(E213&amp;""="","بدون تقدير",IF(F213="","تقدير غير موجود",IF(G213="","نوع غير موجود","محسوب")))))))</f>
        <v/>
      </c>
    </row>
    <row r="214">
      <c r="A214" s="17" t="n"/>
      <c r="B214" s="5" t="n"/>
      <c r="C214" s="13" t="n"/>
      <c r="D214" s="5" t="n"/>
      <c r="E214" s="5" t="n"/>
      <c r="F214" s="18">
        <f>IF(E214&amp;""="","",IFERROR(VLOOKUP(E214&amp;"",'الإعدادات'!$A$10:$B$24,2,FALSE),""))</f>
        <v/>
      </c>
      <c r="G214" s="18">
        <f>IF(F214="","",IF(D214&amp;""="",0,IFERROR(VLOOKUP(D214&amp;"",'الإعدادات'!$D$10:$E$17,2,FALSE),"")))</f>
        <v/>
      </c>
      <c r="H214" s="18">
        <f>IF(OR(F214="",G214=""),"",IF(F214&gt;'الإعدادات'!$B$5,ROUND(F214+G214,4),F214))</f>
        <v/>
      </c>
      <c r="I214" s="19">
        <f>IF(K214="محسوب",ROUND(C214*F214,4),"")</f>
        <v/>
      </c>
      <c r="J214" s="19">
        <f>IF(K214="محسوب",ROUND(C214*H214,4),"")</f>
        <v/>
      </c>
      <c r="K214" s="6">
        <f>IF(AND(A214&amp;""="",B214&amp;""="",C214&amp;""="",D214&amp;""="",E214&amp;""=""),"",IF(NOT(ISNUMBER(A214)),"السنة ناقصة",IF(NOT(ISNUMBER(C214)),"الكريديت ناقص",IF(C214&lt;=0,"الكريديت ناقص",IF(E214&amp;""="","بدون تقدير",IF(F214="","تقدير غير موجود",IF(G214="","نوع غير موجود","محسوب")))))))</f>
        <v/>
      </c>
    </row>
    <row r="215">
      <c r="A215" s="17" t="n"/>
      <c r="B215" s="5" t="n"/>
      <c r="C215" s="13" t="n"/>
      <c r="D215" s="5" t="n"/>
      <c r="E215" s="5" t="n"/>
      <c r="F215" s="18">
        <f>IF(E215&amp;""="","",IFERROR(VLOOKUP(E215&amp;"",'الإعدادات'!$A$10:$B$24,2,FALSE),""))</f>
        <v/>
      </c>
      <c r="G215" s="18">
        <f>IF(F215="","",IF(D215&amp;""="",0,IFERROR(VLOOKUP(D215&amp;"",'الإعدادات'!$D$10:$E$17,2,FALSE),"")))</f>
        <v/>
      </c>
      <c r="H215" s="18">
        <f>IF(OR(F215="",G215=""),"",IF(F215&gt;'الإعدادات'!$B$5,ROUND(F215+G215,4),F215))</f>
        <v/>
      </c>
      <c r="I215" s="19">
        <f>IF(K215="محسوب",ROUND(C215*F215,4),"")</f>
        <v/>
      </c>
      <c r="J215" s="19">
        <f>IF(K215="محسوب",ROUND(C215*H215,4),"")</f>
        <v/>
      </c>
      <c r="K215" s="6">
        <f>IF(AND(A215&amp;""="",B215&amp;""="",C215&amp;""="",D215&amp;""="",E215&amp;""=""),"",IF(NOT(ISNUMBER(A215)),"السنة ناقصة",IF(NOT(ISNUMBER(C215)),"الكريديت ناقص",IF(C215&lt;=0,"الكريديت ناقص",IF(E215&amp;""="","بدون تقدير",IF(F215="","تقدير غير موجود",IF(G215="","نوع غير موجود","محسوب")))))))</f>
        <v/>
      </c>
    </row>
    <row r="216">
      <c r="A216" s="17" t="n"/>
      <c r="B216" s="5" t="n"/>
      <c r="C216" s="13" t="n"/>
      <c r="D216" s="5" t="n"/>
      <c r="E216" s="5" t="n"/>
      <c r="F216" s="18">
        <f>IF(E216&amp;""="","",IFERROR(VLOOKUP(E216&amp;"",'الإعدادات'!$A$10:$B$24,2,FALSE),""))</f>
        <v/>
      </c>
      <c r="G216" s="18">
        <f>IF(F216="","",IF(D216&amp;""="",0,IFERROR(VLOOKUP(D216&amp;"",'الإعدادات'!$D$10:$E$17,2,FALSE),"")))</f>
        <v/>
      </c>
      <c r="H216" s="18">
        <f>IF(OR(F216="",G216=""),"",IF(F216&gt;'الإعدادات'!$B$5,ROUND(F216+G216,4),F216))</f>
        <v/>
      </c>
      <c r="I216" s="19">
        <f>IF(K216="محسوب",ROUND(C216*F216,4),"")</f>
        <v/>
      </c>
      <c r="J216" s="19">
        <f>IF(K216="محسوب",ROUND(C216*H216,4),"")</f>
        <v/>
      </c>
      <c r="K216" s="6">
        <f>IF(AND(A216&amp;""="",B216&amp;""="",C216&amp;""="",D216&amp;""="",E216&amp;""=""),"",IF(NOT(ISNUMBER(A216)),"السنة ناقصة",IF(NOT(ISNUMBER(C216)),"الكريديت ناقص",IF(C216&lt;=0,"الكريديت ناقص",IF(E216&amp;""="","بدون تقدير",IF(F216="","تقدير غير موجود",IF(G216="","نوع غير موجود","محسوب")))))))</f>
        <v/>
      </c>
    </row>
    <row r="217">
      <c r="A217" s="17" t="n"/>
      <c r="B217" s="5" t="n"/>
      <c r="C217" s="13" t="n"/>
      <c r="D217" s="5" t="n"/>
      <c r="E217" s="5" t="n"/>
      <c r="F217" s="18">
        <f>IF(E217&amp;""="","",IFERROR(VLOOKUP(E217&amp;"",'الإعدادات'!$A$10:$B$24,2,FALSE),""))</f>
        <v/>
      </c>
      <c r="G217" s="18">
        <f>IF(F217="","",IF(D217&amp;""="",0,IFERROR(VLOOKUP(D217&amp;"",'الإعدادات'!$D$10:$E$17,2,FALSE),"")))</f>
        <v/>
      </c>
      <c r="H217" s="18">
        <f>IF(OR(F217="",G217=""),"",IF(F217&gt;'الإعدادات'!$B$5,ROUND(F217+G217,4),F217))</f>
        <v/>
      </c>
      <c r="I217" s="19">
        <f>IF(K217="محسوب",ROUND(C217*F217,4),"")</f>
        <v/>
      </c>
      <c r="J217" s="19">
        <f>IF(K217="محسوب",ROUND(C217*H217,4),"")</f>
        <v/>
      </c>
      <c r="K217" s="6">
        <f>IF(AND(A217&amp;""="",B217&amp;""="",C217&amp;""="",D217&amp;""="",E217&amp;""=""),"",IF(NOT(ISNUMBER(A217)),"السنة ناقصة",IF(NOT(ISNUMBER(C217)),"الكريديت ناقص",IF(C217&lt;=0,"الكريديت ناقص",IF(E217&amp;""="","بدون تقدير",IF(F217="","تقدير غير موجود",IF(G217="","نوع غير موجود","محسوب")))))))</f>
        <v/>
      </c>
    </row>
    <row r="218">
      <c r="A218" s="17" t="n"/>
      <c r="B218" s="5" t="n"/>
      <c r="C218" s="13" t="n"/>
      <c r="D218" s="5" t="n"/>
      <c r="E218" s="5" t="n"/>
      <c r="F218" s="18">
        <f>IF(E218&amp;""="","",IFERROR(VLOOKUP(E218&amp;"",'الإعدادات'!$A$10:$B$24,2,FALSE),""))</f>
        <v/>
      </c>
      <c r="G218" s="18">
        <f>IF(F218="","",IF(D218&amp;""="",0,IFERROR(VLOOKUP(D218&amp;"",'الإعدادات'!$D$10:$E$17,2,FALSE),"")))</f>
        <v/>
      </c>
      <c r="H218" s="18">
        <f>IF(OR(F218="",G218=""),"",IF(F218&gt;'الإعدادات'!$B$5,ROUND(F218+G218,4),F218))</f>
        <v/>
      </c>
      <c r="I218" s="19">
        <f>IF(K218="محسوب",ROUND(C218*F218,4),"")</f>
        <v/>
      </c>
      <c r="J218" s="19">
        <f>IF(K218="محسوب",ROUND(C218*H218,4),"")</f>
        <v/>
      </c>
      <c r="K218" s="6">
        <f>IF(AND(A218&amp;""="",B218&amp;""="",C218&amp;""="",D218&amp;""="",E218&amp;""=""),"",IF(NOT(ISNUMBER(A218)),"السنة ناقصة",IF(NOT(ISNUMBER(C218)),"الكريديت ناقص",IF(C218&lt;=0,"الكريديت ناقص",IF(E218&amp;""="","بدون تقدير",IF(F218="","تقدير غير موجود",IF(G218="","نوع غير موجود","محسوب")))))))</f>
        <v/>
      </c>
    </row>
    <row r="219">
      <c r="A219" s="17" t="n"/>
      <c r="B219" s="5" t="n"/>
      <c r="C219" s="13" t="n"/>
      <c r="D219" s="5" t="n"/>
      <c r="E219" s="5" t="n"/>
      <c r="F219" s="18">
        <f>IF(E219&amp;""="","",IFERROR(VLOOKUP(E219&amp;"",'الإعدادات'!$A$10:$B$24,2,FALSE),""))</f>
        <v/>
      </c>
      <c r="G219" s="18">
        <f>IF(F219="","",IF(D219&amp;""="",0,IFERROR(VLOOKUP(D219&amp;"",'الإعدادات'!$D$10:$E$17,2,FALSE),"")))</f>
        <v/>
      </c>
      <c r="H219" s="18">
        <f>IF(OR(F219="",G219=""),"",IF(F219&gt;'الإعدادات'!$B$5,ROUND(F219+G219,4),F219))</f>
        <v/>
      </c>
      <c r="I219" s="19">
        <f>IF(K219="محسوب",ROUND(C219*F219,4),"")</f>
        <v/>
      </c>
      <c r="J219" s="19">
        <f>IF(K219="محسوب",ROUND(C219*H219,4),"")</f>
        <v/>
      </c>
      <c r="K219" s="6">
        <f>IF(AND(A219&amp;""="",B219&amp;""="",C219&amp;""="",D219&amp;""="",E219&amp;""=""),"",IF(NOT(ISNUMBER(A219)),"السنة ناقصة",IF(NOT(ISNUMBER(C219)),"الكريديت ناقص",IF(C219&lt;=0,"الكريديت ناقص",IF(E219&amp;""="","بدون تقدير",IF(F219="","تقدير غير موجود",IF(G219="","نوع غير موجود","محسوب")))))))</f>
        <v/>
      </c>
    </row>
    <row r="220">
      <c r="A220" s="17" t="n"/>
      <c r="B220" s="5" t="n"/>
      <c r="C220" s="13" t="n"/>
      <c r="D220" s="5" t="n"/>
      <c r="E220" s="5" t="n"/>
      <c r="F220" s="18">
        <f>IF(E220&amp;""="","",IFERROR(VLOOKUP(E220&amp;"",'الإعدادات'!$A$10:$B$24,2,FALSE),""))</f>
        <v/>
      </c>
      <c r="G220" s="18">
        <f>IF(F220="","",IF(D220&amp;""="",0,IFERROR(VLOOKUP(D220&amp;"",'الإعدادات'!$D$10:$E$17,2,FALSE),"")))</f>
        <v/>
      </c>
      <c r="H220" s="18">
        <f>IF(OR(F220="",G220=""),"",IF(F220&gt;'الإعدادات'!$B$5,ROUND(F220+G220,4),F220))</f>
        <v/>
      </c>
      <c r="I220" s="19">
        <f>IF(K220="محسوب",ROUND(C220*F220,4),"")</f>
        <v/>
      </c>
      <c r="J220" s="19">
        <f>IF(K220="محسوب",ROUND(C220*H220,4),"")</f>
        <v/>
      </c>
      <c r="K220" s="6">
        <f>IF(AND(A220&amp;""="",B220&amp;""="",C220&amp;""="",D220&amp;""="",E220&amp;""=""),"",IF(NOT(ISNUMBER(A220)),"السنة ناقصة",IF(NOT(ISNUMBER(C220)),"الكريديت ناقص",IF(C220&lt;=0,"الكريديت ناقص",IF(E220&amp;""="","بدون تقدير",IF(F220="","تقدير غير موجود",IF(G220="","نوع غير موجود","محسوب")))))))</f>
        <v/>
      </c>
    </row>
    <row r="221">
      <c r="A221" s="17" t="n"/>
      <c r="B221" s="5" t="n"/>
      <c r="C221" s="13" t="n"/>
      <c r="D221" s="5" t="n"/>
      <c r="E221" s="5" t="n"/>
      <c r="F221" s="18">
        <f>IF(E221&amp;""="","",IFERROR(VLOOKUP(E221&amp;"",'الإعدادات'!$A$10:$B$24,2,FALSE),""))</f>
        <v/>
      </c>
      <c r="G221" s="18">
        <f>IF(F221="","",IF(D221&amp;""="",0,IFERROR(VLOOKUP(D221&amp;"",'الإعدادات'!$D$10:$E$17,2,FALSE),"")))</f>
        <v/>
      </c>
      <c r="H221" s="18">
        <f>IF(OR(F221="",G221=""),"",IF(F221&gt;'الإعدادات'!$B$5,ROUND(F221+G221,4),F221))</f>
        <v/>
      </c>
      <c r="I221" s="19">
        <f>IF(K221="محسوب",ROUND(C221*F221,4),"")</f>
        <v/>
      </c>
      <c r="J221" s="19">
        <f>IF(K221="محسوب",ROUND(C221*H221,4),"")</f>
        <v/>
      </c>
      <c r="K221" s="6">
        <f>IF(AND(A221&amp;""="",B221&amp;""="",C221&amp;""="",D221&amp;""="",E221&amp;""=""),"",IF(NOT(ISNUMBER(A221)),"السنة ناقصة",IF(NOT(ISNUMBER(C221)),"الكريديت ناقص",IF(C221&lt;=0,"الكريديت ناقص",IF(E221&amp;""="","بدون تقدير",IF(F221="","تقدير غير موجود",IF(G221="","نوع غير موجود","محسوب")))))))</f>
        <v/>
      </c>
    </row>
    <row r="222">
      <c r="A222" s="17" t="n"/>
      <c r="B222" s="5" t="n"/>
      <c r="C222" s="13" t="n"/>
      <c r="D222" s="5" t="n"/>
      <c r="E222" s="5" t="n"/>
      <c r="F222" s="18">
        <f>IF(E222&amp;""="","",IFERROR(VLOOKUP(E222&amp;"",'الإعدادات'!$A$10:$B$24,2,FALSE),""))</f>
        <v/>
      </c>
      <c r="G222" s="18">
        <f>IF(F222="","",IF(D222&amp;""="",0,IFERROR(VLOOKUP(D222&amp;"",'الإعدادات'!$D$10:$E$17,2,FALSE),"")))</f>
        <v/>
      </c>
      <c r="H222" s="18">
        <f>IF(OR(F222="",G222=""),"",IF(F222&gt;'الإعدادات'!$B$5,ROUND(F222+G222,4),F222))</f>
        <v/>
      </c>
      <c r="I222" s="19">
        <f>IF(K222="محسوب",ROUND(C222*F222,4),"")</f>
        <v/>
      </c>
      <c r="J222" s="19">
        <f>IF(K222="محسوب",ROUND(C222*H222,4),"")</f>
        <v/>
      </c>
      <c r="K222" s="6">
        <f>IF(AND(A222&amp;""="",B222&amp;""="",C222&amp;""="",D222&amp;""="",E222&amp;""=""),"",IF(NOT(ISNUMBER(A222)),"السنة ناقصة",IF(NOT(ISNUMBER(C222)),"الكريديت ناقص",IF(C222&lt;=0,"الكريديت ناقص",IF(E222&amp;""="","بدون تقدير",IF(F222="","تقدير غير موجود",IF(G222="","نوع غير موجود","محسوب")))))))</f>
        <v/>
      </c>
    </row>
    <row r="223">
      <c r="A223" s="17" t="n"/>
      <c r="B223" s="5" t="n"/>
      <c r="C223" s="13" t="n"/>
      <c r="D223" s="5" t="n"/>
      <c r="E223" s="5" t="n"/>
      <c r="F223" s="18">
        <f>IF(E223&amp;""="","",IFERROR(VLOOKUP(E223&amp;"",'الإعدادات'!$A$10:$B$24,2,FALSE),""))</f>
        <v/>
      </c>
      <c r="G223" s="18">
        <f>IF(F223="","",IF(D223&amp;""="",0,IFERROR(VLOOKUP(D223&amp;"",'الإعدادات'!$D$10:$E$17,2,FALSE),"")))</f>
        <v/>
      </c>
      <c r="H223" s="18">
        <f>IF(OR(F223="",G223=""),"",IF(F223&gt;'الإعدادات'!$B$5,ROUND(F223+G223,4),F223))</f>
        <v/>
      </c>
      <c r="I223" s="19">
        <f>IF(K223="محسوب",ROUND(C223*F223,4),"")</f>
        <v/>
      </c>
      <c r="J223" s="19">
        <f>IF(K223="محسوب",ROUND(C223*H223,4),"")</f>
        <v/>
      </c>
      <c r="K223" s="6">
        <f>IF(AND(A223&amp;""="",B223&amp;""="",C223&amp;""="",D223&amp;""="",E223&amp;""=""),"",IF(NOT(ISNUMBER(A223)),"السنة ناقصة",IF(NOT(ISNUMBER(C223)),"الكريديت ناقص",IF(C223&lt;=0,"الكريديت ناقص",IF(E223&amp;""="","بدون تقدير",IF(F223="","تقدير غير موجود",IF(G223="","نوع غير موجود","محسوب")))))))</f>
        <v/>
      </c>
    </row>
    <row r="224">
      <c r="A224" s="17" t="n"/>
      <c r="B224" s="5" t="n"/>
      <c r="C224" s="13" t="n"/>
      <c r="D224" s="5" t="n"/>
      <c r="E224" s="5" t="n"/>
      <c r="F224" s="18">
        <f>IF(E224&amp;""="","",IFERROR(VLOOKUP(E224&amp;"",'الإعدادات'!$A$10:$B$24,2,FALSE),""))</f>
        <v/>
      </c>
      <c r="G224" s="18">
        <f>IF(F224="","",IF(D224&amp;""="",0,IFERROR(VLOOKUP(D224&amp;"",'الإعدادات'!$D$10:$E$17,2,FALSE),"")))</f>
        <v/>
      </c>
      <c r="H224" s="18">
        <f>IF(OR(F224="",G224=""),"",IF(F224&gt;'الإعدادات'!$B$5,ROUND(F224+G224,4),F224))</f>
        <v/>
      </c>
      <c r="I224" s="19">
        <f>IF(K224="محسوب",ROUND(C224*F224,4),"")</f>
        <v/>
      </c>
      <c r="J224" s="19">
        <f>IF(K224="محسوب",ROUND(C224*H224,4),"")</f>
        <v/>
      </c>
      <c r="K224" s="6">
        <f>IF(AND(A224&amp;""="",B224&amp;""="",C224&amp;""="",D224&amp;""="",E224&amp;""=""),"",IF(NOT(ISNUMBER(A224)),"السنة ناقصة",IF(NOT(ISNUMBER(C224)),"الكريديت ناقص",IF(C224&lt;=0,"الكريديت ناقص",IF(E224&amp;""="","بدون تقدير",IF(F224="","تقدير غير موجود",IF(G224="","نوع غير موجود","محسوب")))))))</f>
        <v/>
      </c>
    </row>
    <row r="225">
      <c r="A225" s="17" t="n"/>
      <c r="B225" s="5" t="n"/>
      <c r="C225" s="13" t="n"/>
      <c r="D225" s="5" t="n"/>
      <c r="E225" s="5" t="n"/>
      <c r="F225" s="18">
        <f>IF(E225&amp;""="","",IFERROR(VLOOKUP(E225&amp;"",'الإعدادات'!$A$10:$B$24,2,FALSE),""))</f>
        <v/>
      </c>
      <c r="G225" s="18">
        <f>IF(F225="","",IF(D225&amp;""="",0,IFERROR(VLOOKUP(D225&amp;"",'الإعدادات'!$D$10:$E$17,2,FALSE),"")))</f>
        <v/>
      </c>
      <c r="H225" s="18">
        <f>IF(OR(F225="",G225=""),"",IF(F225&gt;'الإعدادات'!$B$5,ROUND(F225+G225,4),F225))</f>
        <v/>
      </c>
      <c r="I225" s="19">
        <f>IF(K225="محسوب",ROUND(C225*F225,4),"")</f>
        <v/>
      </c>
      <c r="J225" s="19">
        <f>IF(K225="محسوب",ROUND(C225*H225,4),"")</f>
        <v/>
      </c>
      <c r="K225" s="6">
        <f>IF(AND(A225&amp;""="",B225&amp;""="",C225&amp;""="",D225&amp;""="",E225&amp;""=""),"",IF(NOT(ISNUMBER(A225)),"السنة ناقصة",IF(NOT(ISNUMBER(C225)),"الكريديت ناقص",IF(C225&lt;=0,"الكريديت ناقص",IF(E225&amp;""="","بدون تقدير",IF(F225="","تقدير غير موجود",IF(G225="","نوع غير موجود","محسوب")))))))</f>
        <v/>
      </c>
    </row>
    <row r="226">
      <c r="A226" s="17" t="n"/>
      <c r="B226" s="5" t="n"/>
      <c r="C226" s="13" t="n"/>
      <c r="D226" s="5" t="n"/>
      <c r="E226" s="5" t="n"/>
      <c r="F226" s="18">
        <f>IF(E226&amp;""="","",IFERROR(VLOOKUP(E226&amp;"",'الإعدادات'!$A$10:$B$24,2,FALSE),""))</f>
        <v/>
      </c>
      <c r="G226" s="18">
        <f>IF(F226="","",IF(D226&amp;""="",0,IFERROR(VLOOKUP(D226&amp;"",'الإعدادات'!$D$10:$E$17,2,FALSE),"")))</f>
        <v/>
      </c>
      <c r="H226" s="18">
        <f>IF(OR(F226="",G226=""),"",IF(F226&gt;'الإعدادات'!$B$5,ROUND(F226+G226,4),F226))</f>
        <v/>
      </c>
      <c r="I226" s="19">
        <f>IF(K226="محسوب",ROUND(C226*F226,4),"")</f>
        <v/>
      </c>
      <c r="J226" s="19">
        <f>IF(K226="محسوب",ROUND(C226*H226,4),"")</f>
        <v/>
      </c>
      <c r="K226" s="6">
        <f>IF(AND(A226&amp;""="",B226&amp;""="",C226&amp;""="",D226&amp;""="",E226&amp;""=""),"",IF(NOT(ISNUMBER(A226)),"السنة ناقصة",IF(NOT(ISNUMBER(C226)),"الكريديت ناقص",IF(C226&lt;=0,"الكريديت ناقص",IF(E226&amp;""="","بدون تقدير",IF(F226="","تقدير غير موجود",IF(G226="","نوع غير موجود","محسوب")))))))</f>
        <v/>
      </c>
    </row>
    <row r="227">
      <c r="A227" s="17" t="n"/>
      <c r="B227" s="5" t="n"/>
      <c r="C227" s="13" t="n"/>
      <c r="D227" s="5" t="n"/>
      <c r="E227" s="5" t="n"/>
      <c r="F227" s="18">
        <f>IF(E227&amp;""="","",IFERROR(VLOOKUP(E227&amp;"",'الإعدادات'!$A$10:$B$24,2,FALSE),""))</f>
        <v/>
      </c>
      <c r="G227" s="18">
        <f>IF(F227="","",IF(D227&amp;""="",0,IFERROR(VLOOKUP(D227&amp;"",'الإعدادات'!$D$10:$E$17,2,FALSE),"")))</f>
        <v/>
      </c>
      <c r="H227" s="18">
        <f>IF(OR(F227="",G227=""),"",IF(F227&gt;'الإعدادات'!$B$5,ROUND(F227+G227,4),F227))</f>
        <v/>
      </c>
      <c r="I227" s="19">
        <f>IF(K227="محسوب",ROUND(C227*F227,4),"")</f>
        <v/>
      </c>
      <c r="J227" s="19">
        <f>IF(K227="محسوب",ROUND(C227*H227,4),"")</f>
        <v/>
      </c>
      <c r="K227" s="6">
        <f>IF(AND(A227&amp;""="",B227&amp;""="",C227&amp;""="",D227&amp;""="",E227&amp;""=""),"",IF(NOT(ISNUMBER(A227)),"السنة ناقصة",IF(NOT(ISNUMBER(C227)),"الكريديت ناقص",IF(C227&lt;=0,"الكريديت ناقص",IF(E227&amp;""="","بدون تقدير",IF(F227="","تقدير غير موجود",IF(G227="","نوع غير موجود","محسوب")))))))</f>
        <v/>
      </c>
    </row>
    <row r="228">
      <c r="A228" s="17" t="n"/>
      <c r="B228" s="5" t="n"/>
      <c r="C228" s="13" t="n"/>
      <c r="D228" s="5" t="n"/>
      <c r="E228" s="5" t="n"/>
      <c r="F228" s="18">
        <f>IF(E228&amp;""="","",IFERROR(VLOOKUP(E228&amp;"",'الإعدادات'!$A$10:$B$24,2,FALSE),""))</f>
        <v/>
      </c>
      <c r="G228" s="18">
        <f>IF(F228="","",IF(D228&amp;""="",0,IFERROR(VLOOKUP(D228&amp;"",'الإعدادات'!$D$10:$E$17,2,FALSE),"")))</f>
        <v/>
      </c>
      <c r="H228" s="18">
        <f>IF(OR(F228="",G228=""),"",IF(F228&gt;'الإعدادات'!$B$5,ROUND(F228+G228,4),F228))</f>
        <v/>
      </c>
      <c r="I228" s="19">
        <f>IF(K228="محسوب",ROUND(C228*F228,4),"")</f>
        <v/>
      </c>
      <c r="J228" s="19">
        <f>IF(K228="محسوب",ROUND(C228*H228,4),"")</f>
        <v/>
      </c>
      <c r="K228" s="6">
        <f>IF(AND(A228&amp;""="",B228&amp;""="",C228&amp;""="",D228&amp;""="",E228&amp;""=""),"",IF(NOT(ISNUMBER(A228)),"السنة ناقصة",IF(NOT(ISNUMBER(C228)),"الكريديت ناقص",IF(C228&lt;=0,"الكريديت ناقص",IF(E228&amp;""="","بدون تقدير",IF(F228="","تقدير غير موجود",IF(G228="","نوع غير موجود","محسوب")))))))</f>
        <v/>
      </c>
    </row>
    <row r="229">
      <c r="A229" s="17" t="n"/>
      <c r="B229" s="5" t="n"/>
      <c r="C229" s="13" t="n"/>
      <c r="D229" s="5" t="n"/>
      <c r="E229" s="5" t="n"/>
      <c r="F229" s="18">
        <f>IF(E229&amp;""="","",IFERROR(VLOOKUP(E229&amp;"",'الإعدادات'!$A$10:$B$24,2,FALSE),""))</f>
        <v/>
      </c>
      <c r="G229" s="18">
        <f>IF(F229="","",IF(D229&amp;""="",0,IFERROR(VLOOKUP(D229&amp;"",'الإعدادات'!$D$10:$E$17,2,FALSE),"")))</f>
        <v/>
      </c>
      <c r="H229" s="18">
        <f>IF(OR(F229="",G229=""),"",IF(F229&gt;'الإعدادات'!$B$5,ROUND(F229+G229,4),F229))</f>
        <v/>
      </c>
      <c r="I229" s="19">
        <f>IF(K229="محسوب",ROUND(C229*F229,4),"")</f>
        <v/>
      </c>
      <c r="J229" s="19">
        <f>IF(K229="محسوب",ROUND(C229*H229,4),"")</f>
        <v/>
      </c>
      <c r="K229" s="6">
        <f>IF(AND(A229&amp;""="",B229&amp;""="",C229&amp;""="",D229&amp;""="",E229&amp;""=""),"",IF(NOT(ISNUMBER(A229)),"السنة ناقصة",IF(NOT(ISNUMBER(C229)),"الكريديت ناقص",IF(C229&lt;=0,"الكريديت ناقص",IF(E229&amp;""="","بدون تقدير",IF(F229="","تقدير غير موجود",IF(G229="","نوع غير موجود","محسوب")))))))</f>
        <v/>
      </c>
    </row>
    <row r="230">
      <c r="A230" s="17" t="n"/>
      <c r="B230" s="5" t="n"/>
      <c r="C230" s="13" t="n"/>
      <c r="D230" s="5" t="n"/>
      <c r="E230" s="5" t="n"/>
      <c r="F230" s="18">
        <f>IF(E230&amp;""="","",IFERROR(VLOOKUP(E230&amp;"",'الإعدادات'!$A$10:$B$24,2,FALSE),""))</f>
        <v/>
      </c>
      <c r="G230" s="18">
        <f>IF(F230="","",IF(D230&amp;""="",0,IFERROR(VLOOKUP(D230&amp;"",'الإعدادات'!$D$10:$E$17,2,FALSE),"")))</f>
        <v/>
      </c>
      <c r="H230" s="18">
        <f>IF(OR(F230="",G230=""),"",IF(F230&gt;'الإعدادات'!$B$5,ROUND(F230+G230,4),F230))</f>
        <v/>
      </c>
      <c r="I230" s="19">
        <f>IF(K230="محسوب",ROUND(C230*F230,4),"")</f>
        <v/>
      </c>
      <c r="J230" s="19">
        <f>IF(K230="محسوب",ROUND(C230*H230,4),"")</f>
        <v/>
      </c>
      <c r="K230" s="6">
        <f>IF(AND(A230&amp;""="",B230&amp;""="",C230&amp;""="",D230&amp;""="",E230&amp;""=""),"",IF(NOT(ISNUMBER(A230)),"السنة ناقصة",IF(NOT(ISNUMBER(C230)),"الكريديت ناقص",IF(C230&lt;=0,"الكريديت ناقص",IF(E230&amp;""="","بدون تقدير",IF(F230="","تقدير غير موجود",IF(G230="","نوع غير موجود","محسوب")))))))</f>
        <v/>
      </c>
    </row>
    <row r="231">
      <c r="A231" s="17" t="n"/>
      <c r="B231" s="5" t="n"/>
      <c r="C231" s="13" t="n"/>
      <c r="D231" s="5" t="n"/>
      <c r="E231" s="5" t="n"/>
      <c r="F231" s="18">
        <f>IF(E231&amp;""="","",IFERROR(VLOOKUP(E231&amp;"",'الإعدادات'!$A$10:$B$24,2,FALSE),""))</f>
        <v/>
      </c>
      <c r="G231" s="18">
        <f>IF(F231="","",IF(D231&amp;""="",0,IFERROR(VLOOKUP(D231&amp;"",'الإعدادات'!$D$10:$E$17,2,FALSE),"")))</f>
        <v/>
      </c>
      <c r="H231" s="18">
        <f>IF(OR(F231="",G231=""),"",IF(F231&gt;'الإعدادات'!$B$5,ROUND(F231+G231,4),F231))</f>
        <v/>
      </c>
      <c r="I231" s="19">
        <f>IF(K231="محسوب",ROUND(C231*F231,4),"")</f>
        <v/>
      </c>
      <c r="J231" s="19">
        <f>IF(K231="محسوب",ROUND(C231*H231,4),"")</f>
        <v/>
      </c>
      <c r="K231" s="6">
        <f>IF(AND(A231&amp;""="",B231&amp;""="",C231&amp;""="",D231&amp;""="",E231&amp;""=""),"",IF(NOT(ISNUMBER(A231)),"السنة ناقصة",IF(NOT(ISNUMBER(C231)),"الكريديت ناقص",IF(C231&lt;=0,"الكريديت ناقص",IF(E231&amp;""="","بدون تقدير",IF(F231="","تقدير غير موجود",IF(G231="","نوع غير موجود","محسوب")))))))</f>
        <v/>
      </c>
    </row>
    <row r="232">
      <c r="A232" s="17" t="n"/>
      <c r="B232" s="5" t="n"/>
      <c r="C232" s="13" t="n"/>
      <c r="D232" s="5" t="n"/>
      <c r="E232" s="5" t="n"/>
      <c r="F232" s="18">
        <f>IF(E232&amp;""="","",IFERROR(VLOOKUP(E232&amp;"",'الإعدادات'!$A$10:$B$24,2,FALSE),""))</f>
        <v/>
      </c>
      <c r="G232" s="18">
        <f>IF(F232="","",IF(D232&amp;""="",0,IFERROR(VLOOKUP(D232&amp;"",'الإعدادات'!$D$10:$E$17,2,FALSE),"")))</f>
        <v/>
      </c>
      <c r="H232" s="18">
        <f>IF(OR(F232="",G232=""),"",IF(F232&gt;'الإعدادات'!$B$5,ROUND(F232+G232,4),F232))</f>
        <v/>
      </c>
      <c r="I232" s="19">
        <f>IF(K232="محسوب",ROUND(C232*F232,4),"")</f>
        <v/>
      </c>
      <c r="J232" s="19">
        <f>IF(K232="محسوب",ROUND(C232*H232,4),"")</f>
        <v/>
      </c>
      <c r="K232" s="6">
        <f>IF(AND(A232&amp;""="",B232&amp;""="",C232&amp;""="",D232&amp;""="",E232&amp;""=""),"",IF(NOT(ISNUMBER(A232)),"السنة ناقصة",IF(NOT(ISNUMBER(C232)),"الكريديت ناقص",IF(C232&lt;=0,"الكريديت ناقص",IF(E232&amp;""="","بدون تقدير",IF(F232="","تقدير غير موجود",IF(G232="","نوع غير موجود","محسوب")))))))</f>
        <v/>
      </c>
    </row>
    <row r="233">
      <c r="A233" s="17" t="n"/>
      <c r="B233" s="5" t="n"/>
      <c r="C233" s="13" t="n"/>
      <c r="D233" s="5" t="n"/>
      <c r="E233" s="5" t="n"/>
      <c r="F233" s="18">
        <f>IF(E233&amp;""="","",IFERROR(VLOOKUP(E233&amp;"",'الإعدادات'!$A$10:$B$24,2,FALSE),""))</f>
        <v/>
      </c>
      <c r="G233" s="18">
        <f>IF(F233="","",IF(D233&amp;""="",0,IFERROR(VLOOKUP(D233&amp;"",'الإعدادات'!$D$10:$E$17,2,FALSE),"")))</f>
        <v/>
      </c>
      <c r="H233" s="18">
        <f>IF(OR(F233="",G233=""),"",IF(F233&gt;'الإعدادات'!$B$5,ROUND(F233+G233,4),F233))</f>
        <v/>
      </c>
      <c r="I233" s="19">
        <f>IF(K233="محسوب",ROUND(C233*F233,4),"")</f>
        <v/>
      </c>
      <c r="J233" s="19">
        <f>IF(K233="محسوب",ROUND(C233*H233,4),"")</f>
        <v/>
      </c>
      <c r="K233" s="6">
        <f>IF(AND(A233&amp;""="",B233&amp;""="",C233&amp;""="",D233&amp;""="",E233&amp;""=""),"",IF(NOT(ISNUMBER(A233)),"السنة ناقصة",IF(NOT(ISNUMBER(C233)),"الكريديت ناقص",IF(C233&lt;=0,"الكريديت ناقص",IF(E233&amp;""="","بدون تقدير",IF(F233="","تقدير غير موجود",IF(G233="","نوع غير موجود","محسوب")))))))</f>
        <v/>
      </c>
    </row>
    <row r="234">
      <c r="A234" s="17" t="n"/>
      <c r="B234" s="5" t="n"/>
      <c r="C234" s="13" t="n"/>
      <c r="D234" s="5" t="n"/>
      <c r="E234" s="5" t="n"/>
      <c r="F234" s="18">
        <f>IF(E234&amp;""="","",IFERROR(VLOOKUP(E234&amp;"",'الإعدادات'!$A$10:$B$24,2,FALSE),""))</f>
        <v/>
      </c>
      <c r="G234" s="18">
        <f>IF(F234="","",IF(D234&amp;""="",0,IFERROR(VLOOKUP(D234&amp;"",'الإعدادات'!$D$10:$E$17,2,FALSE),"")))</f>
        <v/>
      </c>
      <c r="H234" s="18">
        <f>IF(OR(F234="",G234=""),"",IF(F234&gt;'الإعدادات'!$B$5,ROUND(F234+G234,4),F234))</f>
        <v/>
      </c>
      <c r="I234" s="19">
        <f>IF(K234="محسوب",ROUND(C234*F234,4),"")</f>
        <v/>
      </c>
      <c r="J234" s="19">
        <f>IF(K234="محسوب",ROUND(C234*H234,4),"")</f>
        <v/>
      </c>
      <c r="K234" s="6">
        <f>IF(AND(A234&amp;""="",B234&amp;""="",C234&amp;""="",D234&amp;""="",E234&amp;""=""),"",IF(NOT(ISNUMBER(A234)),"السنة ناقصة",IF(NOT(ISNUMBER(C234)),"الكريديت ناقص",IF(C234&lt;=0,"الكريديت ناقص",IF(E234&amp;""="","بدون تقدير",IF(F234="","تقدير غير موجود",IF(G234="","نوع غير موجود","محسوب")))))))</f>
        <v/>
      </c>
    </row>
    <row r="235">
      <c r="A235" s="17" t="n"/>
      <c r="B235" s="5" t="n"/>
      <c r="C235" s="13" t="n"/>
      <c r="D235" s="5" t="n"/>
      <c r="E235" s="5" t="n"/>
      <c r="F235" s="18">
        <f>IF(E235&amp;""="","",IFERROR(VLOOKUP(E235&amp;"",'الإعدادات'!$A$10:$B$24,2,FALSE),""))</f>
        <v/>
      </c>
      <c r="G235" s="18">
        <f>IF(F235="","",IF(D235&amp;""="",0,IFERROR(VLOOKUP(D235&amp;"",'الإعدادات'!$D$10:$E$17,2,FALSE),"")))</f>
        <v/>
      </c>
      <c r="H235" s="18">
        <f>IF(OR(F235="",G235=""),"",IF(F235&gt;'الإعدادات'!$B$5,ROUND(F235+G235,4),F235))</f>
        <v/>
      </c>
      <c r="I235" s="19">
        <f>IF(K235="محسوب",ROUND(C235*F235,4),"")</f>
        <v/>
      </c>
      <c r="J235" s="19">
        <f>IF(K235="محسوب",ROUND(C235*H235,4),"")</f>
        <v/>
      </c>
      <c r="K235" s="6">
        <f>IF(AND(A235&amp;""="",B235&amp;""="",C235&amp;""="",D235&amp;""="",E235&amp;""=""),"",IF(NOT(ISNUMBER(A235)),"السنة ناقصة",IF(NOT(ISNUMBER(C235)),"الكريديت ناقص",IF(C235&lt;=0,"الكريديت ناقص",IF(E235&amp;""="","بدون تقدير",IF(F235="","تقدير غير موجود",IF(G235="","نوع غير موجود","محسوب")))))))</f>
        <v/>
      </c>
    </row>
    <row r="236">
      <c r="A236" s="17" t="n"/>
      <c r="B236" s="5" t="n"/>
      <c r="C236" s="13" t="n"/>
      <c r="D236" s="5" t="n"/>
      <c r="E236" s="5" t="n"/>
      <c r="F236" s="18">
        <f>IF(E236&amp;""="","",IFERROR(VLOOKUP(E236&amp;"",'الإعدادات'!$A$10:$B$24,2,FALSE),""))</f>
        <v/>
      </c>
      <c r="G236" s="18">
        <f>IF(F236="","",IF(D236&amp;""="",0,IFERROR(VLOOKUP(D236&amp;"",'الإعدادات'!$D$10:$E$17,2,FALSE),"")))</f>
        <v/>
      </c>
      <c r="H236" s="18">
        <f>IF(OR(F236="",G236=""),"",IF(F236&gt;'الإعدادات'!$B$5,ROUND(F236+G236,4),F236))</f>
        <v/>
      </c>
      <c r="I236" s="19">
        <f>IF(K236="محسوب",ROUND(C236*F236,4),"")</f>
        <v/>
      </c>
      <c r="J236" s="19">
        <f>IF(K236="محسوب",ROUND(C236*H236,4),"")</f>
        <v/>
      </c>
      <c r="K236" s="6">
        <f>IF(AND(A236&amp;""="",B236&amp;""="",C236&amp;""="",D236&amp;""="",E236&amp;""=""),"",IF(NOT(ISNUMBER(A236)),"السنة ناقصة",IF(NOT(ISNUMBER(C236)),"الكريديت ناقص",IF(C236&lt;=0,"الكريديت ناقص",IF(E236&amp;""="","بدون تقدير",IF(F236="","تقدير غير موجود",IF(G236="","نوع غير موجود","محسوب")))))))</f>
        <v/>
      </c>
    </row>
    <row r="237">
      <c r="A237" s="17" t="n"/>
      <c r="B237" s="5" t="n"/>
      <c r="C237" s="13" t="n"/>
      <c r="D237" s="5" t="n"/>
      <c r="E237" s="5" t="n"/>
      <c r="F237" s="18">
        <f>IF(E237&amp;""="","",IFERROR(VLOOKUP(E237&amp;"",'الإعدادات'!$A$10:$B$24,2,FALSE),""))</f>
        <v/>
      </c>
      <c r="G237" s="18">
        <f>IF(F237="","",IF(D237&amp;""="",0,IFERROR(VLOOKUP(D237&amp;"",'الإعدادات'!$D$10:$E$17,2,FALSE),"")))</f>
        <v/>
      </c>
      <c r="H237" s="18">
        <f>IF(OR(F237="",G237=""),"",IF(F237&gt;'الإعدادات'!$B$5,ROUND(F237+G237,4),F237))</f>
        <v/>
      </c>
      <c r="I237" s="19">
        <f>IF(K237="محسوب",ROUND(C237*F237,4),"")</f>
        <v/>
      </c>
      <c r="J237" s="19">
        <f>IF(K237="محسوب",ROUND(C237*H237,4),"")</f>
        <v/>
      </c>
      <c r="K237" s="6">
        <f>IF(AND(A237&amp;""="",B237&amp;""="",C237&amp;""="",D237&amp;""="",E237&amp;""=""),"",IF(NOT(ISNUMBER(A237)),"السنة ناقصة",IF(NOT(ISNUMBER(C237)),"الكريديت ناقص",IF(C237&lt;=0,"الكريديت ناقص",IF(E237&amp;""="","بدون تقدير",IF(F237="","تقدير غير موجود",IF(G237="","نوع غير موجود","محسوب")))))))</f>
        <v/>
      </c>
    </row>
    <row r="238">
      <c r="A238" s="17" t="n"/>
      <c r="B238" s="5" t="n"/>
      <c r="C238" s="13" t="n"/>
      <c r="D238" s="5" t="n"/>
      <c r="E238" s="5" t="n"/>
      <c r="F238" s="18">
        <f>IF(E238&amp;""="","",IFERROR(VLOOKUP(E238&amp;"",'الإعدادات'!$A$10:$B$24,2,FALSE),""))</f>
        <v/>
      </c>
      <c r="G238" s="18">
        <f>IF(F238="","",IF(D238&amp;""="",0,IFERROR(VLOOKUP(D238&amp;"",'الإعدادات'!$D$10:$E$17,2,FALSE),"")))</f>
        <v/>
      </c>
      <c r="H238" s="18">
        <f>IF(OR(F238="",G238=""),"",IF(F238&gt;'الإعدادات'!$B$5,ROUND(F238+G238,4),F238))</f>
        <v/>
      </c>
      <c r="I238" s="19">
        <f>IF(K238="محسوب",ROUND(C238*F238,4),"")</f>
        <v/>
      </c>
      <c r="J238" s="19">
        <f>IF(K238="محسوب",ROUND(C238*H238,4),"")</f>
        <v/>
      </c>
      <c r="K238" s="6">
        <f>IF(AND(A238&amp;""="",B238&amp;""="",C238&amp;""="",D238&amp;""="",E238&amp;""=""),"",IF(NOT(ISNUMBER(A238)),"السنة ناقصة",IF(NOT(ISNUMBER(C238)),"الكريديت ناقص",IF(C238&lt;=0,"الكريديت ناقص",IF(E238&amp;""="","بدون تقدير",IF(F238="","تقدير غير موجود",IF(G238="","نوع غير موجود","محسوب")))))))</f>
        <v/>
      </c>
    </row>
    <row r="239">
      <c r="A239" s="17" t="n"/>
      <c r="B239" s="5" t="n"/>
      <c r="C239" s="13" t="n"/>
      <c r="D239" s="5" t="n"/>
      <c r="E239" s="5" t="n"/>
      <c r="F239" s="18">
        <f>IF(E239&amp;""="","",IFERROR(VLOOKUP(E239&amp;"",'الإعدادات'!$A$10:$B$24,2,FALSE),""))</f>
        <v/>
      </c>
      <c r="G239" s="18">
        <f>IF(F239="","",IF(D239&amp;""="",0,IFERROR(VLOOKUP(D239&amp;"",'الإعدادات'!$D$10:$E$17,2,FALSE),"")))</f>
        <v/>
      </c>
      <c r="H239" s="18">
        <f>IF(OR(F239="",G239=""),"",IF(F239&gt;'الإعدادات'!$B$5,ROUND(F239+G239,4),F239))</f>
        <v/>
      </c>
      <c r="I239" s="19">
        <f>IF(K239="محسوب",ROUND(C239*F239,4),"")</f>
        <v/>
      </c>
      <c r="J239" s="19">
        <f>IF(K239="محسوب",ROUND(C239*H239,4),"")</f>
        <v/>
      </c>
      <c r="K239" s="6">
        <f>IF(AND(A239&amp;""="",B239&amp;""="",C239&amp;""="",D239&amp;""="",E239&amp;""=""),"",IF(NOT(ISNUMBER(A239)),"السنة ناقصة",IF(NOT(ISNUMBER(C239)),"الكريديت ناقص",IF(C239&lt;=0,"الكريديت ناقص",IF(E239&amp;""="","بدون تقدير",IF(F239="","تقدير غير موجود",IF(G239="","نوع غير موجود","محسوب")))))))</f>
        <v/>
      </c>
    </row>
    <row r="240">
      <c r="A240" s="17" t="n"/>
      <c r="B240" s="5" t="n"/>
      <c r="C240" s="13" t="n"/>
      <c r="D240" s="5" t="n"/>
      <c r="E240" s="5" t="n"/>
      <c r="F240" s="18">
        <f>IF(E240&amp;""="","",IFERROR(VLOOKUP(E240&amp;"",'الإعدادات'!$A$10:$B$24,2,FALSE),""))</f>
        <v/>
      </c>
      <c r="G240" s="18">
        <f>IF(F240="","",IF(D240&amp;""="",0,IFERROR(VLOOKUP(D240&amp;"",'الإعدادات'!$D$10:$E$17,2,FALSE),"")))</f>
        <v/>
      </c>
      <c r="H240" s="18">
        <f>IF(OR(F240="",G240=""),"",IF(F240&gt;'الإعدادات'!$B$5,ROUND(F240+G240,4),F240))</f>
        <v/>
      </c>
      <c r="I240" s="19">
        <f>IF(K240="محسوب",ROUND(C240*F240,4),"")</f>
        <v/>
      </c>
      <c r="J240" s="19">
        <f>IF(K240="محسوب",ROUND(C240*H240,4),"")</f>
        <v/>
      </c>
      <c r="K240" s="6">
        <f>IF(AND(A240&amp;""="",B240&amp;""="",C240&amp;""="",D240&amp;""="",E240&amp;""=""),"",IF(NOT(ISNUMBER(A240)),"السنة ناقصة",IF(NOT(ISNUMBER(C240)),"الكريديت ناقص",IF(C240&lt;=0,"الكريديت ناقص",IF(E240&amp;""="","بدون تقدير",IF(F240="","تقدير غير موجود",IF(G240="","نوع غير موجود","محسوب")))))))</f>
        <v/>
      </c>
    </row>
    <row r="241">
      <c r="A241" s="17" t="n"/>
      <c r="B241" s="5" t="n"/>
      <c r="C241" s="13" t="n"/>
      <c r="D241" s="5" t="n"/>
      <c r="E241" s="5" t="n"/>
      <c r="F241" s="18">
        <f>IF(E241&amp;""="","",IFERROR(VLOOKUP(E241&amp;"",'الإعدادات'!$A$10:$B$24,2,FALSE),""))</f>
        <v/>
      </c>
      <c r="G241" s="18">
        <f>IF(F241="","",IF(D241&amp;""="",0,IFERROR(VLOOKUP(D241&amp;"",'الإعدادات'!$D$10:$E$17,2,FALSE),"")))</f>
        <v/>
      </c>
      <c r="H241" s="18">
        <f>IF(OR(F241="",G241=""),"",IF(F241&gt;'الإعدادات'!$B$5,ROUND(F241+G241,4),F241))</f>
        <v/>
      </c>
      <c r="I241" s="19">
        <f>IF(K241="محسوب",ROUND(C241*F241,4),"")</f>
        <v/>
      </c>
      <c r="J241" s="19">
        <f>IF(K241="محسوب",ROUND(C241*H241,4),"")</f>
        <v/>
      </c>
      <c r="K241" s="6">
        <f>IF(AND(A241&amp;""="",B241&amp;""="",C241&amp;""="",D241&amp;""="",E241&amp;""=""),"",IF(NOT(ISNUMBER(A241)),"السنة ناقصة",IF(NOT(ISNUMBER(C241)),"الكريديت ناقص",IF(C241&lt;=0,"الكريديت ناقص",IF(E241&amp;""="","بدون تقدير",IF(F241="","تقدير غير موجود",IF(G241="","نوع غير موجود","محسوب")))))))</f>
        <v/>
      </c>
    </row>
    <row r="242">
      <c r="A242" s="17" t="n"/>
      <c r="B242" s="5" t="n"/>
      <c r="C242" s="13" t="n"/>
      <c r="D242" s="5" t="n"/>
      <c r="E242" s="5" t="n"/>
      <c r="F242" s="18">
        <f>IF(E242&amp;""="","",IFERROR(VLOOKUP(E242&amp;"",'الإعدادات'!$A$10:$B$24,2,FALSE),""))</f>
        <v/>
      </c>
      <c r="G242" s="18">
        <f>IF(F242="","",IF(D242&amp;""="",0,IFERROR(VLOOKUP(D242&amp;"",'الإعدادات'!$D$10:$E$17,2,FALSE),"")))</f>
        <v/>
      </c>
      <c r="H242" s="18">
        <f>IF(OR(F242="",G242=""),"",IF(F242&gt;'الإعدادات'!$B$5,ROUND(F242+G242,4),F242))</f>
        <v/>
      </c>
      <c r="I242" s="19">
        <f>IF(K242="محسوب",ROUND(C242*F242,4),"")</f>
        <v/>
      </c>
      <c r="J242" s="19">
        <f>IF(K242="محسوب",ROUND(C242*H242,4),"")</f>
        <v/>
      </c>
      <c r="K242" s="6">
        <f>IF(AND(A242&amp;""="",B242&amp;""="",C242&amp;""="",D242&amp;""="",E242&amp;""=""),"",IF(NOT(ISNUMBER(A242)),"السنة ناقصة",IF(NOT(ISNUMBER(C242)),"الكريديت ناقص",IF(C242&lt;=0,"الكريديت ناقص",IF(E242&amp;""="","بدون تقدير",IF(F242="","تقدير غير موجود",IF(G242="","نوع غير موجود","محسوب")))))))</f>
        <v/>
      </c>
    </row>
    <row r="243">
      <c r="A243" s="17" t="n"/>
      <c r="B243" s="5" t="n"/>
      <c r="C243" s="13" t="n"/>
      <c r="D243" s="5" t="n"/>
      <c r="E243" s="5" t="n"/>
      <c r="F243" s="18">
        <f>IF(E243&amp;""="","",IFERROR(VLOOKUP(E243&amp;"",'الإعدادات'!$A$10:$B$24,2,FALSE),""))</f>
        <v/>
      </c>
      <c r="G243" s="18">
        <f>IF(F243="","",IF(D243&amp;""="",0,IFERROR(VLOOKUP(D243&amp;"",'الإعدادات'!$D$10:$E$17,2,FALSE),"")))</f>
        <v/>
      </c>
      <c r="H243" s="18">
        <f>IF(OR(F243="",G243=""),"",IF(F243&gt;'الإعدادات'!$B$5,ROUND(F243+G243,4),F243))</f>
        <v/>
      </c>
      <c r="I243" s="19">
        <f>IF(K243="محسوب",ROUND(C243*F243,4),"")</f>
        <v/>
      </c>
      <c r="J243" s="19">
        <f>IF(K243="محسوب",ROUND(C243*H243,4),"")</f>
        <v/>
      </c>
      <c r="K243" s="6">
        <f>IF(AND(A243&amp;""="",B243&amp;""="",C243&amp;""="",D243&amp;""="",E243&amp;""=""),"",IF(NOT(ISNUMBER(A243)),"السنة ناقصة",IF(NOT(ISNUMBER(C243)),"الكريديت ناقص",IF(C243&lt;=0,"الكريديت ناقص",IF(E243&amp;""="","بدون تقدير",IF(F243="","تقدير غير موجود",IF(G243="","نوع غير موجود","محسوب")))))))</f>
        <v/>
      </c>
    </row>
    <row r="244">
      <c r="A244" s="17" t="n"/>
      <c r="B244" s="5" t="n"/>
      <c r="C244" s="13" t="n"/>
      <c r="D244" s="5" t="n"/>
      <c r="E244" s="5" t="n"/>
      <c r="F244" s="18">
        <f>IF(E244&amp;""="","",IFERROR(VLOOKUP(E244&amp;"",'الإعدادات'!$A$10:$B$24,2,FALSE),""))</f>
        <v/>
      </c>
      <c r="G244" s="18">
        <f>IF(F244="","",IF(D244&amp;""="",0,IFERROR(VLOOKUP(D244&amp;"",'الإعدادات'!$D$10:$E$17,2,FALSE),"")))</f>
        <v/>
      </c>
      <c r="H244" s="18">
        <f>IF(OR(F244="",G244=""),"",IF(F244&gt;'الإعدادات'!$B$5,ROUND(F244+G244,4),F244))</f>
        <v/>
      </c>
      <c r="I244" s="19">
        <f>IF(K244="محسوب",ROUND(C244*F244,4),"")</f>
        <v/>
      </c>
      <c r="J244" s="19">
        <f>IF(K244="محسوب",ROUND(C244*H244,4),"")</f>
        <v/>
      </c>
      <c r="K244" s="6">
        <f>IF(AND(A244&amp;""="",B244&amp;""="",C244&amp;""="",D244&amp;""="",E244&amp;""=""),"",IF(NOT(ISNUMBER(A244)),"السنة ناقصة",IF(NOT(ISNUMBER(C244)),"الكريديت ناقص",IF(C244&lt;=0,"الكريديت ناقص",IF(E244&amp;""="","بدون تقدير",IF(F244="","تقدير غير موجود",IF(G244="","نوع غير موجود","محسوب")))))))</f>
        <v/>
      </c>
    </row>
    <row r="245">
      <c r="A245" s="17" t="n"/>
      <c r="B245" s="5" t="n"/>
      <c r="C245" s="13" t="n"/>
      <c r="D245" s="5" t="n"/>
      <c r="E245" s="5" t="n"/>
      <c r="F245" s="18">
        <f>IF(E245&amp;""="","",IFERROR(VLOOKUP(E245&amp;"",'الإعدادات'!$A$10:$B$24,2,FALSE),""))</f>
        <v/>
      </c>
      <c r="G245" s="18">
        <f>IF(F245="","",IF(D245&amp;""="",0,IFERROR(VLOOKUP(D245&amp;"",'الإعدادات'!$D$10:$E$17,2,FALSE),"")))</f>
        <v/>
      </c>
      <c r="H245" s="18">
        <f>IF(OR(F245="",G245=""),"",IF(F245&gt;'الإعدادات'!$B$5,ROUND(F245+G245,4),F245))</f>
        <v/>
      </c>
      <c r="I245" s="19">
        <f>IF(K245="محسوب",ROUND(C245*F245,4),"")</f>
        <v/>
      </c>
      <c r="J245" s="19">
        <f>IF(K245="محسوب",ROUND(C245*H245,4),"")</f>
        <v/>
      </c>
      <c r="K245" s="6">
        <f>IF(AND(A245&amp;""="",B245&amp;""="",C245&amp;""="",D245&amp;""="",E245&amp;""=""),"",IF(NOT(ISNUMBER(A245)),"السنة ناقصة",IF(NOT(ISNUMBER(C245)),"الكريديت ناقص",IF(C245&lt;=0,"الكريديت ناقص",IF(E245&amp;""="","بدون تقدير",IF(F245="","تقدير غير موجود",IF(G245="","نوع غير موجود","محسوب")))))))</f>
        <v/>
      </c>
    </row>
    <row r="246">
      <c r="A246" s="17" t="n"/>
      <c r="B246" s="5" t="n"/>
      <c r="C246" s="13" t="n"/>
      <c r="D246" s="5" t="n"/>
      <c r="E246" s="5" t="n"/>
      <c r="F246" s="18">
        <f>IF(E246&amp;""="","",IFERROR(VLOOKUP(E246&amp;"",'الإعدادات'!$A$10:$B$24,2,FALSE),""))</f>
        <v/>
      </c>
      <c r="G246" s="18">
        <f>IF(F246="","",IF(D246&amp;""="",0,IFERROR(VLOOKUP(D246&amp;"",'الإعدادات'!$D$10:$E$17,2,FALSE),"")))</f>
        <v/>
      </c>
      <c r="H246" s="18">
        <f>IF(OR(F246="",G246=""),"",IF(F246&gt;'الإعدادات'!$B$5,ROUND(F246+G246,4),F246))</f>
        <v/>
      </c>
      <c r="I246" s="19">
        <f>IF(K246="محسوب",ROUND(C246*F246,4),"")</f>
        <v/>
      </c>
      <c r="J246" s="19">
        <f>IF(K246="محسوب",ROUND(C246*H246,4),"")</f>
        <v/>
      </c>
      <c r="K246" s="6">
        <f>IF(AND(A246&amp;""="",B246&amp;""="",C246&amp;""="",D246&amp;""="",E246&amp;""=""),"",IF(NOT(ISNUMBER(A246)),"السنة ناقصة",IF(NOT(ISNUMBER(C246)),"الكريديت ناقص",IF(C246&lt;=0,"الكريديت ناقص",IF(E246&amp;""="","بدون تقدير",IF(F246="","تقدير غير موجود",IF(G246="","نوع غير موجود","محسوب")))))))</f>
        <v/>
      </c>
    </row>
    <row r="247">
      <c r="A247" s="17" t="n"/>
      <c r="B247" s="5" t="n"/>
      <c r="C247" s="13" t="n"/>
      <c r="D247" s="5" t="n"/>
      <c r="E247" s="5" t="n"/>
      <c r="F247" s="18">
        <f>IF(E247&amp;""="","",IFERROR(VLOOKUP(E247&amp;"",'الإعدادات'!$A$10:$B$24,2,FALSE),""))</f>
        <v/>
      </c>
      <c r="G247" s="18">
        <f>IF(F247="","",IF(D247&amp;""="",0,IFERROR(VLOOKUP(D247&amp;"",'الإعدادات'!$D$10:$E$17,2,FALSE),"")))</f>
        <v/>
      </c>
      <c r="H247" s="18">
        <f>IF(OR(F247="",G247=""),"",IF(F247&gt;'الإعدادات'!$B$5,ROUND(F247+G247,4),F247))</f>
        <v/>
      </c>
      <c r="I247" s="19">
        <f>IF(K247="محسوب",ROUND(C247*F247,4),"")</f>
        <v/>
      </c>
      <c r="J247" s="19">
        <f>IF(K247="محسوب",ROUND(C247*H247,4),"")</f>
        <v/>
      </c>
      <c r="K247" s="6">
        <f>IF(AND(A247&amp;""="",B247&amp;""="",C247&amp;""="",D247&amp;""="",E247&amp;""=""),"",IF(NOT(ISNUMBER(A247)),"السنة ناقصة",IF(NOT(ISNUMBER(C247)),"الكريديت ناقص",IF(C247&lt;=0,"الكريديت ناقص",IF(E247&amp;""="","بدون تقدير",IF(F247="","تقدير غير موجود",IF(G247="","نوع غير موجود","محسوب")))))))</f>
        <v/>
      </c>
    </row>
    <row r="248">
      <c r="A248" s="17" t="n"/>
      <c r="B248" s="5" t="n"/>
      <c r="C248" s="13" t="n"/>
      <c r="D248" s="5" t="n"/>
      <c r="E248" s="5" t="n"/>
      <c r="F248" s="18">
        <f>IF(E248&amp;""="","",IFERROR(VLOOKUP(E248&amp;"",'الإعدادات'!$A$10:$B$24,2,FALSE),""))</f>
        <v/>
      </c>
      <c r="G248" s="18">
        <f>IF(F248="","",IF(D248&amp;""="",0,IFERROR(VLOOKUP(D248&amp;"",'الإعدادات'!$D$10:$E$17,2,FALSE),"")))</f>
        <v/>
      </c>
      <c r="H248" s="18">
        <f>IF(OR(F248="",G248=""),"",IF(F248&gt;'الإعدادات'!$B$5,ROUND(F248+G248,4),F248))</f>
        <v/>
      </c>
      <c r="I248" s="19">
        <f>IF(K248="محسوب",ROUND(C248*F248,4),"")</f>
        <v/>
      </c>
      <c r="J248" s="19">
        <f>IF(K248="محسوب",ROUND(C248*H248,4),"")</f>
        <v/>
      </c>
      <c r="K248" s="6">
        <f>IF(AND(A248&amp;""="",B248&amp;""="",C248&amp;""="",D248&amp;""="",E248&amp;""=""),"",IF(NOT(ISNUMBER(A248)),"السنة ناقصة",IF(NOT(ISNUMBER(C248)),"الكريديت ناقص",IF(C248&lt;=0,"الكريديت ناقص",IF(E248&amp;""="","بدون تقدير",IF(F248="","تقدير غير موجود",IF(G248="","نوع غير موجود","محسوب")))))))</f>
        <v/>
      </c>
    </row>
    <row r="249">
      <c r="A249" s="17" t="n"/>
      <c r="B249" s="5" t="n"/>
      <c r="C249" s="13" t="n"/>
      <c r="D249" s="5" t="n"/>
      <c r="E249" s="5" t="n"/>
      <c r="F249" s="18">
        <f>IF(E249&amp;""="","",IFERROR(VLOOKUP(E249&amp;"",'الإعدادات'!$A$10:$B$24,2,FALSE),""))</f>
        <v/>
      </c>
      <c r="G249" s="18">
        <f>IF(F249="","",IF(D249&amp;""="",0,IFERROR(VLOOKUP(D249&amp;"",'الإعدادات'!$D$10:$E$17,2,FALSE),"")))</f>
        <v/>
      </c>
      <c r="H249" s="18">
        <f>IF(OR(F249="",G249=""),"",IF(F249&gt;'الإعدادات'!$B$5,ROUND(F249+G249,4),F249))</f>
        <v/>
      </c>
      <c r="I249" s="19">
        <f>IF(K249="محسوب",ROUND(C249*F249,4),"")</f>
        <v/>
      </c>
      <c r="J249" s="19">
        <f>IF(K249="محسوب",ROUND(C249*H249,4),"")</f>
        <v/>
      </c>
      <c r="K249" s="6">
        <f>IF(AND(A249&amp;""="",B249&amp;""="",C249&amp;""="",D249&amp;""="",E249&amp;""=""),"",IF(NOT(ISNUMBER(A249)),"السنة ناقصة",IF(NOT(ISNUMBER(C249)),"الكريديت ناقص",IF(C249&lt;=0,"الكريديت ناقص",IF(E249&amp;""="","بدون تقدير",IF(F249="","تقدير غير موجود",IF(G249="","نوع غير موجود","محسوب")))))))</f>
        <v/>
      </c>
    </row>
    <row r="250">
      <c r="A250" s="17" t="n"/>
      <c r="B250" s="5" t="n"/>
      <c r="C250" s="13" t="n"/>
      <c r="D250" s="5" t="n"/>
      <c r="E250" s="5" t="n"/>
      <c r="F250" s="18">
        <f>IF(E250&amp;""="","",IFERROR(VLOOKUP(E250&amp;"",'الإعدادات'!$A$10:$B$24,2,FALSE),""))</f>
        <v/>
      </c>
      <c r="G250" s="18">
        <f>IF(F250="","",IF(D250&amp;""="",0,IFERROR(VLOOKUP(D250&amp;"",'الإعدادات'!$D$10:$E$17,2,FALSE),"")))</f>
        <v/>
      </c>
      <c r="H250" s="18">
        <f>IF(OR(F250="",G250=""),"",IF(F250&gt;'الإعدادات'!$B$5,ROUND(F250+G250,4),F250))</f>
        <v/>
      </c>
      <c r="I250" s="19">
        <f>IF(K250="محسوب",ROUND(C250*F250,4),"")</f>
        <v/>
      </c>
      <c r="J250" s="19">
        <f>IF(K250="محسوب",ROUND(C250*H250,4),"")</f>
        <v/>
      </c>
      <c r="K250" s="6">
        <f>IF(AND(A250&amp;""="",B250&amp;""="",C250&amp;""="",D250&amp;""="",E250&amp;""=""),"",IF(NOT(ISNUMBER(A250)),"السنة ناقصة",IF(NOT(ISNUMBER(C250)),"الكريديت ناقص",IF(C250&lt;=0,"الكريديت ناقص",IF(E250&amp;""="","بدون تقدير",IF(F250="","تقدير غير موجود",IF(G250="","نوع غير موجود","محسوب")))))))</f>
        <v/>
      </c>
    </row>
    <row r="251">
      <c r="A251" s="17" t="n"/>
      <c r="B251" s="5" t="n"/>
      <c r="C251" s="13" t="n"/>
      <c r="D251" s="5" t="n"/>
      <c r="E251" s="5" t="n"/>
      <c r="F251" s="18">
        <f>IF(E251&amp;""="","",IFERROR(VLOOKUP(E251&amp;"",'الإعدادات'!$A$10:$B$24,2,FALSE),""))</f>
        <v/>
      </c>
      <c r="G251" s="18">
        <f>IF(F251="","",IF(D251&amp;""="",0,IFERROR(VLOOKUP(D251&amp;"",'الإعدادات'!$D$10:$E$17,2,FALSE),"")))</f>
        <v/>
      </c>
      <c r="H251" s="18">
        <f>IF(OR(F251="",G251=""),"",IF(F251&gt;'الإعدادات'!$B$5,ROUND(F251+G251,4),F251))</f>
        <v/>
      </c>
      <c r="I251" s="19">
        <f>IF(K251="محسوب",ROUND(C251*F251,4),"")</f>
        <v/>
      </c>
      <c r="J251" s="19">
        <f>IF(K251="محسوب",ROUND(C251*H251,4),"")</f>
        <v/>
      </c>
      <c r="K251" s="6">
        <f>IF(AND(A251&amp;""="",B251&amp;""="",C251&amp;""="",D251&amp;""="",E251&amp;""=""),"",IF(NOT(ISNUMBER(A251)),"السنة ناقصة",IF(NOT(ISNUMBER(C251)),"الكريديت ناقص",IF(C251&lt;=0,"الكريديت ناقص",IF(E251&amp;""="","بدون تقدير",IF(F251="","تقدير غير موجود",IF(G251="","نوع غير موجود","محسوب")))))))</f>
        <v/>
      </c>
    </row>
    <row r="252">
      <c r="A252" s="17" t="n"/>
      <c r="B252" s="5" t="n"/>
      <c r="C252" s="13" t="n"/>
      <c r="D252" s="5" t="n"/>
      <c r="E252" s="5" t="n"/>
      <c r="F252" s="18">
        <f>IF(E252&amp;""="","",IFERROR(VLOOKUP(E252&amp;"",'الإعدادات'!$A$10:$B$24,2,FALSE),""))</f>
        <v/>
      </c>
      <c r="G252" s="18">
        <f>IF(F252="","",IF(D252&amp;""="",0,IFERROR(VLOOKUP(D252&amp;"",'الإعدادات'!$D$10:$E$17,2,FALSE),"")))</f>
        <v/>
      </c>
      <c r="H252" s="18">
        <f>IF(OR(F252="",G252=""),"",IF(F252&gt;'الإعدادات'!$B$5,ROUND(F252+G252,4),F252))</f>
        <v/>
      </c>
      <c r="I252" s="19">
        <f>IF(K252="محسوب",ROUND(C252*F252,4),"")</f>
        <v/>
      </c>
      <c r="J252" s="19">
        <f>IF(K252="محسوب",ROUND(C252*H252,4),"")</f>
        <v/>
      </c>
      <c r="K252" s="6">
        <f>IF(AND(A252&amp;""="",B252&amp;""="",C252&amp;""="",D252&amp;""="",E252&amp;""=""),"",IF(NOT(ISNUMBER(A252)),"السنة ناقصة",IF(NOT(ISNUMBER(C252)),"الكريديت ناقص",IF(C252&lt;=0,"الكريديت ناقص",IF(E252&amp;""="","بدون تقدير",IF(F252="","تقدير غير موجود",IF(G252="","نوع غير موجود","محسوب")))))))</f>
        <v/>
      </c>
    </row>
    <row r="253">
      <c r="A253" s="17" t="n"/>
      <c r="B253" s="5" t="n"/>
      <c r="C253" s="13" t="n"/>
      <c r="D253" s="5" t="n"/>
      <c r="E253" s="5" t="n"/>
      <c r="F253" s="18">
        <f>IF(E253&amp;""="","",IFERROR(VLOOKUP(E253&amp;"",'الإعدادات'!$A$10:$B$24,2,FALSE),""))</f>
        <v/>
      </c>
      <c r="G253" s="18">
        <f>IF(F253="","",IF(D253&amp;""="",0,IFERROR(VLOOKUP(D253&amp;"",'الإعدادات'!$D$10:$E$17,2,FALSE),"")))</f>
        <v/>
      </c>
      <c r="H253" s="18">
        <f>IF(OR(F253="",G253=""),"",IF(F253&gt;'الإعدادات'!$B$5,ROUND(F253+G253,4),F253))</f>
        <v/>
      </c>
      <c r="I253" s="19">
        <f>IF(K253="محسوب",ROUND(C253*F253,4),"")</f>
        <v/>
      </c>
      <c r="J253" s="19">
        <f>IF(K253="محسوب",ROUND(C253*H253,4),"")</f>
        <v/>
      </c>
      <c r="K253" s="6">
        <f>IF(AND(A253&amp;""="",B253&amp;""="",C253&amp;""="",D253&amp;""="",E253&amp;""=""),"",IF(NOT(ISNUMBER(A253)),"السنة ناقصة",IF(NOT(ISNUMBER(C253)),"الكريديت ناقص",IF(C253&lt;=0,"الكريديت ناقص",IF(E253&amp;""="","بدون تقدير",IF(F253="","تقدير غير موجود",IF(G253="","نوع غير موجود","محسوب")))))))</f>
        <v/>
      </c>
    </row>
    <row r="254">
      <c r="A254" s="17" t="n"/>
      <c r="B254" s="5" t="n"/>
      <c r="C254" s="13" t="n"/>
      <c r="D254" s="5" t="n"/>
      <c r="E254" s="5" t="n"/>
      <c r="F254" s="18">
        <f>IF(E254&amp;""="","",IFERROR(VLOOKUP(E254&amp;"",'الإعدادات'!$A$10:$B$24,2,FALSE),""))</f>
        <v/>
      </c>
      <c r="G254" s="18">
        <f>IF(F254="","",IF(D254&amp;""="",0,IFERROR(VLOOKUP(D254&amp;"",'الإعدادات'!$D$10:$E$17,2,FALSE),"")))</f>
        <v/>
      </c>
      <c r="H254" s="18">
        <f>IF(OR(F254="",G254=""),"",IF(F254&gt;'الإعدادات'!$B$5,ROUND(F254+G254,4),F254))</f>
        <v/>
      </c>
      <c r="I254" s="19">
        <f>IF(K254="محسوب",ROUND(C254*F254,4),"")</f>
        <v/>
      </c>
      <c r="J254" s="19">
        <f>IF(K254="محسوب",ROUND(C254*H254,4),"")</f>
        <v/>
      </c>
      <c r="K254" s="6">
        <f>IF(AND(A254&amp;""="",B254&amp;""="",C254&amp;""="",D254&amp;""="",E254&amp;""=""),"",IF(NOT(ISNUMBER(A254)),"السنة ناقصة",IF(NOT(ISNUMBER(C254)),"الكريديت ناقص",IF(C254&lt;=0,"الكريديت ناقص",IF(E254&amp;""="","بدون تقدير",IF(F254="","تقدير غير موجود",IF(G254="","نوع غير موجود","محسوب")))))))</f>
        <v/>
      </c>
    </row>
    <row r="255">
      <c r="A255" s="17" t="n"/>
      <c r="B255" s="5" t="n"/>
      <c r="C255" s="13" t="n"/>
      <c r="D255" s="5" t="n"/>
      <c r="E255" s="5" t="n"/>
      <c r="F255" s="18">
        <f>IF(E255&amp;""="","",IFERROR(VLOOKUP(E255&amp;"",'الإعدادات'!$A$10:$B$24,2,FALSE),""))</f>
        <v/>
      </c>
      <c r="G255" s="18">
        <f>IF(F255="","",IF(D255&amp;""="",0,IFERROR(VLOOKUP(D255&amp;"",'الإعدادات'!$D$10:$E$17,2,FALSE),"")))</f>
        <v/>
      </c>
      <c r="H255" s="18">
        <f>IF(OR(F255="",G255=""),"",IF(F255&gt;'الإعدادات'!$B$5,ROUND(F255+G255,4),F255))</f>
        <v/>
      </c>
      <c r="I255" s="19">
        <f>IF(K255="محسوب",ROUND(C255*F255,4),"")</f>
        <v/>
      </c>
      <c r="J255" s="19">
        <f>IF(K255="محسوب",ROUND(C255*H255,4),"")</f>
        <v/>
      </c>
      <c r="K255" s="6">
        <f>IF(AND(A255&amp;""="",B255&amp;""="",C255&amp;""="",D255&amp;""="",E255&amp;""=""),"",IF(NOT(ISNUMBER(A255)),"السنة ناقصة",IF(NOT(ISNUMBER(C255)),"الكريديت ناقص",IF(C255&lt;=0,"الكريديت ناقص",IF(E255&amp;""="","بدون تقدير",IF(F255="","تقدير غير موجود",IF(G255="","نوع غير موجود","محسوب")))))))</f>
        <v/>
      </c>
    </row>
    <row r="256">
      <c r="A256" s="17" t="n"/>
      <c r="B256" s="5" t="n"/>
      <c r="C256" s="13" t="n"/>
      <c r="D256" s="5" t="n"/>
      <c r="E256" s="5" t="n"/>
      <c r="F256" s="18">
        <f>IF(E256&amp;""="","",IFERROR(VLOOKUP(E256&amp;"",'الإعدادات'!$A$10:$B$24,2,FALSE),""))</f>
        <v/>
      </c>
      <c r="G256" s="18">
        <f>IF(F256="","",IF(D256&amp;""="",0,IFERROR(VLOOKUP(D256&amp;"",'الإعدادات'!$D$10:$E$17,2,FALSE),"")))</f>
        <v/>
      </c>
      <c r="H256" s="18">
        <f>IF(OR(F256="",G256=""),"",IF(F256&gt;'الإعدادات'!$B$5,ROUND(F256+G256,4),F256))</f>
        <v/>
      </c>
      <c r="I256" s="19">
        <f>IF(K256="محسوب",ROUND(C256*F256,4),"")</f>
        <v/>
      </c>
      <c r="J256" s="19">
        <f>IF(K256="محسوب",ROUND(C256*H256,4),"")</f>
        <v/>
      </c>
      <c r="K256" s="6">
        <f>IF(AND(A256&amp;""="",B256&amp;""="",C256&amp;""="",D256&amp;""="",E256&amp;""=""),"",IF(NOT(ISNUMBER(A256)),"السنة ناقصة",IF(NOT(ISNUMBER(C256)),"الكريديت ناقص",IF(C256&lt;=0,"الكريديت ناقص",IF(E256&amp;""="","بدون تقدير",IF(F256="","تقدير غير موجود",IF(G256="","نوع غير موجود","محسوب")))))))</f>
        <v/>
      </c>
    </row>
    <row r="257">
      <c r="A257" s="17" t="n"/>
      <c r="B257" s="5" t="n"/>
      <c r="C257" s="13" t="n"/>
      <c r="D257" s="5" t="n"/>
      <c r="E257" s="5" t="n"/>
      <c r="F257" s="18">
        <f>IF(E257&amp;""="","",IFERROR(VLOOKUP(E257&amp;"",'الإعدادات'!$A$10:$B$24,2,FALSE),""))</f>
        <v/>
      </c>
      <c r="G257" s="18">
        <f>IF(F257="","",IF(D257&amp;""="",0,IFERROR(VLOOKUP(D257&amp;"",'الإعدادات'!$D$10:$E$17,2,FALSE),"")))</f>
        <v/>
      </c>
      <c r="H257" s="18">
        <f>IF(OR(F257="",G257=""),"",IF(F257&gt;'الإعدادات'!$B$5,ROUND(F257+G257,4),F257))</f>
        <v/>
      </c>
      <c r="I257" s="19">
        <f>IF(K257="محسوب",ROUND(C257*F257,4),"")</f>
        <v/>
      </c>
      <c r="J257" s="19">
        <f>IF(K257="محسوب",ROUND(C257*H257,4),"")</f>
        <v/>
      </c>
      <c r="K257" s="6">
        <f>IF(AND(A257&amp;""="",B257&amp;""="",C257&amp;""="",D257&amp;""="",E257&amp;""=""),"",IF(NOT(ISNUMBER(A257)),"السنة ناقصة",IF(NOT(ISNUMBER(C257)),"الكريديت ناقص",IF(C257&lt;=0,"الكريديت ناقص",IF(E257&amp;""="","بدون تقدير",IF(F257="","تقدير غير موجود",IF(G257="","نوع غير موجود","محسوب")))))))</f>
        <v/>
      </c>
    </row>
    <row r="258">
      <c r="A258" s="17" t="n"/>
      <c r="B258" s="5" t="n"/>
      <c r="C258" s="13" t="n"/>
      <c r="D258" s="5" t="n"/>
      <c r="E258" s="5" t="n"/>
      <c r="F258" s="18">
        <f>IF(E258&amp;""="","",IFERROR(VLOOKUP(E258&amp;"",'الإعدادات'!$A$10:$B$24,2,FALSE),""))</f>
        <v/>
      </c>
      <c r="G258" s="18">
        <f>IF(F258="","",IF(D258&amp;""="",0,IFERROR(VLOOKUP(D258&amp;"",'الإعدادات'!$D$10:$E$17,2,FALSE),"")))</f>
        <v/>
      </c>
      <c r="H258" s="18">
        <f>IF(OR(F258="",G258=""),"",IF(F258&gt;'الإعدادات'!$B$5,ROUND(F258+G258,4),F258))</f>
        <v/>
      </c>
      <c r="I258" s="19">
        <f>IF(K258="محسوب",ROUND(C258*F258,4),"")</f>
        <v/>
      </c>
      <c r="J258" s="19">
        <f>IF(K258="محسوب",ROUND(C258*H258,4),"")</f>
        <v/>
      </c>
      <c r="K258" s="6">
        <f>IF(AND(A258&amp;""="",B258&amp;""="",C258&amp;""="",D258&amp;""="",E258&amp;""=""),"",IF(NOT(ISNUMBER(A258)),"السنة ناقصة",IF(NOT(ISNUMBER(C258)),"الكريديت ناقص",IF(C258&lt;=0,"الكريديت ناقص",IF(E258&amp;""="","بدون تقدير",IF(F258="","تقدير غير موجود",IF(G258="","نوع غير موجود","محسوب")))))))</f>
        <v/>
      </c>
    </row>
    <row r="259">
      <c r="A259" s="17" t="n"/>
      <c r="B259" s="5" t="n"/>
      <c r="C259" s="13" t="n"/>
      <c r="D259" s="5" t="n"/>
      <c r="E259" s="5" t="n"/>
      <c r="F259" s="18">
        <f>IF(E259&amp;""="","",IFERROR(VLOOKUP(E259&amp;"",'الإعدادات'!$A$10:$B$24,2,FALSE),""))</f>
        <v/>
      </c>
      <c r="G259" s="18">
        <f>IF(F259="","",IF(D259&amp;""="",0,IFERROR(VLOOKUP(D259&amp;"",'الإعدادات'!$D$10:$E$17,2,FALSE),"")))</f>
        <v/>
      </c>
      <c r="H259" s="18">
        <f>IF(OR(F259="",G259=""),"",IF(F259&gt;'الإعدادات'!$B$5,ROUND(F259+G259,4),F259))</f>
        <v/>
      </c>
      <c r="I259" s="19">
        <f>IF(K259="محسوب",ROUND(C259*F259,4),"")</f>
        <v/>
      </c>
      <c r="J259" s="19">
        <f>IF(K259="محسوب",ROUND(C259*H259,4),"")</f>
        <v/>
      </c>
      <c r="K259" s="6">
        <f>IF(AND(A259&amp;""="",B259&amp;""="",C259&amp;""="",D259&amp;""="",E259&amp;""=""),"",IF(NOT(ISNUMBER(A259)),"السنة ناقصة",IF(NOT(ISNUMBER(C259)),"الكريديت ناقص",IF(C259&lt;=0,"الكريديت ناقص",IF(E259&amp;""="","بدون تقدير",IF(F259="","تقدير غير موجود",IF(G259="","نوع غير موجود","محسوب")))))))</f>
        <v/>
      </c>
    </row>
    <row r="260">
      <c r="A260" s="17" t="n"/>
      <c r="B260" s="5" t="n"/>
      <c r="C260" s="13" t="n"/>
      <c r="D260" s="5" t="n"/>
      <c r="E260" s="5" t="n"/>
      <c r="F260" s="18">
        <f>IF(E260&amp;""="","",IFERROR(VLOOKUP(E260&amp;"",'الإعدادات'!$A$10:$B$24,2,FALSE),""))</f>
        <v/>
      </c>
      <c r="G260" s="18">
        <f>IF(F260="","",IF(D260&amp;""="",0,IFERROR(VLOOKUP(D260&amp;"",'الإعدادات'!$D$10:$E$17,2,FALSE),"")))</f>
        <v/>
      </c>
      <c r="H260" s="18">
        <f>IF(OR(F260="",G260=""),"",IF(F260&gt;'الإعدادات'!$B$5,ROUND(F260+G260,4),F260))</f>
        <v/>
      </c>
      <c r="I260" s="19">
        <f>IF(K260="محسوب",ROUND(C260*F260,4),"")</f>
        <v/>
      </c>
      <c r="J260" s="19">
        <f>IF(K260="محسوب",ROUND(C260*H260,4),"")</f>
        <v/>
      </c>
      <c r="K260" s="6">
        <f>IF(AND(A260&amp;""="",B260&amp;""="",C260&amp;""="",D260&amp;""="",E260&amp;""=""),"",IF(NOT(ISNUMBER(A260)),"السنة ناقصة",IF(NOT(ISNUMBER(C260)),"الكريديت ناقص",IF(C260&lt;=0,"الكريديت ناقص",IF(E260&amp;""="","بدون تقدير",IF(F260="","تقدير غير موجود",IF(G260="","نوع غير موجود","محسوب")))))))</f>
        <v/>
      </c>
    </row>
    <row r="261">
      <c r="A261" s="17" t="n"/>
      <c r="B261" s="5" t="n"/>
      <c r="C261" s="13" t="n"/>
      <c r="D261" s="5" t="n"/>
      <c r="E261" s="5" t="n"/>
      <c r="F261" s="18">
        <f>IF(E261&amp;""="","",IFERROR(VLOOKUP(E261&amp;"",'الإعدادات'!$A$10:$B$24,2,FALSE),""))</f>
        <v/>
      </c>
      <c r="G261" s="18">
        <f>IF(F261="","",IF(D261&amp;""="",0,IFERROR(VLOOKUP(D261&amp;"",'الإعدادات'!$D$10:$E$17,2,FALSE),"")))</f>
        <v/>
      </c>
      <c r="H261" s="18">
        <f>IF(OR(F261="",G261=""),"",IF(F261&gt;'الإعدادات'!$B$5,ROUND(F261+G261,4),F261))</f>
        <v/>
      </c>
      <c r="I261" s="19">
        <f>IF(K261="محسوب",ROUND(C261*F261,4),"")</f>
        <v/>
      </c>
      <c r="J261" s="19">
        <f>IF(K261="محسوب",ROUND(C261*H261,4),"")</f>
        <v/>
      </c>
      <c r="K261" s="6">
        <f>IF(AND(A261&amp;""="",B261&amp;""="",C261&amp;""="",D261&amp;""="",E261&amp;""=""),"",IF(NOT(ISNUMBER(A261)),"السنة ناقصة",IF(NOT(ISNUMBER(C261)),"الكريديت ناقص",IF(C261&lt;=0,"الكريديت ناقص",IF(E261&amp;""="","بدون تقدير",IF(F261="","تقدير غير موجود",IF(G261="","نوع غير موجود","محسوب")))))))</f>
        <v/>
      </c>
    </row>
    <row r="262">
      <c r="A262" s="17" t="n"/>
      <c r="B262" s="5" t="n"/>
      <c r="C262" s="13" t="n"/>
      <c r="D262" s="5" t="n"/>
      <c r="E262" s="5" t="n"/>
      <c r="F262" s="18">
        <f>IF(E262&amp;""="","",IFERROR(VLOOKUP(E262&amp;"",'الإعدادات'!$A$10:$B$24,2,FALSE),""))</f>
        <v/>
      </c>
      <c r="G262" s="18">
        <f>IF(F262="","",IF(D262&amp;""="",0,IFERROR(VLOOKUP(D262&amp;"",'الإعدادات'!$D$10:$E$17,2,FALSE),"")))</f>
        <v/>
      </c>
      <c r="H262" s="18">
        <f>IF(OR(F262="",G262=""),"",IF(F262&gt;'الإعدادات'!$B$5,ROUND(F262+G262,4),F262))</f>
        <v/>
      </c>
      <c r="I262" s="19">
        <f>IF(K262="محسوب",ROUND(C262*F262,4),"")</f>
        <v/>
      </c>
      <c r="J262" s="19">
        <f>IF(K262="محسوب",ROUND(C262*H262,4),"")</f>
        <v/>
      </c>
      <c r="K262" s="6">
        <f>IF(AND(A262&amp;""="",B262&amp;""="",C262&amp;""="",D262&amp;""="",E262&amp;""=""),"",IF(NOT(ISNUMBER(A262)),"السنة ناقصة",IF(NOT(ISNUMBER(C262)),"الكريديت ناقص",IF(C262&lt;=0,"الكريديت ناقص",IF(E262&amp;""="","بدون تقدير",IF(F262="","تقدير غير موجود",IF(G262="","نوع غير موجود","محسوب")))))))</f>
        <v/>
      </c>
    </row>
    <row r="263">
      <c r="A263" s="17" t="n"/>
      <c r="B263" s="5" t="n"/>
      <c r="C263" s="13" t="n"/>
      <c r="D263" s="5" t="n"/>
      <c r="E263" s="5" t="n"/>
      <c r="F263" s="18">
        <f>IF(E263&amp;""="","",IFERROR(VLOOKUP(E263&amp;"",'الإعدادات'!$A$10:$B$24,2,FALSE),""))</f>
        <v/>
      </c>
      <c r="G263" s="18">
        <f>IF(F263="","",IF(D263&amp;""="",0,IFERROR(VLOOKUP(D263&amp;"",'الإعدادات'!$D$10:$E$17,2,FALSE),"")))</f>
        <v/>
      </c>
      <c r="H263" s="18">
        <f>IF(OR(F263="",G263=""),"",IF(F263&gt;'الإعدادات'!$B$5,ROUND(F263+G263,4),F263))</f>
        <v/>
      </c>
      <c r="I263" s="19">
        <f>IF(K263="محسوب",ROUND(C263*F263,4),"")</f>
        <v/>
      </c>
      <c r="J263" s="19">
        <f>IF(K263="محسوب",ROUND(C263*H263,4),"")</f>
        <v/>
      </c>
      <c r="K263" s="6">
        <f>IF(AND(A263&amp;""="",B263&amp;""="",C263&amp;""="",D263&amp;""="",E263&amp;""=""),"",IF(NOT(ISNUMBER(A263)),"السنة ناقصة",IF(NOT(ISNUMBER(C263)),"الكريديت ناقص",IF(C263&lt;=0,"الكريديت ناقص",IF(E263&amp;""="","بدون تقدير",IF(F263="","تقدير غير موجود",IF(G263="","نوع غير موجود","محسوب")))))))</f>
        <v/>
      </c>
    </row>
    <row r="264">
      <c r="A264" s="17" t="n"/>
      <c r="B264" s="5" t="n"/>
      <c r="C264" s="13" t="n"/>
      <c r="D264" s="5" t="n"/>
      <c r="E264" s="5" t="n"/>
      <c r="F264" s="18">
        <f>IF(E264&amp;""="","",IFERROR(VLOOKUP(E264&amp;"",'الإعدادات'!$A$10:$B$24,2,FALSE),""))</f>
        <v/>
      </c>
      <c r="G264" s="18">
        <f>IF(F264="","",IF(D264&amp;""="",0,IFERROR(VLOOKUP(D264&amp;"",'الإعدادات'!$D$10:$E$17,2,FALSE),"")))</f>
        <v/>
      </c>
      <c r="H264" s="18">
        <f>IF(OR(F264="",G264=""),"",IF(F264&gt;'الإعدادات'!$B$5,ROUND(F264+G264,4),F264))</f>
        <v/>
      </c>
      <c r="I264" s="19">
        <f>IF(K264="محسوب",ROUND(C264*F264,4),"")</f>
        <v/>
      </c>
      <c r="J264" s="19">
        <f>IF(K264="محسوب",ROUND(C264*H264,4),"")</f>
        <v/>
      </c>
      <c r="K264" s="6">
        <f>IF(AND(A264&amp;""="",B264&amp;""="",C264&amp;""="",D264&amp;""="",E264&amp;""=""),"",IF(NOT(ISNUMBER(A264)),"السنة ناقصة",IF(NOT(ISNUMBER(C264)),"الكريديت ناقص",IF(C264&lt;=0,"الكريديت ناقص",IF(E264&amp;""="","بدون تقدير",IF(F264="","تقدير غير موجود",IF(G264="","نوع غير موجود","محسوب")))))))</f>
        <v/>
      </c>
    </row>
    <row r="265">
      <c r="A265" s="17" t="n"/>
      <c r="B265" s="5" t="n"/>
      <c r="C265" s="13" t="n"/>
      <c r="D265" s="5" t="n"/>
      <c r="E265" s="5" t="n"/>
      <c r="F265" s="18">
        <f>IF(E265&amp;""="","",IFERROR(VLOOKUP(E265&amp;"",'الإعدادات'!$A$10:$B$24,2,FALSE),""))</f>
        <v/>
      </c>
      <c r="G265" s="18">
        <f>IF(F265="","",IF(D265&amp;""="",0,IFERROR(VLOOKUP(D265&amp;"",'الإعدادات'!$D$10:$E$17,2,FALSE),"")))</f>
        <v/>
      </c>
      <c r="H265" s="18">
        <f>IF(OR(F265="",G265=""),"",IF(F265&gt;'الإعدادات'!$B$5,ROUND(F265+G265,4),F265))</f>
        <v/>
      </c>
      <c r="I265" s="19">
        <f>IF(K265="محسوب",ROUND(C265*F265,4),"")</f>
        <v/>
      </c>
      <c r="J265" s="19">
        <f>IF(K265="محسوب",ROUND(C265*H265,4),"")</f>
        <v/>
      </c>
      <c r="K265" s="6">
        <f>IF(AND(A265&amp;""="",B265&amp;""="",C265&amp;""="",D265&amp;""="",E265&amp;""=""),"",IF(NOT(ISNUMBER(A265)),"السنة ناقصة",IF(NOT(ISNUMBER(C265)),"الكريديت ناقص",IF(C265&lt;=0,"الكريديت ناقص",IF(E265&amp;""="","بدون تقدير",IF(F265="","تقدير غير موجود",IF(G265="","نوع غير موجود","محسوب")))))))</f>
        <v/>
      </c>
    </row>
    <row r="266">
      <c r="A266" s="17" t="n"/>
      <c r="B266" s="5" t="n"/>
      <c r="C266" s="13" t="n"/>
      <c r="D266" s="5" t="n"/>
      <c r="E266" s="5" t="n"/>
      <c r="F266" s="18">
        <f>IF(E266&amp;""="","",IFERROR(VLOOKUP(E266&amp;"",'الإعدادات'!$A$10:$B$24,2,FALSE),""))</f>
        <v/>
      </c>
      <c r="G266" s="18">
        <f>IF(F266="","",IF(D266&amp;""="",0,IFERROR(VLOOKUP(D266&amp;"",'الإعدادات'!$D$10:$E$17,2,FALSE),"")))</f>
        <v/>
      </c>
      <c r="H266" s="18">
        <f>IF(OR(F266="",G266=""),"",IF(F266&gt;'الإعدادات'!$B$5,ROUND(F266+G266,4),F266))</f>
        <v/>
      </c>
      <c r="I266" s="19">
        <f>IF(K266="محسوب",ROUND(C266*F266,4),"")</f>
        <v/>
      </c>
      <c r="J266" s="19">
        <f>IF(K266="محسوب",ROUND(C266*H266,4),"")</f>
        <v/>
      </c>
      <c r="K266" s="6">
        <f>IF(AND(A266&amp;""="",B266&amp;""="",C266&amp;""="",D266&amp;""="",E266&amp;""=""),"",IF(NOT(ISNUMBER(A266)),"السنة ناقصة",IF(NOT(ISNUMBER(C266)),"الكريديت ناقص",IF(C266&lt;=0,"الكريديت ناقص",IF(E266&amp;""="","بدون تقدير",IF(F266="","تقدير غير موجود",IF(G266="","نوع غير موجود","محسوب")))))))</f>
        <v/>
      </c>
    </row>
    <row r="267">
      <c r="A267" s="17" t="n"/>
      <c r="B267" s="5" t="n"/>
      <c r="C267" s="13" t="n"/>
      <c r="D267" s="5" t="n"/>
      <c r="E267" s="5" t="n"/>
      <c r="F267" s="18">
        <f>IF(E267&amp;""="","",IFERROR(VLOOKUP(E267&amp;"",'الإعدادات'!$A$10:$B$24,2,FALSE),""))</f>
        <v/>
      </c>
      <c r="G267" s="18">
        <f>IF(F267="","",IF(D267&amp;""="",0,IFERROR(VLOOKUP(D267&amp;"",'الإعدادات'!$D$10:$E$17,2,FALSE),"")))</f>
        <v/>
      </c>
      <c r="H267" s="18">
        <f>IF(OR(F267="",G267=""),"",IF(F267&gt;'الإعدادات'!$B$5,ROUND(F267+G267,4),F267))</f>
        <v/>
      </c>
      <c r="I267" s="19">
        <f>IF(K267="محسوب",ROUND(C267*F267,4),"")</f>
        <v/>
      </c>
      <c r="J267" s="19">
        <f>IF(K267="محسوب",ROUND(C267*H267,4),"")</f>
        <v/>
      </c>
      <c r="K267" s="6">
        <f>IF(AND(A267&amp;""="",B267&amp;""="",C267&amp;""="",D267&amp;""="",E267&amp;""=""),"",IF(NOT(ISNUMBER(A267)),"السنة ناقصة",IF(NOT(ISNUMBER(C267)),"الكريديت ناقص",IF(C267&lt;=0,"الكريديت ناقص",IF(E267&amp;""="","بدون تقدير",IF(F267="","تقدير غير موجود",IF(G267="","نوع غير موجود","محسوب")))))))</f>
        <v/>
      </c>
    </row>
    <row r="268">
      <c r="A268" s="17" t="n"/>
      <c r="B268" s="5" t="n"/>
      <c r="C268" s="13" t="n"/>
      <c r="D268" s="5" t="n"/>
      <c r="E268" s="5" t="n"/>
      <c r="F268" s="18">
        <f>IF(E268&amp;""="","",IFERROR(VLOOKUP(E268&amp;"",'الإعدادات'!$A$10:$B$24,2,FALSE),""))</f>
        <v/>
      </c>
      <c r="G268" s="18">
        <f>IF(F268="","",IF(D268&amp;""="",0,IFERROR(VLOOKUP(D268&amp;"",'الإعدادات'!$D$10:$E$17,2,FALSE),"")))</f>
        <v/>
      </c>
      <c r="H268" s="18">
        <f>IF(OR(F268="",G268=""),"",IF(F268&gt;'الإعدادات'!$B$5,ROUND(F268+G268,4),F268))</f>
        <v/>
      </c>
      <c r="I268" s="19">
        <f>IF(K268="محسوب",ROUND(C268*F268,4),"")</f>
        <v/>
      </c>
      <c r="J268" s="19">
        <f>IF(K268="محسوب",ROUND(C268*H268,4),"")</f>
        <v/>
      </c>
      <c r="K268" s="6">
        <f>IF(AND(A268&amp;""="",B268&amp;""="",C268&amp;""="",D268&amp;""="",E268&amp;""=""),"",IF(NOT(ISNUMBER(A268)),"السنة ناقصة",IF(NOT(ISNUMBER(C268)),"الكريديت ناقص",IF(C268&lt;=0,"الكريديت ناقص",IF(E268&amp;""="","بدون تقدير",IF(F268="","تقدير غير موجود",IF(G268="","نوع غير موجود","محسوب")))))))</f>
        <v/>
      </c>
    </row>
    <row r="269">
      <c r="A269" s="17" t="n"/>
      <c r="B269" s="5" t="n"/>
      <c r="C269" s="13" t="n"/>
      <c r="D269" s="5" t="n"/>
      <c r="E269" s="5" t="n"/>
      <c r="F269" s="18">
        <f>IF(E269&amp;""="","",IFERROR(VLOOKUP(E269&amp;"",'الإعدادات'!$A$10:$B$24,2,FALSE),""))</f>
        <v/>
      </c>
      <c r="G269" s="18">
        <f>IF(F269="","",IF(D269&amp;""="",0,IFERROR(VLOOKUP(D269&amp;"",'الإعدادات'!$D$10:$E$17,2,FALSE),"")))</f>
        <v/>
      </c>
      <c r="H269" s="18">
        <f>IF(OR(F269="",G269=""),"",IF(F269&gt;'الإعدادات'!$B$5,ROUND(F269+G269,4),F269))</f>
        <v/>
      </c>
      <c r="I269" s="19">
        <f>IF(K269="محسوب",ROUND(C269*F269,4),"")</f>
        <v/>
      </c>
      <c r="J269" s="19">
        <f>IF(K269="محسوب",ROUND(C269*H269,4),"")</f>
        <v/>
      </c>
      <c r="K269" s="6">
        <f>IF(AND(A269&amp;""="",B269&amp;""="",C269&amp;""="",D269&amp;""="",E269&amp;""=""),"",IF(NOT(ISNUMBER(A269)),"السنة ناقصة",IF(NOT(ISNUMBER(C269)),"الكريديت ناقص",IF(C269&lt;=0,"الكريديت ناقص",IF(E269&amp;""="","بدون تقدير",IF(F269="","تقدير غير موجود",IF(G269="","نوع غير موجود","محسوب")))))))</f>
        <v/>
      </c>
    </row>
    <row r="270">
      <c r="A270" s="17" t="n"/>
      <c r="B270" s="5" t="n"/>
      <c r="C270" s="13" t="n"/>
      <c r="D270" s="5" t="n"/>
      <c r="E270" s="5" t="n"/>
      <c r="F270" s="18">
        <f>IF(E270&amp;""="","",IFERROR(VLOOKUP(E270&amp;"",'الإعدادات'!$A$10:$B$24,2,FALSE),""))</f>
        <v/>
      </c>
      <c r="G270" s="18">
        <f>IF(F270="","",IF(D270&amp;""="",0,IFERROR(VLOOKUP(D270&amp;"",'الإعدادات'!$D$10:$E$17,2,FALSE),"")))</f>
        <v/>
      </c>
      <c r="H270" s="18">
        <f>IF(OR(F270="",G270=""),"",IF(F270&gt;'الإعدادات'!$B$5,ROUND(F270+G270,4),F270))</f>
        <v/>
      </c>
      <c r="I270" s="19">
        <f>IF(K270="محسوب",ROUND(C270*F270,4),"")</f>
        <v/>
      </c>
      <c r="J270" s="19">
        <f>IF(K270="محسوب",ROUND(C270*H270,4),"")</f>
        <v/>
      </c>
      <c r="K270" s="6">
        <f>IF(AND(A270&amp;""="",B270&amp;""="",C270&amp;""="",D270&amp;""="",E270&amp;""=""),"",IF(NOT(ISNUMBER(A270)),"السنة ناقصة",IF(NOT(ISNUMBER(C270)),"الكريديت ناقص",IF(C270&lt;=0,"الكريديت ناقص",IF(E270&amp;""="","بدون تقدير",IF(F270="","تقدير غير موجود",IF(G270="","نوع غير موجود","محسوب")))))))</f>
        <v/>
      </c>
    </row>
    <row r="271">
      <c r="A271" s="17" t="n"/>
      <c r="B271" s="5" t="n"/>
      <c r="C271" s="13" t="n"/>
      <c r="D271" s="5" t="n"/>
      <c r="E271" s="5" t="n"/>
      <c r="F271" s="18">
        <f>IF(E271&amp;""="","",IFERROR(VLOOKUP(E271&amp;"",'الإعدادات'!$A$10:$B$24,2,FALSE),""))</f>
        <v/>
      </c>
      <c r="G271" s="18">
        <f>IF(F271="","",IF(D271&amp;""="",0,IFERROR(VLOOKUP(D271&amp;"",'الإعدادات'!$D$10:$E$17,2,FALSE),"")))</f>
        <v/>
      </c>
      <c r="H271" s="18">
        <f>IF(OR(F271="",G271=""),"",IF(F271&gt;'الإعدادات'!$B$5,ROUND(F271+G271,4),F271))</f>
        <v/>
      </c>
      <c r="I271" s="19">
        <f>IF(K271="محسوب",ROUND(C271*F271,4),"")</f>
        <v/>
      </c>
      <c r="J271" s="19">
        <f>IF(K271="محسوب",ROUND(C271*H271,4),"")</f>
        <v/>
      </c>
      <c r="K271" s="6">
        <f>IF(AND(A271&amp;""="",B271&amp;""="",C271&amp;""="",D271&amp;""="",E271&amp;""=""),"",IF(NOT(ISNUMBER(A271)),"السنة ناقصة",IF(NOT(ISNUMBER(C271)),"الكريديت ناقص",IF(C271&lt;=0,"الكريديت ناقص",IF(E271&amp;""="","بدون تقدير",IF(F271="","تقدير غير موجود",IF(G271="","نوع غير موجود","محسوب")))))))</f>
        <v/>
      </c>
    </row>
    <row r="272">
      <c r="A272" s="17" t="n"/>
      <c r="B272" s="5" t="n"/>
      <c r="C272" s="13" t="n"/>
      <c r="D272" s="5" t="n"/>
      <c r="E272" s="5" t="n"/>
      <c r="F272" s="18">
        <f>IF(E272&amp;""="","",IFERROR(VLOOKUP(E272&amp;"",'الإعدادات'!$A$10:$B$24,2,FALSE),""))</f>
        <v/>
      </c>
      <c r="G272" s="18">
        <f>IF(F272="","",IF(D272&amp;""="",0,IFERROR(VLOOKUP(D272&amp;"",'الإعدادات'!$D$10:$E$17,2,FALSE),"")))</f>
        <v/>
      </c>
      <c r="H272" s="18">
        <f>IF(OR(F272="",G272=""),"",IF(F272&gt;'الإعدادات'!$B$5,ROUND(F272+G272,4),F272))</f>
        <v/>
      </c>
      <c r="I272" s="19">
        <f>IF(K272="محسوب",ROUND(C272*F272,4),"")</f>
        <v/>
      </c>
      <c r="J272" s="19">
        <f>IF(K272="محسوب",ROUND(C272*H272,4),"")</f>
        <v/>
      </c>
      <c r="K272" s="6">
        <f>IF(AND(A272&amp;""="",B272&amp;""="",C272&amp;""="",D272&amp;""="",E272&amp;""=""),"",IF(NOT(ISNUMBER(A272)),"السنة ناقصة",IF(NOT(ISNUMBER(C272)),"الكريديت ناقص",IF(C272&lt;=0,"الكريديت ناقص",IF(E272&amp;""="","بدون تقدير",IF(F272="","تقدير غير موجود",IF(G272="","نوع غير موجود","محسوب")))))))</f>
        <v/>
      </c>
    </row>
    <row r="273">
      <c r="A273" s="17" t="n"/>
      <c r="B273" s="5" t="n"/>
      <c r="C273" s="13" t="n"/>
      <c r="D273" s="5" t="n"/>
      <c r="E273" s="5" t="n"/>
      <c r="F273" s="18">
        <f>IF(E273&amp;""="","",IFERROR(VLOOKUP(E273&amp;"",'الإعدادات'!$A$10:$B$24,2,FALSE),""))</f>
        <v/>
      </c>
      <c r="G273" s="18">
        <f>IF(F273="","",IF(D273&amp;""="",0,IFERROR(VLOOKUP(D273&amp;"",'الإعدادات'!$D$10:$E$17,2,FALSE),"")))</f>
        <v/>
      </c>
      <c r="H273" s="18">
        <f>IF(OR(F273="",G273=""),"",IF(F273&gt;'الإعدادات'!$B$5,ROUND(F273+G273,4),F273))</f>
        <v/>
      </c>
      <c r="I273" s="19">
        <f>IF(K273="محسوب",ROUND(C273*F273,4),"")</f>
        <v/>
      </c>
      <c r="J273" s="19">
        <f>IF(K273="محسوب",ROUND(C273*H273,4),"")</f>
        <v/>
      </c>
      <c r="K273" s="6">
        <f>IF(AND(A273&amp;""="",B273&amp;""="",C273&amp;""="",D273&amp;""="",E273&amp;""=""),"",IF(NOT(ISNUMBER(A273)),"السنة ناقصة",IF(NOT(ISNUMBER(C273)),"الكريديت ناقص",IF(C273&lt;=0,"الكريديت ناقص",IF(E273&amp;""="","بدون تقدير",IF(F273="","تقدير غير موجود",IF(G273="","نوع غير موجود","محسوب")))))))</f>
        <v/>
      </c>
    </row>
    <row r="274">
      <c r="A274" s="17" t="n"/>
      <c r="B274" s="5" t="n"/>
      <c r="C274" s="13" t="n"/>
      <c r="D274" s="5" t="n"/>
      <c r="E274" s="5" t="n"/>
      <c r="F274" s="18">
        <f>IF(E274&amp;""="","",IFERROR(VLOOKUP(E274&amp;"",'الإعدادات'!$A$10:$B$24,2,FALSE),""))</f>
        <v/>
      </c>
      <c r="G274" s="18">
        <f>IF(F274="","",IF(D274&amp;""="",0,IFERROR(VLOOKUP(D274&amp;"",'الإعدادات'!$D$10:$E$17,2,FALSE),"")))</f>
        <v/>
      </c>
      <c r="H274" s="18">
        <f>IF(OR(F274="",G274=""),"",IF(F274&gt;'الإعدادات'!$B$5,ROUND(F274+G274,4),F274))</f>
        <v/>
      </c>
      <c r="I274" s="19">
        <f>IF(K274="محسوب",ROUND(C274*F274,4),"")</f>
        <v/>
      </c>
      <c r="J274" s="19">
        <f>IF(K274="محسوب",ROUND(C274*H274,4),"")</f>
        <v/>
      </c>
      <c r="K274" s="6">
        <f>IF(AND(A274&amp;""="",B274&amp;""="",C274&amp;""="",D274&amp;""="",E274&amp;""=""),"",IF(NOT(ISNUMBER(A274)),"السنة ناقصة",IF(NOT(ISNUMBER(C274)),"الكريديت ناقص",IF(C274&lt;=0,"الكريديت ناقص",IF(E274&amp;""="","بدون تقدير",IF(F274="","تقدير غير موجود",IF(G274="","نوع غير موجود","محسوب")))))))</f>
        <v/>
      </c>
    </row>
    <row r="275">
      <c r="A275" s="17" t="n"/>
      <c r="B275" s="5" t="n"/>
      <c r="C275" s="13" t="n"/>
      <c r="D275" s="5" t="n"/>
      <c r="E275" s="5" t="n"/>
      <c r="F275" s="18">
        <f>IF(E275&amp;""="","",IFERROR(VLOOKUP(E275&amp;"",'الإعدادات'!$A$10:$B$24,2,FALSE),""))</f>
        <v/>
      </c>
      <c r="G275" s="18">
        <f>IF(F275="","",IF(D275&amp;""="",0,IFERROR(VLOOKUP(D275&amp;"",'الإعدادات'!$D$10:$E$17,2,FALSE),"")))</f>
        <v/>
      </c>
      <c r="H275" s="18">
        <f>IF(OR(F275="",G275=""),"",IF(F275&gt;'الإعدادات'!$B$5,ROUND(F275+G275,4),F275))</f>
        <v/>
      </c>
      <c r="I275" s="19">
        <f>IF(K275="محسوب",ROUND(C275*F275,4),"")</f>
        <v/>
      </c>
      <c r="J275" s="19">
        <f>IF(K275="محسوب",ROUND(C275*H275,4),"")</f>
        <v/>
      </c>
      <c r="K275" s="6">
        <f>IF(AND(A275&amp;""="",B275&amp;""="",C275&amp;""="",D275&amp;""="",E275&amp;""=""),"",IF(NOT(ISNUMBER(A275)),"السنة ناقصة",IF(NOT(ISNUMBER(C275)),"الكريديت ناقص",IF(C275&lt;=0,"الكريديت ناقص",IF(E275&amp;""="","بدون تقدير",IF(F275="","تقدير غير موجود",IF(G275="","نوع غير موجود","محسوب")))))))</f>
        <v/>
      </c>
    </row>
    <row r="276">
      <c r="A276" s="17" t="n"/>
      <c r="B276" s="5" t="n"/>
      <c r="C276" s="13" t="n"/>
      <c r="D276" s="5" t="n"/>
      <c r="E276" s="5" t="n"/>
      <c r="F276" s="18">
        <f>IF(E276&amp;""="","",IFERROR(VLOOKUP(E276&amp;"",'الإعدادات'!$A$10:$B$24,2,FALSE),""))</f>
        <v/>
      </c>
      <c r="G276" s="18">
        <f>IF(F276="","",IF(D276&amp;""="",0,IFERROR(VLOOKUP(D276&amp;"",'الإعدادات'!$D$10:$E$17,2,FALSE),"")))</f>
        <v/>
      </c>
      <c r="H276" s="18">
        <f>IF(OR(F276="",G276=""),"",IF(F276&gt;'الإعدادات'!$B$5,ROUND(F276+G276,4),F276))</f>
        <v/>
      </c>
      <c r="I276" s="19">
        <f>IF(K276="محسوب",ROUND(C276*F276,4),"")</f>
        <v/>
      </c>
      <c r="J276" s="19">
        <f>IF(K276="محسوب",ROUND(C276*H276,4),"")</f>
        <v/>
      </c>
      <c r="K276" s="6">
        <f>IF(AND(A276&amp;""="",B276&amp;""="",C276&amp;""="",D276&amp;""="",E276&amp;""=""),"",IF(NOT(ISNUMBER(A276)),"السنة ناقصة",IF(NOT(ISNUMBER(C276)),"الكريديت ناقص",IF(C276&lt;=0,"الكريديت ناقص",IF(E276&amp;""="","بدون تقدير",IF(F276="","تقدير غير موجود",IF(G276="","نوع غير موجود","محسوب")))))))</f>
        <v/>
      </c>
    </row>
    <row r="277">
      <c r="A277" s="17" t="n"/>
      <c r="B277" s="5" t="n"/>
      <c r="C277" s="13" t="n"/>
      <c r="D277" s="5" t="n"/>
      <c r="E277" s="5" t="n"/>
      <c r="F277" s="18">
        <f>IF(E277&amp;""="","",IFERROR(VLOOKUP(E277&amp;"",'الإعدادات'!$A$10:$B$24,2,FALSE),""))</f>
        <v/>
      </c>
      <c r="G277" s="18">
        <f>IF(F277="","",IF(D277&amp;""="",0,IFERROR(VLOOKUP(D277&amp;"",'الإعدادات'!$D$10:$E$17,2,FALSE),"")))</f>
        <v/>
      </c>
      <c r="H277" s="18">
        <f>IF(OR(F277="",G277=""),"",IF(F277&gt;'الإعدادات'!$B$5,ROUND(F277+G277,4),F277))</f>
        <v/>
      </c>
      <c r="I277" s="19">
        <f>IF(K277="محسوب",ROUND(C277*F277,4),"")</f>
        <v/>
      </c>
      <c r="J277" s="19">
        <f>IF(K277="محسوب",ROUND(C277*H277,4),"")</f>
        <v/>
      </c>
      <c r="K277" s="6">
        <f>IF(AND(A277&amp;""="",B277&amp;""="",C277&amp;""="",D277&amp;""="",E277&amp;""=""),"",IF(NOT(ISNUMBER(A277)),"السنة ناقصة",IF(NOT(ISNUMBER(C277)),"الكريديت ناقص",IF(C277&lt;=0,"الكريديت ناقص",IF(E277&amp;""="","بدون تقدير",IF(F277="","تقدير غير موجود",IF(G277="","نوع غير موجود","محسوب")))))))</f>
        <v/>
      </c>
    </row>
    <row r="278">
      <c r="A278" s="17" t="n"/>
      <c r="B278" s="5" t="n"/>
      <c r="C278" s="13" t="n"/>
      <c r="D278" s="5" t="n"/>
      <c r="E278" s="5" t="n"/>
      <c r="F278" s="18">
        <f>IF(E278&amp;""="","",IFERROR(VLOOKUP(E278&amp;"",'الإعدادات'!$A$10:$B$24,2,FALSE),""))</f>
        <v/>
      </c>
      <c r="G278" s="18">
        <f>IF(F278="","",IF(D278&amp;""="",0,IFERROR(VLOOKUP(D278&amp;"",'الإعدادات'!$D$10:$E$17,2,FALSE),"")))</f>
        <v/>
      </c>
      <c r="H278" s="18">
        <f>IF(OR(F278="",G278=""),"",IF(F278&gt;'الإعدادات'!$B$5,ROUND(F278+G278,4),F278))</f>
        <v/>
      </c>
      <c r="I278" s="19">
        <f>IF(K278="محسوب",ROUND(C278*F278,4),"")</f>
        <v/>
      </c>
      <c r="J278" s="19">
        <f>IF(K278="محسوب",ROUND(C278*H278,4),"")</f>
        <v/>
      </c>
      <c r="K278" s="6">
        <f>IF(AND(A278&amp;""="",B278&amp;""="",C278&amp;""="",D278&amp;""="",E278&amp;""=""),"",IF(NOT(ISNUMBER(A278)),"السنة ناقصة",IF(NOT(ISNUMBER(C278)),"الكريديت ناقص",IF(C278&lt;=0,"الكريديت ناقص",IF(E278&amp;""="","بدون تقدير",IF(F278="","تقدير غير موجود",IF(G278="","نوع غير موجود","محسوب")))))))</f>
        <v/>
      </c>
    </row>
    <row r="279">
      <c r="A279" s="17" t="n"/>
      <c r="B279" s="5" t="n"/>
      <c r="C279" s="13" t="n"/>
      <c r="D279" s="5" t="n"/>
      <c r="E279" s="5" t="n"/>
      <c r="F279" s="18">
        <f>IF(E279&amp;""="","",IFERROR(VLOOKUP(E279&amp;"",'الإعدادات'!$A$10:$B$24,2,FALSE),""))</f>
        <v/>
      </c>
      <c r="G279" s="18">
        <f>IF(F279="","",IF(D279&amp;""="",0,IFERROR(VLOOKUP(D279&amp;"",'الإعدادات'!$D$10:$E$17,2,FALSE),"")))</f>
        <v/>
      </c>
      <c r="H279" s="18">
        <f>IF(OR(F279="",G279=""),"",IF(F279&gt;'الإعدادات'!$B$5,ROUND(F279+G279,4),F279))</f>
        <v/>
      </c>
      <c r="I279" s="19">
        <f>IF(K279="محسوب",ROUND(C279*F279,4),"")</f>
        <v/>
      </c>
      <c r="J279" s="19">
        <f>IF(K279="محسوب",ROUND(C279*H279,4),"")</f>
        <v/>
      </c>
      <c r="K279" s="6">
        <f>IF(AND(A279&amp;""="",B279&amp;""="",C279&amp;""="",D279&amp;""="",E279&amp;""=""),"",IF(NOT(ISNUMBER(A279)),"السنة ناقصة",IF(NOT(ISNUMBER(C279)),"الكريديت ناقص",IF(C279&lt;=0,"الكريديت ناقص",IF(E279&amp;""="","بدون تقدير",IF(F279="","تقدير غير موجود",IF(G279="","نوع غير موجود","محسوب")))))))</f>
        <v/>
      </c>
    </row>
    <row r="280">
      <c r="A280" s="17" t="n"/>
      <c r="B280" s="5" t="n"/>
      <c r="C280" s="13" t="n"/>
      <c r="D280" s="5" t="n"/>
      <c r="E280" s="5" t="n"/>
      <c r="F280" s="18">
        <f>IF(E280&amp;""="","",IFERROR(VLOOKUP(E280&amp;"",'الإعدادات'!$A$10:$B$24,2,FALSE),""))</f>
        <v/>
      </c>
      <c r="G280" s="18">
        <f>IF(F280="","",IF(D280&amp;""="",0,IFERROR(VLOOKUP(D280&amp;"",'الإعدادات'!$D$10:$E$17,2,FALSE),"")))</f>
        <v/>
      </c>
      <c r="H280" s="18">
        <f>IF(OR(F280="",G280=""),"",IF(F280&gt;'الإعدادات'!$B$5,ROUND(F280+G280,4),F280))</f>
        <v/>
      </c>
      <c r="I280" s="19">
        <f>IF(K280="محسوب",ROUND(C280*F280,4),"")</f>
        <v/>
      </c>
      <c r="J280" s="19">
        <f>IF(K280="محسوب",ROUND(C280*H280,4),"")</f>
        <v/>
      </c>
      <c r="K280" s="6">
        <f>IF(AND(A280&amp;""="",B280&amp;""="",C280&amp;""="",D280&amp;""="",E280&amp;""=""),"",IF(NOT(ISNUMBER(A280)),"السنة ناقصة",IF(NOT(ISNUMBER(C280)),"الكريديت ناقص",IF(C280&lt;=0,"الكريديت ناقص",IF(E280&amp;""="","بدون تقدير",IF(F280="","تقدير غير موجود",IF(G280="","نوع غير موجود","محسوب")))))))</f>
        <v/>
      </c>
    </row>
    <row r="281">
      <c r="A281" s="17" t="n"/>
      <c r="B281" s="5" t="n"/>
      <c r="C281" s="13" t="n"/>
      <c r="D281" s="5" t="n"/>
      <c r="E281" s="5" t="n"/>
      <c r="F281" s="18">
        <f>IF(E281&amp;""="","",IFERROR(VLOOKUP(E281&amp;"",'الإعدادات'!$A$10:$B$24,2,FALSE),""))</f>
        <v/>
      </c>
      <c r="G281" s="18">
        <f>IF(F281="","",IF(D281&amp;""="",0,IFERROR(VLOOKUP(D281&amp;"",'الإعدادات'!$D$10:$E$17,2,FALSE),"")))</f>
        <v/>
      </c>
      <c r="H281" s="18">
        <f>IF(OR(F281="",G281=""),"",IF(F281&gt;'الإعدادات'!$B$5,ROUND(F281+G281,4),F281))</f>
        <v/>
      </c>
      <c r="I281" s="19">
        <f>IF(K281="محسوب",ROUND(C281*F281,4),"")</f>
        <v/>
      </c>
      <c r="J281" s="19">
        <f>IF(K281="محسوب",ROUND(C281*H281,4),"")</f>
        <v/>
      </c>
      <c r="K281" s="6">
        <f>IF(AND(A281&amp;""="",B281&amp;""="",C281&amp;""="",D281&amp;""="",E281&amp;""=""),"",IF(NOT(ISNUMBER(A281)),"السنة ناقصة",IF(NOT(ISNUMBER(C281)),"الكريديت ناقص",IF(C281&lt;=0,"الكريديت ناقص",IF(E281&amp;""="","بدون تقدير",IF(F281="","تقدير غير موجود",IF(G281="","نوع غير موجود","محسوب")))))))</f>
        <v/>
      </c>
    </row>
    <row r="282">
      <c r="A282" s="17" t="n"/>
      <c r="B282" s="5" t="n"/>
      <c r="C282" s="13" t="n"/>
      <c r="D282" s="5" t="n"/>
      <c r="E282" s="5" t="n"/>
      <c r="F282" s="18">
        <f>IF(E282&amp;""="","",IFERROR(VLOOKUP(E282&amp;"",'الإعدادات'!$A$10:$B$24,2,FALSE),""))</f>
        <v/>
      </c>
      <c r="G282" s="18">
        <f>IF(F282="","",IF(D282&amp;""="",0,IFERROR(VLOOKUP(D282&amp;"",'الإعدادات'!$D$10:$E$17,2,FALSE),"")))</f>
        <v/>
      </c>
      <c r="H282" s="18">
        <f>IF(OR(F282="",G282=""),"",IF(F282&gt;'الإعدادات'!$B$5,ROUND(F282+G282,4),F282))</f>
        <v/>
      </c>
      <c r="I282" s="19">
        <f>IF(K282="محسوب",ROUND(C282*F282,4),"")</f>
        <v/>
      </c>
      <c r="J282" s="19">
        <f>IF(K282="محسوب",ROUND(C282*H282,4),"")</f>
        <v/>
      </c>
      <c r="K282" s="6">
        <f>IF(AND(A282&amp;""="",B282&amp;""="",C282&amp;""="",D282&amp;""="",E282&amp;""=""),"",IF(NOT(ISNUMBER(A282)),"السنة ناقصة",IF(NOT(ISNUMBER(C282)),"الكريديت ناقص",IF(C282&lt;=0,"الكريديت ناقص",IF(E282&amp;""="","بدون تقدير",IF(F282="","تقدير غير موجود",IF(G282="","نوع غير موجود","محسوب")))))))</f>
        <v/>
      </c>
    </row>
    <row r="283">
      <c r="A283" s="17" t="n"/>
      <c r="B283" s="5" t="n"/>
      <c r="C283" s="13" t="n"/>
      <c r="D283" s="5" t="n"/>
      <c r="E283" s="5" t="n"/>
      <c r="F283" s="18">
        <f>IF(E283&amp;""="","",IFERROR(VLOOKUP(E283&amp;"",'الإعدادات'!$A$10:$B$24,2,FALSE),""))</f>
        <v/>
      </c>
      <c r="G283" s="18">
        <f>IF(F283="","",IF(D283&amp;""="",0,IFERROR(VLOOKUP(D283&amp;"",'الإعدادات'!$D$10:$E$17,2,FALSE),"")))</f>
        <v/>
      </c>
      <c r="H283" s="18">
        <f>IF(OR(F283="",G283=""),"",IF(F283&gt;'الإعدادات'!$B$5,ROUND(F283+G283,4),F283))</f>
        <v/>
      </c>
      <c r="I283" s="19">
        <f>IF(K283="محسوب",ROUND(C283*F283,4),"")</f>
        <v/>
      </c>
      <c r="J283" s="19">
        <f>IF(K283="محسوب",ROUND(C283*H283,4),"")</f>
        <v/>
      </c>
      <c r="K283" s="6">
        <f>IF(AND(A283&amp;""="",B283&amp;""="",C283&amp;""="",D283&amp;""="",E283&amp;""=""),"",IF(NOT(ISNUMBER(A283)),"السنة ناقصة",IF(NOT(ISNUMBER(C283)),"الكريديت ناقص",IF(C283&lt;=0,"الكريديت ناقص",IF(E283&amp;""="","بدون تقدير",IF(F283="","تقدير غير موجود",IF(G283="","نوع غير موجود","محسوب")))))))</f>
        <v/>
      </c>
    </row>
    <row r="284">
      <c r="A284" s="17" t="n"/>
      <c r="B284" s="5" t="n"/>
      <c r="C284" s="13" t="n"/>
      <c r="D284" s="5" t="n"/>
      <c r="E284" s="5" t="n"/>
      <c r="F284" s="18">
        <f>IF(E284&amp;""="","",IFERROR(VLOOKUP(E284&amp;"",'الإعدادات'!$A$10:$B$24,2,FALSE),""))</f>
        <v/>
      </c>
      <c r="G284" s="18">
        <f>IF(F284="","",IF(D284&amp;""="",0,IFERROR(VLOOKUP(D284&amp;"",'الإعدادات'!$D$10:$E$17,2,FALSE),"")))</f>
        <v/>
      </c>
      <c r="H284" s="18">
        <f>IF(OR(F284="",G284=""),"",IF(F284&gt;'الإعدادات'!$B$5,ROUND(F284+G284,4),F284))</f>
        <v/>
      </c>
      <c r="I284" s="19">
        <f>IF(K284="محسوب",ROUND(C284*F284,4),"")</f>
        <v/>
      </c>
      <c r="J284" s="19">
        <f>IF(K284="محسوب",ROUND(C284*H284,4),"")</f>
        <v/>
      </c>
      <c r="K284" s="6">
        <f>IF(AND(A284&amp;""="",B284&amp;""="",C284&amp;""="",D284&amp;""="",E284&amp;""=""),"",IF(NOT(ISNUMBER(A284)),"السنة ناقصة",IF(NOT(ISNUMBER(C284)),"الكريديت ناقص",IF(C284&lt;=0,"الكريديت ناقص",IF(E284&amp;""="","بدون تقدير",IF(F284="","تقدير غير موجود",IF(G284="","نوع غير موجود","محسوب")))))))</f>
        <v/>
      </c>
    </row>
    <row r="285">
      <c r="A285" s="17" t="n"/>
      <c r="B285" s="5" t="n"/>
      <c r="C285" s="13" t="n"/>
      <c r="D285" s="5" t="n"/>
      <c r="E285" s="5" t="n"/>
      <c r="F285" s="18">
        <f>IF(E285&amp;""="","",IFERROR(VLOOKUP(E285&amp;"",'الإعدادات'!$A$10:$B$24,2,FALSE),""))</f>
        <v/>
      </c>
      <c r="G285" s="18">
        <f>IF(F285="","",IF(D285&amp;""="",0,IFERROR(VLOOKUP(D285&amp;"",'الإعدادات'!$D$10:$E$17,2,FALSE),"")))</f>
        <v/>
      </c>
      <c r="H285" s="18">
        <f>IF(OR(F285="",G285=""),"",IF(F285&gt;'الإعدادات'!$B$5,ROUND(F285+G285,4),F285))</f>
        <v/>
      </c>
      <c r="I285" s="19">
        <f>IF(K285="محسوب",ROUND(C285*F285,4),"")</f>
        <v/>
      </c>
      <c r="J285" s="19">
        <f>IF(K285="محسوب",ROUND(C285*H285,4),"")</f>
        <v/>
      </c>
      <c r="K285" s="6">
        <f>IF(AND(A285&amp;""="",B285&amp;""="",C285&amp;""="",D285&amp;""="",E285&amp;""=""),"",IF(NOT(ISNUMBER(A285)),"السنة ناقصة",IF(NOT(ISNUMBER(C285)),"الكريديت ناقص",IF(C285&lt;=0,"الكريديت ناقص",IF(E285&amp;""="","بدون تقدير",IF(F285="","تقدير غير موجود",IF(G285="","نوع غير موجود","محسوب")))))))</f>
        <v/>
      </c>
    </row>
    <row r="286">
      <c r="A286" s="17" t="n"/>
      <c r="B286" s="5" t="n"/>
      <c r="C286" s="13" t="n"/>
      <c r="D286" s="5" t="n"/>
      <c r="E286" s="5" t="n"/>
      <c r="F286" s="18">
        <f>IF(E286&amp;""="","",IFERROR(VLOOKUP(E286&amp;"",'الإعدادات'!$A$10:$B$24,2,FALSE),""))</f>
        <v/>
      </c>
      <c r="G286" s="18">
        <f>IF(F286="","",IF(D286&amp;""="",0,IFERROR(VLOOKUP(D286&amp;"",'الإعدادات'!$D$10:$E$17,2,FALSE),"")))</f>
        <v/>
      </c>
      <c r="H286" s="18">
        <f>IF(OR(F286="",G286=""),"",IF(F286&gt;'الإعدادات'!$B$5,ROUND(F286+G286,4),F286))</f>
        <v/>
      </c>
      <c r="I286" s="19">
        <f>IF(K286="محسوب",ROUND(C286*F286,4),"")</f>
        <v/>
      </c>
      <c r="J286" s="19">
        <f>IF(K286="محسوب",ROUND(C286*H286,4),"")</f>
        <v/>
      </c>
      <c r="K286" s="6">
        <f>IF(AND(A286&amp;""="",B286&amp;""="",C286&amp;""="",D286&amp;""="",E286&amp;""=""),"",IF(NOT(ISNUMBER(A286)),"السنة ناقصة",IF(NOT(ISNUMBER(C286)),"الكريديت ناقص",IF(C286&lt;=0,"الكريديت ناقص",IF(E286&amp;""="","بدون تقدير",IF(F286="","تقدير غير موجود",IF(G286="","نوع غير موجود","محسوب")))))))</f>
        <v/>
      </c>
    </row>
    <row r="287">
      <c r="A287" s="17" t="n"/>
      <c r="B287" s="5" t="n"/>
      <c r="C287" s="13" t="n"/>
      <c r="D287" s="5" t="n"/>
      <c r="E287" s="5" t="n"/>
      <c r="F287" s="18">
        <f>IF(E287&amp;""="","",IFERROR(VLOOKUP(E287&amp;"",'الإعدادات'!$A$10:$B$24,2,FALSE),""))</f>
        <v/>
      </c>
      <c r="G287" s="18">
        <f>IF(F287="","",IF(D287&amp;""="",0,IFERROR(VLOOKUP(D287&amp;"",'الإعدادات'!$D$10:$E$17,2,FALSE),"")))</f>
        <v/>
      </c>
      <c r="H287" s="18">
        <f>IF(OR(F287="",G287=""),"",IF(F287&gt;'الإعدادات'!$B$5,ROUND(F287+G287,4),F287))</f>
        <v/>
      </c>
      <c r="I287" s="19">
        <f>IF(K287="محسوب",ROUND(C287*F287,4),"")</f>
        <v/>
      </c>
      <c r="J287" s="19">
        <f>IF(K287="محسوب",ROUND(C287*H287,4),"")</f>
        <v/>
      </c>
      <c r="K287" s="6">
        <f>IF(AND(A287&amp;""="",B287&amp;""="",C287&amp;""="",D287&amp;""="",E287&amp;""=""),"",IF(NOT(ISNUMBER(A287)),"السنة ناقصة",IF(NOT(ISNUMBER(C287)),"الكريديت ناقص",IF(C287&lt;=0,"الكريديت ناقص",IF(E287&amp;""="","بدون تقدير",IF(F287="","تقدير غير موجود",IF(G287="","نوع غير موجود","محسوب")))))))</f>
        <v/>
      </c>
    </row>
    <row r="288">
      <c r="A288" s="17" t="n"/>
      <c r="B288" s="5" t="n"/>
      <c r="C288" s="13" t="n"/>
      <c r="D288" s="5" t="n"/>
      <c r="E288" s="5" t="n"/>
      <c r="F288" s="18">
        <f>IF(E288&amp;""="","",IFERROR(VLOOKUP(E288&amp;"",'الإعدادات'!$A$10:$B$24,2,FALSE),""))</f>
        <v/>
      </c>
      <c r="G288" s="18">
        <f>IF(F288="","",IF(D288&amp;""="",0,IFERROR(VLOOKUP(D288&amp;"",'الإعدادات'!$D$10:$E$17,2,FALSE),"")))</f>
        <v/>
      </c>
      <c r="H288" s="18">
        <f>IF(OR(F288="",G288=""),"",IF(F288&gt;'الإعدادات'!$B$5,ROUND(F288+G288,4),F288))</f>
        <v/>
      </c>
      <c r="I288" s="19">
        <f>IF(K288="محسوب",ROUND(C288*F288,4),"")</f>
        <v/>
      </c>
      <c r="J288" s="19">
        <f>IF(K288="محسوب",ROUND(C288*H288,4),"")</f>
        <v/>
      </c>
      <c r="K288" s="6">
        <f>IF(AND(A288&amp;""="",B288&amp;""="",C288&amp;""="",D288&amp;""="",E288&amp;""=""),"",IF(NOT(ISNUMBER(A288)),"السنة ناقصة",IF(NOT(ISNUMBER(C288)),"الكريديت ناقص",IF(C288&lt;=0,"الكريديت ناقص",IF(E288&amp;""="","بدون تقدير",IF(F288="","تقدير غير موجود",IF(G288="","نوع غير موجود","محسوب")))))))</f>
        <v/>
      </c>
    </row>
    <row r="289">
      <c r="A289" s="17" t="n"/>
      <c r="B289" s="5" t="n"/>
      <c r="C289" s="13" t="n"/>
      <c r="D289" s="5" t="n"/>
      <c r="E289" s="5" t="n"/>
      <c r="F289" s="18">
        <f>IF(E289&amp;""="","",IFERROR(VLOOKUP(E289&amp;"",'الإعدادات'!$A$10:$B$24,2,FALSE),""))</f>
        <v/>
      </c>
      <c r="G289" s="18">
        <f>IF(F289="","",IF(D289&amp;""="",0,IFERROR(VLOOKUP(D289&amp;"",'الإعدادات'!$D$10:$E$17,2,FALSE),"")))</f>
        <v/>
      </c>
      <c r="H289" s="18">
        <f>IF(OR(F289="",G289=""),"",IF(F289&gt;'الإعدادات'!$B$5,ROUND(F289+G289,4),F289))</f>
        <v/>
      </c>
      <c r="I289" s="19">
        <f>IF(K289="محسوب",ROUND(C289*F289,4),"")</f>
        <v/>
      </c>
      <c r="J289" s="19">
        <f>IF(K289="محسوب",ROUND(C289*H289,4),"")</f>
        <v/>
      </c>
      <c r="K289" s="6">
        <f>IF(AND(A289&amp;""="",B289&amp;""="",C289&amp;""="",D289&amp;""="",E289&amp;""=""),"",IF(NOT(ISNUMBER(A289)),"السنة ناقصة",IF(NOT(ISNUMBER(C289)),"الكريديت ناقص",IF(C289&lt;=0,"الكريديت ناقص",IF(E289&amp;""="","بدون تقدير",IF(F289="","تقدير غير موجود",IF(G289="","نوع غير موجود","محسوب")))))))</f>
        <v/>
      </c>
    </row>
    <row r="290">
      <c r="A290" s="17" t="n"/>
      <c r="B290" s="5" t="n"/>
      <c r="C290" s="13" t="n"/>
      <c r="D290" s="5" t="n"/>
      <c r="E290" s="5" t="n"/>
      <c r="F290" s="18">
        <f>IF(E290&amp;""="","",IFERROR(VLOOKUP(E290&amp;"",'الإعدادات'!$A$10:$B$24,2,FALSE),""))</f>
        <v/>
      </c>
      <c r="G290" s="18">
        <f>IF(F290="","",IF(D290&amp;""="",0,IFERROR(VLOOKUP(D290&amp;"",'الإعدادات'!$D$10:$E$17,2,FALSE),"")))</f>
        <v/>
      </c>
      <c r="H290" s="18">
        <f>IF(OR(F290="",G290=""),"",IF(F290&gt;'الإعدادات'!$B$5,ROUND(F290+G290,4),F290))</f>
        <v/>
      </c>
      <c r="I290" s="19">
        <f>IF(K290="محسوب",ROUND(C290*F290,4),"")</f>
        <v/>
      </c>
      <c r="J290" s="19">
        <f>IF(K290="محسوب",ROUND(C290*H290,4),"")</f>
        <v/>
      </c>
      <c r="K290" s="6">
        <f>IF(AND(A290&amp;""="",B290&amp;""="",C290&amp;""="",D290&amp;""="",E290&amp;""=""),"",IF(NOT(ISNUMBER(A290)),"السنة ناقصة",IF(NOT(ISNUMBER(C290)),"الكريديت ناقص",IF(C290&lt;=0,"الكريديت ناقص",IF(E290&amp;""="","بدون تقدير",IF(F290="","تقدير غير موجود",IF(G290="","نوع غير موجود","محسوب")))))))</f>
        <v/>
      </c>
    </row>
    <row r="291">
      <c r="A291" s="17" t="n"/>
      <c r="B291" s="5" t="n"/>
      <c r="C291" s="13" t="n"/>
      <c r="D291" s="5" t="n"/>
      <c r="E291" s="5" t="n"/>
      <c r="F291" s="18">
        <f>IF(E291&amp;""="","",IFERROR(VLOOKUP(E291&amp;"",'الإعدادات'!$A$10:$B$24,2,FALSE),""))</f>
        <v/>
      </c>
      <c r="G291" s="18">
        <f>IF(F291="","",IF(D291&amp;""="",0,IFERROR(VLOOKUP(D291&amp;"",'الإعدادات'!$D$10:$E$17,2,FALSE),"")))</f>
        <v/>
      </c>
      <c r="H291" s="18">
        <f>IF(OR(F291="",G291=""),"",IF(F291&gt;'الإعدادات'!$B$5,ROUND(F291+G291,4),F291))</f>
        <v/>
      </c>
      <c r="I291" s="19">
        <f>IF(K291="محسوب",ROUND(C291*F291,4),"")</f>
        <v/>
      </c>
      <c r="J291" s="19">
        <f>IF(K291="محسوب",ROUND(C291*H291,4),"")</f>
        <v/>
      </c>
      <c r="K291" s="6">
        <f>IF(AND(A291&amp;""="",B291&amp;""="",C291&amp;""="",D291&amp;""="",E291&amp;""=""),"",IF(NOT(ISNUMBER(A291)),"السنة ناقصة",IF(NOT(ISNUMBER(C291)),"الكريديت ناقص",IF(C291&lt;=0,"الكريديت ناقص",IF(E291&amp;""="","بدون تقدير",IF(F291="","تقدير غير موجود",IF(G291="","نوع غير موجود","محسوب")))))))</f>
        <v/>
      </c>
    </row>
    <row r="292">
      <c r="A292" s="17" t="n"/>
      <c r="B292" s="5" t="n"/>
      <c r="C292" s="13" t="n"/>
      <c r="D292" s="5" t="n"/>
      <c r="E292" s="5" t="n"/>
      <c r="F292" s="18">
        <f>IF(E292&amp;""="","",IFERROR(VLOOKUP(E292&amp;"",'الإعدادات'!$A$10:$B$24,2,FALSE),""))</f>
        <v/>
      </c>
      <c r="G292" s="18">
        <f>IF(F292="","",IF(D292&amp;""="",0,IFERROR(VLOOKUP(D292&amp;"",'الإعدادات'!$D$10:$E$17,2,FALSE),"")))</f>
        <v/>
      </c>
      <c r="H292" s="18">
        <f>IF(OR(F292="",G292=""),"",IF(F292&gt;'الإعدادات'!$B$5,ROUND(F292+G292,4),F292))</f>
        <v/>
      </c>
      <c r="I292" s="19">
        <f>IF(K292="محسوب",ROUND(C292*F292,4),"")</f>
        <v/>
      </c>
      <c r="J292" s="19">
        <f>IF(K292="محسوب",ROUND(C292*H292,4),"")</f>
        <v/>
      </c>
      <c r="K292" s="6">
        <f>IF(AND(A292&amp;""="",B292&amp;""="",C292&amp;""="",D292&amp;""="",E292&amp;""=""),"",IF(NOT(ISNUMBER(A292)),"السنة ناقصة",IF(NOT(ISNUMBER(C292)),"الكريديت ناقص",IF(C292&lt;=0,"الكريديت ناقص",IF(E292&amp;""="","بدون تقدير",IF(F292="","تقدير غير موجود",IF(G292="","نوع غير موجود","محسوب")))))))</f>
        <v/>
      </c>
    </row>
    <row r="293">
      <c r="A293" s="17" t="n"/>
      <c r="B293" s="5" t="n"/>
      <c r="C293" s="13" t="n"/>
      <c r="D293" s="5" t="n"/>
      <c r="E293" s="5" t="n"/>
      <c r="F293" s="18">
        <f>IF(E293&amp;""="","",IFERROR(VLOOKUP(E293&amp;"",'الإعدادات'!$A$10:$B$24,2,FALSE),""))</f>
        <v/>
      </c>
      <c r="G293" s="18">
        <f>IF(F293="","",IF(D293&amp;""="",0,IFERROR(VLOOKUP(D293&amp;"",'الإعدادات'!$D$10:$E$17,2,FALSE),"")))</f>
        <v/>
      </c>
      <c r="H293" s="18">
        <f>IF(OR(F293="",G293=""),"",IF(F293&gt;'الإعدادات'!$B$5,ROUND(F293+G293,4),F293))</f>
        <v/>
      </c>
      <c r="I293" s="19">
        <f>IF(K293="محسوب",ROUND(C293*F293,4),"")</f>
        <v/>
      </c>
      <c r="J293" s="19">
        <f>IF(K293="محسوب",ROUND(C293*H293,4),"")</f>
        <v/>
      </c>
      <c r="K293" s="6">
        <f>IF(AND(A293&amp;""="",B293&amp;""="",C293&amp;""="",D293&amp;""="",E293&amp;""=""),"",IF(NOT(ISNUMBER(A293)),"السنة ناقصة",IF(NOT(ISNUMBER(C293)),"الكريديت ناقص",IF(C293&lt;=0,"الكريديت ناقص",IF(E293&amp;""="","بدون تقدير",IF(F293="","تقدير غير موجود",IF(G293="","نوع غير موجود","محسوب")))))))</f>
        <v/>
      </c>
    </row>
    <row r="294">
      <c r="A294" s="17" t="n"/>
      <c r="B294" s="5" t="n"/>
      <c r="C294" s="13" t="n"/>
      <c r="D294" s="5" t="n"/>
      <c r="E294" s="5" t="n"/>
      <c r="F294" s="18">
        <f>IF(E294&amp;""="","",IFERROR(VLOOKUP(E294&amp;"",'الإعدادات'!$A$10:$B$24,2,FALSE),""))</f>
        <v/>
      </c>
      <c r="G294" s="18">
        <f>IF(F294="","",IF(D294&amp;""="",0,IFERROR(VLOOKUP(D294&amp;"",'الإعدادات'!$D$10:$E$17,2,FALSE),"")))</f>
        <v/>
      </c>
      <c r="H294" s="18">
        <f>IF(OR(F294="",G294=""),"",IF(F294&gt;'الإعدادات'!$B$5,ROUND(F294+G294,4),F294))</f>
        <v/>
      </c>
      <c r="I294" s="19">
        <f>IF(K294="محسوب",ROUND(C294*F294,4),"")</f>
        <v/>
      </c>
      <c r="J294" s="19">
        <f>IF(K294="محسوب",ROUND(C294*H294,4),"")</f>
        <v/>
      </c>
      <c r="K294" s="6">
        <f>IF(AND(A294&amp;""="",B294&amp;""="",C294&amp;""="",D294&amp;""="",E294&amp;""=""),"",IF(NOT(ISNUMBER(A294)),"السنة ناقصة",IF(NOT(ISNUMBER(C294)),"الكريديت ناقص",IF(C294&lt;=0,"الكريديت ناقص",IF(E294&amp;""="","بدون تقدير",IF(F294="","تقدير غير موجود",IF(G294="","نوع غير موجود","محسوب")))))))</f>
        <v/>
      </c>
    </row>
    <row r="295">
      <c r="A295" s="17" t="n"/>
      <c r="B295" s="5" t="n"/>
      <c r="C295" s="13" t="n"/>
      <c r="D295" s="5" t="n"/>
      <c r="E295" s="5" t="n"/>
      <c r="F295" s="18">
        <f>IF(E295&amp;""="","",IFERROR(VLOOKUP(E295&amp;"",'الإعدادات'!$A$10:$B$24,2,FALSE),""))</f>
        <v/>
      </c>
      <c r="G295" s="18">
        <f>IF(F295="","",IF(D295&amp;""="",0,IFERROR(VLOOKUP(D295&amp;"",'الإعدادات'!$D$10:$E$17,2,FALSE),"")))</f>
        <v/>
      </c>
      <c r="H295" s="18">
        <f>IF(OR(F295="",G295=""),"",IF(F295&gt;'الإعدادات'!$B$5,ROUND(F295+G295,4),F295))</f>
        <v/>
      </c>
      <c r="I295" s="19">
        <f>IF(K295="محسوب",ROUND(C295*F295,4),"")</f>
        <v/>
      </c>
      <c r="J295" s="19">
        <f>IF(K295="محسوب",ROUND(C295*H295,4),"")</f>
        <v/>
      </c>
      <c r="K295" s="6">
        <f>IF(AND(A295&amp;""="",B295&amp;""="",C295&amp;""="",D295&amp;""="",E295&amp;""=""),"",IF(NOT(ISNUMBER(A295)),"السنة ناقصة",IF(NOT(ISNUMBER(C295)),"الكريديت ناقص",IF(C295&lt;=0,"الكريديت ناقص",IF(E295&amp;""="","بدون تقدير",IF(F295="","تقدير غير موجود",IF(G295="","نوع غير موجود","محسوب")))))))</f>
        <v/>
      </c>
    </row>
    <row r="296">
      <c r="A296" s="17" t="n"/>
      <c r="B296" s="5" t="n"/>
      <c r="C296" s="13" t="n"/>
      <c r="D296" s="5" t="n"/>
      <c r="E296" s="5" t="n"/>
      <c r="F296" s="18">
        <f>IF(E296&amp;""="","",IFERROR(VLOOKUP(E296&amp;"",'الإعدادات'!$A$10:$B$24,2,FALSE),""))</f>
        <v/>
      </c>
      <c r="G296" s="18">
        <f>IF(F296="","",IF(D296&amp;""="",0,IFERROR(VLOOKUP(D296&amp;"",'الإعدادات'!$D$10:$E$17,2,FALSE),"")))</f>
        <v/>
      </c>
      <c r="H296" s="18">
        <f>IF(OR(F296="",G296=""),"",IF(F296&gt;'الإعدادات'!$B$5,ROUND(F296+G296,4),F296))</f>
        <v/>
      </c>
      <c r="I296" s="19">
        <f>IF(K296="محسوب",ROUND(C296*F296,4),"")</f>
        <v/>
      </c>
      <c r="J296" s="19">
        <f>IF(K296="محسوب",ROUND(C296*H296,4),"")</f>
        <v/>
      </c>
      <c r="K296" s="6">
        <f>IF(AND(A296&amp;""="",B296&amp;""="",C296&amp;""="",D296&amp;""="",E296&amp;""=""),"",IF(NOT(ISNUMBER(A296)),"السنة ناقصة",IF(NOT(ISNUMBER(C296)),"الكريديت ناقص",IF(C296&lt;=0,"الكريديت ناقص",IF(E296&amp;""="","بدون تقدير",IF(F296="","تقدير غير موجود",IF(G296="","نوع غير موجود","محسوب")))))))</f>
        <v/>
      </c>
    </row>
    <row r="297">
      <c r="A297" s="17" t="n"/>
      <c r="B297" s="5" t="n"/>
      <c r="C297" s="13" t="n"/>
      <c r="D297" s="5" t="n"/>
      <c r="E297" s="5" t="n"/>
      <c r="F297" s="18">
        <f>IF(E297&amp;""="","",IFERROR(VLOOKUP(E297&amp;"",'الإعدادات'!$A$10:$B$24,2,FALSE),""))</f>
        <v/>
      </c>
      <c r="G297" s="18">
        <f>IF(F297="","",IF(D297&amp;""="",0,IFERROR(VLOOKUP(D297&amp;"",'الإعدادات'!$D$10:$E$17,2,FALSE),"")))</f>
        <v/>
      </c>
      <c r="H297" s="18">
        <f>IF(OR(F297="",G297=""),"",IF(F297&gt;'الإعدادات'!$B$5,ROUND(F297+G297,4),F297))</f>
        <v/>
      </c>
      <c r="I297" s="19">
        <f>IF(K297="محسوب",ROUND(C297*F297,4),"")</f>
        <v/>
      </c>
      <c r="J297" s="19">
        <f>IF(K297="محسوب",ROUND(C297*H297,4),"")</f>
        <v/>
      </c>
      <c r="K297" s="6">
        <f>IF(AND(A297&amp;""="",B297&amp;""="",C297&amp;""="",D297&amp;""="",E297&amp;""=""),"",IF(NOT(ISNUMBER(A297)),"السنة ناقصة",IF(NOT(ISNUMBER(C297)),"الكريديت ناقص",IF(C297&lt;=0,"الكريديت ناقص",IF(E297&amp;""="","بدون تقدير",IF(F297="","تقدير غير موجود",IF(G297="","نوع غير موجود","محسوب")))))))</f>
        <v/>
      </c>
    </row>
    <row r="298">
      <c r="A298" s="17" t="n"/>
      <c r="B298" s="5" t="n"/>
      <c r="C298" s="13" t="n"/>
      <c r="D298" s="5" t="n"/>
      <c r="E298" s="5" t="n"/>
      <c r="F298" s="18">
        <f>IF(E298&amp;""="","",IFERROR(VLOOKUP(E298&amp;"",'الإعدادات'!$A$10:$B$24,2,FALSE),""))</f>
        <v/>
      </c>
      <c r="G298" s="18">
        <f>IF(F298="","",IF(D298&amp;""="",0,IFERROR(VLOOKUP(D298&amp;"",'الإعدادات'!$D$10:$E$17,2,FALSE),"")))</f>
        <v/>
      </c>
      <c r="H298" s="18">
        <f>IF(OR(F298="",G298=""),"",IF(F298&gt;'الإعدادات'!$B$5,ROUND(F298+G298,4),F298))</f>
        <v/>
      </c>
      <c r="I298" s="19">
        <f>IF(K298="محسوب",ROUND(C298*F298,4),"")</f>
        <v/>
      </c>
      <c r="J298" s="19">
        <f>IF(K298="محسوب",ROUND(C298*H298,4),"")</f>
        <v/>
      </c>
      <c r="K298" s="6">
        <f>IF(AND(A298&amp;""="",B298&amp;""="",C298&amp;""="",D298&amp;""="",E298&amp;""=""),"",IF(NOT(ISNUMBER(A298)),"السنة ناقصة",IF(NOT(ISNUMBER(C298)),"الكريديت ناقص",IF(C298&lt;=0,"الكريديت ناقص",IF(E298&amp;""="","بدون تقدير",IF(F298="","تقدير غير موجود",IF(G298="","نوع غير موجود","محسوب")))))))</f>
        <v/>
      </c>
    </row>
    <row r="299">
      <c r="A299" s="17" t="n"/>
      <c r="B299" s="5" t="n"/>
      <c r="C299" s="13" t="n"/>
      <c r="D299" s="5" t="n"/>
      <c r="E299" s="5" t="n"/>
      <c r="F299" s="18">
        <f>IF(E299&amp;""="","",IFERROR(VLOOKUP(E299&amp;"",'الإعدادات'!$A$10:$B$24,2,FALSE),""))</f>
        <v/>
      </c>
      <c r="G299" s="18">
        <f>IF(F299="","",IF(D299&amp;""="",0,IFERROR(VLOOKUP(D299&amp;"",'الإعدادات'!$D$10:$E$17,2,FALSE),"")))</f>
        <v/>
      </c>
      <c r="H299" s="18">
        <f>IF(OR(F299="",G299=""),"",IF(F299&gt;'الإعدادات'!$B$5,ROUND(F299+G299,4),F299))</f>
        <v/>
      </c>
      <c r="I299" s="19">
        <f>IF(K299="محسوب",ROUND(C299*F299,4),"")</f>
        <v/>
      </c>
      <c r="J299" s="19">
        <f>IF(K299="محسوب",ROUND(C299*H299,4),"")</f>
        <v/>
      </c>
      <c r="K299" s="6">
        <f>IF(AND(A299&amp;""="",B299&amp;""="",C299&amp;""="",D299&amp;""="",E299&amp;""=""),"",IF(NOT(ISNUMBER(A299)),"السنة ناقصة",IF(NOT(ISNUMBER(C299)),"الكريديت ناقص",IF(C299&lt;=0,"الكريديت ناقص",IF(E299&amp;""="","بدون تقدير",IF(F299="","تقدير غير موجود",IF(G299="","نوع غير موجود","محسوب")))))))</f>
        <v/>
      </c>
    </row>
    <row r="300">
      <c r="A300" s="17" t="n"/>
      <c r="B300" s="5" t="n"/>
      <c r="C300" s="13" t="n"/>
      <c r="D300" s="5" t="n"/>
      <c r="E300" s="5" t="n"/>
      <c r="F300" s="18">
        <f>IF(E300&amp;""="","",IFERROR(VLOOKUP(E300&amp;"",'الإعدادات'!$A$10:$B$24,2,FALSE),""))</f>
        <v/>
      </c>
      <c r="G300" s="18">
        <f>IF(F300="","",IF(D300&amp;""="",0,IFERROR(VLOOKUP(D300&amp;"",'الإعدادات'!$D$10:$E$17,2,FALSE),"")))</f>
        <v/>
      </c>
      <c r="H300" s="18">
        <f>IF(OR(F300="",G300=""),"",IF(F300&gt;'الإعدادات'!$B$5,ROUND(F300+G300,4),F300))</f>
        <v/>
      </c>
      <c r="I300" s="19">
        <f>IF(K300="محسوب",ROUND(C300*F300,4),"")</f>
        <v/>
      </c>
      <c r="J300" s="19">
        <f>IF(K300="محسوب",ROUND(C300*H300,4),"")</f>
        <v/>
      </c>
      <c r="K300" s="6">
        <f>IF(AND(A300&amp;""="",B300&amp;""="",C300&amp;""="",D300&amp;""="",E300&amp;""=""),"",IF(NOT(ISNUMBER(A300)),"السنة ناقصة",IF(NOT(ISNUMBER(C300)),"الكريديت ناقص",IF(C300&lt;=0,"الكريديت ناقص",IF(E300&amp;""="","بدون تقدير",IF(F300="","تقدير غير موجود",IF(G300="","نوع غير موجود","محسوب")))))))</f>
        <v/>
      </c>
    </row>
    <row r="301">
      <c r="A301" s="17" t="n"/>
      <c r="B301" s="5" t="n"/>
      <c r="C301" s="13" t="n"/>
      <c r="D301" s="5" t="n"/>
      <c r="E301" s="5" t="n"/>
      <c r="F301" s="18">
        <f>IF(E301&amp;""="","",IFERROR(VLOOKUP(E301&amp;"",'الإعدادات'!$A$10:$B$24,2,FALSE),""))</f>
        <v/>
      </c>
      <c r="G301" s="18">
        <f>IF(F301="","",IF(D301&amp;""="",0,IFERROR(VLOOKUP(D301&amp;"",'الإعدادات'!$D$10:$E$17,2,FALSE),"")))</f>
        <v/>
      </c>
      <c r="H301" s="18">
        <f>IF(OR(F301="",G301=""),"",IF(F301&gt;'الإعدادات'!$B$5,ROUND(F301+G301,4),F301))</f>
        <v/>
      </c>
      <c r="I301" s="19">
        <f>IF(K301="محسوب",ROUND(C301*F301,4),"")</f>
        <v/>
      </c>
      <c r="J301" s="19">
        <f>IF(K301="محسوب",ROUND(C301*H301,4),"")</f>
        <v/>
      </c>
      <c r="K301" s="6">
        <f>IF(AND(A301&amp;""="",B301&amp;""="",C301&amp;""="",D301&amp;""="",E301&amp;""=""),"",IF(NOT(ISNUMBER(A301)),"السنة ناقصة",IF(NOT(ISNUMBER(C301)),"الكريديت ناقص",IF(C301&lt;=0,"الكريديت ناقص",IF(E301&amp;""="","بدون تقدير",IF(F301="","تقدير غير موجود",IF(G301="","نوع غير موجود","محسوب")))))))</f>
        <v/>
      </c>
    </row>
    <row r="302">
      <c r="A302" s="17" t="n"/>
      <c r="B302" s="5" t="n"/>
      <c r="C302" s="13" t="n"/>
      <c r="D302" s="5" t="n"/>
      <c r="E302" s="5" t="n"/>
      <c r="F302" s="18">
        <f>IF(E302&amp;""="","",IFERROR(VLOOKUP(E302&amp;"",'الإعدادات'!$A$10:$B$24,2,FALSE),""))</f>
        <v/>
      </c>
      <c r="G302" s="18">
        <f>IF(F302="","",IF(D302&amp;""="",0,IFERROR(VLOOKUP(D302&amp;"",'الإعدادات'!$D$10:$E$17,2,FALSE),"")))</f>
        <v/>
      </c>
      <c r="H302" s="18">
        <f>IF(OR(F302="",G302=""),"",IF(F302&gt;'الإعدادات'!$B$5,ROUND(F302+G302,4),F302))</f>
        <v/>
      </c>
      <c r="I302" s="19">
        <f>IF(K302="محسوب",ROUND(C302*F302,4),"")</f>
        <v/>
      </c>
      <c r="J302" s="19">
        <f>IF(K302="محسوب",ROUND(C302*H302,4),"")</f>
        <v/>
      </c>
      <c r="K302" s="6">
        <f>IF(AND(A302&amp;""="",B302&amp;""="",C302&amp;""="",D302&amp;""="",E302&amp;""=""),"",IF(NOT(ISNUMBER(A302)),"السنة ناقصة",IF(NOT(ISNUMBER(C302)),"الكريديت ناقص",IF(C302&lt;=0,"الكريديت ناقص",IF(E302&amp;""="","بدون تقدير",IF(F302="","تقدير غير موجود",IF(G302="","نوع غير موجود","محسوب")))))))</f>
        <v/>
      </c>
    </row>
    <row r="303">
      <c r="A303" s="17" t="n"/>
      <c r="B303" s="5" t="n"/>
      <c r="C303" s="13" t="n"/>
      <c r="D303" s="5" t="n"/>
      <c r="E303" s="5" t="n"/>
      <c r="F303" s="18">
        <f>IF(E303&amp;""="","",IFERROR(VLOOKUP(E303&amp;"",'الإعدادات'!$A$10:$B$24,2,FALSE),""))</f>
        <v/>
      </c>
      <c r="G303" s="18">
        <f>IF(F303="","",IF(D303&amp;""="",0,IFERROR(VLOOKUP(D303&amp;"",'الإعدادات'!$D$10:$E$17,2,FALSE),"")))</f>
        <v/>
      </c>
      <c r="H303" s="18">
        <f>IF(OR(F303="",G303=""),"",IF(F303&gt;'الإعدادات'!$B$5,ROUND(F303+G303,4),F303))</f>
        <v/>
      </c>
      <c r="I303" s="19">
        <f>IF(K303="محسوب",ROUND(C303*F303,4),"")</f>
        <v/>
      </c>
      <c r="J303" s="19">
        <f>IF(K303="محسوب",ROUND(C303*H303,4),"")</f>
        <v/>
      </c>
      <c r="K303" s="6">
        <f>IF(AND(A303&amp;""="",B303&amp;""="",C303&amp;""="",D303&amp;""="",E303&amp;""=""),"",IF(NOT(ISNUMBER(A303)),"السنة ناقصة",IF(NOT(ISNUMBER(C303)),"الكريديت ناقص",IF(C303&lt;=0,"الكريديت ناقص",IF(E303&amp;""="","بدون تقدير",IF(F303="","تقدير غير موجود",IF(G303="","نوع غير موجود","محسوب")))))))</f>
        <v/>
      </c>
    </row>
    <row r="304">
      <c r="A304" s="17" t="n"/>
      <c r="B304" s="5" t="n"/>
      <c r="C304" s="13" t="n"/>
      <c r="D304" s="5" t="n"/>
      <c r="E304" s="5" t="n"/>
      <c r="F304" s="18">
        <f>IF(E304&amp;""="","",IFERROR(VLOOKUP(E304&amp;"",'الإعدادات'!$A$10:$B$24,2,FALSE),""))</f>
        <v/>
      </c>
      <c r="G304" s="18">
        <f>IF(F304="","",IF(D304&amp;""="",0,IFERROR(VLOOKUP(D304&amp;"",'الإعدادات'!$D$10:$E$17,2,FALSE),"")))</f>
        <v/>
      </c>
      <c r="H304" s="18">
        <f>IF(OR(F304="",G304=""),"",IF(F304&gt;'الإعدادات'!$B$5,ROUND(F304+G304,4),F304))</f>
        <v/>
      </c>
      <c r="I304" s="19">
        <f>IF(K304="محسوب",ROUND(C304*F304,4),"")</f>
        <v/>
      </c>
      <c r="J304" s="19">
        <f>IF(K304="محسوب",ROUND(C304*H304,4),"")</f>
        <v/>
      </c>
      <c r="K304" s="6">
        <f>IF(AND(A304&amp;""="",B304&amp;""="",C304&amp;""="",D304&amp;""="",E304&amp;""=""),"",IF(NOT(ISNUMBER(A304)),"السنة ناقصة",IF(NOT(ISNUMBER(C304)),"الكريديت ناقص",IF(C304&lt;=0,"الكريديت ناقص",IF(E304&amp;""="","بدون تقدير",IF(F304="","تقدير غير موجود",IF(G304="","نوع غير موجود","محسوب")))))))</f>
        <v/>
      </c>
    </row>
    <row r="305">
      <c r="A305" s="17" t="n"/>
      <c r="B305" s="5" t="n"/>
      <c r="C305" s="13" t="n"/>
      <c r="D305" s="5" t="n"/>
      <c r="E305" s="5" t="n"/>
      <c r="F305" s="18">
        <f>IF(E305&amp;""="","",IFERROR(VLOOKUP(E305&amp;"",'الإعدادات'!$A$10:$B$24,2,FALSE),""))</f>
        <v/>
      </c>
      <c r="G305" s="18">
        <f>IF(F305="","",IF(D305&amp;""="",0,IFERROR(VLOOKUP(D305&amp;"",'الإعدادات'!$D$10:$E$17,2,FALSE),"")))</f>
        <v/>
      </c>
      <c r="H305" s="18">
        <f>IF(OR(F305="",G305=""),"",IF(F305&gt;'الإعدادات'!$B$5,ROUND(F305+G305,4),F305))</f>
        <v/>
      </c>
      <c r="I305" s="19">
        <f>IF(K305="محسوب",ROUND(C305*F305,4),"")</f>
        <v/>
      </c>
      <c r="J305" s="19">
        <f>IF(K305="محسوب",ROUND(C305*H305,4),"")</f>
        <v/>
      </c>
      <c r="K305" s="6">
        <f>IF(AND(A305&amp;""="",B305&amp;""="",C305&amp;""="",D305&amp;""="",E305&amp;""=""),"",IF(NOT(ISNUMBER(A305)),"السنة ناقصة",IF(NOT(ISNUMBER(C305)),"الكريديت ناقص",IF(C305&lt;=0,"الكريديت ناقص",IF(E305&amp;""="","بدون تقدير",IF(F305="","تقدير غير موجود",IF(G305="","نوع غير موجود","محسوب")))))))</f>
        <v/>
      </c>
    </row>
  </sheetData>
  <autoFilter ref="A5:K305"/>
  <mergeCells count="2">
    <mergeCell ref="A2:K2"/>
    <mergeCell ref="A1:K1"/>
  </mergeCells>
  <conditionalFormatting sqref="A6:K305">
    <cfRule type="expression" priority="1" dxfId="0">
      <formula>AND($K6&lt;&gt;"",$K6&lt;&gt;"محسوب",$K6&lt;&gt;"بدون تقدير")</formula>
    </cfRule>
    <cfRule type="expression" priority="2" dxfId="1">
      <formula>$K6="بدون تقدير"</formula>
    </cfRule>
  </conditionalFormatting>
  <dataValidations count="3">
    <dataValidation sqref="A6:A305" showDropDown="0" showInputMessage="0" showErrorMessage="0" allowBlank="1" type="list">
      <formula1>"9,10,11,12"</formula1>
    </dataValidation>
    <dataValidation sqref="D6:D305" showDropDown="0" showInputMessage="0" showErrorMessage="0" allowBlank="1" type="list">
      <formula1>='الإعدادات'!$D$10:$D$17</formula1>
    </dataValidation>
    <dataValidation sqref="E6:E305" showDropDown="0" showInputMessage="0" showErrorMessage="0" allowBlank="1" type="list">
      <formula1>='الإعدادات'!$A$10:$A$24</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F24"/>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6" customWidth="1" min="2" max="2"/>
    <col width="14" customWidth="1" min="3" max="3"/>
    <col width="18" customWidth="1" min="4" max="4"/>
    <col width="18" customWidth="1" min="5" max="5"/>
    <col width="18" customWidth="1" min="6" max="6"/>
  </cols>
  <sheetData>
    <row r="1" ht="26" customHeight="1">
      <c r="A1" s="10" t="inlineStr">
        <is>
          <t>حاسبة GPA للدبلومة الأمريكية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الطالب</t>
        </is>
      </c>
      <c r="B4" s="6">
        <f>'الإعدادات'!B4</f>
        <v/>
      </c>
    </row>
    <row r="6">
      <c r="A6" s="20" t="inlineStr">
        <is>
          <t>GPA لكل سنة وتراكمي</t>
        </is>
      </c>
    </row>
    <row r="7" ht="32" customHeight="1">
      <c r="A7" s="16" t="inlineStr">
        <is>
          <t>السنة (Grade)</t>
        </is>
      </c>
      <c r="B7" s="16" t="inlineStr">
        <is>
          <t>عدد المقررات</t>
        </is>
      </c>
      <c r="C7" s="16" t="inlineStr">
        <is>
          <t>الكريديت</t>
        </is>
      </c>
      <c r="D7" s="16" t="inlineStr">
        <is>
          <t>GPA غير مرجّح</t>
        </is>
      </c>
      <c r="E7" s="16" t="inlineStr">
        <is>
          <t>GPA مرجّح</t>
        </is>
      </c>
      <c r="F7" s="16" t="inlineStr">
        <is>
          <t>مقررات Honors/AP</t>
        </is>
      </c>
    </row>
    <row r="8">
      <c r="A8" s="21" t="n">
        <v>9</v>
      </c>
      <c r="B8" s="22">
        <f>COUNTIFS('المقررات'!$A$6:$A$305,A8,'المقررات'!$K$6:$K$305,"محسوب")</f>
        <v/>
      </c>
      <c r="C8" s="18">
        <f>SUMIFS('المقررات'!$C$6:$C$305,'المقررات'!$A$6:$A$305,A8,'المقررات'!$K$6:$K$305,"محسوب")</f>
        <v/>
      </c>
      <c r="D8" s="19">
        <f>IF(C8=0,"",ROUND(SUMIFS('المقررات'!$I$6:$I$305,'المقررات'!$A$6:$A$305,A8,'المقررات'!$K$6:$K$305,"محسوب")/C8,2))</f>
        <v/>
      </c>
      <c r="E8" s="19">
        <f>IF(C8=0,"",ROUND(SUMIFS('المقررات'!$J$6:$J$305,'المقررات'!$A$6:$A$305,A8,'المقررات'!$K$6:$K$305,"محسوب")/C8,2))</f>
        <v/>
      </c>
      <c r="F8" s="22">
        <f>COUNTIFS('المقررات'!$A$6:$A$305,A8,'المقررات'!$K$6:$K$305,"محسوب",'المقررات'!$G$6:$G$305,"&gt;0")</f>
        <v/>
      </c>
    </row>
    <row r="9">
      <c r="A9" s="21" t="n">
        <v>10</v>
      </c>
      <c r="B9" s="22">
        <f>COUNTIFS('المقررات'!$A$6:$A$305,A9,'المقررات'!$K$6:$K$305,"محسوب")</f>
        <v/>
      </c>
      <c r="C9" s="18">
        <f>SUMIFS('المقررات'!$C$6:$C$305,'المقررات'!$A$6:$A$305,A9,'المقررات'!$K$6:$K$305,"محسوب")</f>
        <v/>
      </c>
      <c r="D9" s="19">
        <f>IF(C9=0,"",ROUND(SUMIFS('المقررات'!$I$6:$I$305,'المقررات'!$A$6:$A$305,A9,'المقررات'!$K$6:$K$305,"محسوب")/C9,2))</f>
        <v/>
      </c>
      <c r="E9" s="19">
        <f>IF(C9=0,"",ROUND(SUMIFS('المقررات'!$J$6:$J$305,'المقررات'!$A$6:$A$305,A9,'المقررات'!$K$6:$K$305,"محسوب")/C9,2))</f>
        <v/>
      </c>
      <c r="F9" s="22">
        <f>COUNTIFS('المقررات'!$A$6:$A$305,A9,'المقررات'!$K$6:$K$305,"محسوب",'المقررات'!$G$6:$G$305,"&gt;0")</f>
        <v/>
      </c>
    </row>
    <row r="10">
      <c r="A10" s="21" t="n">
        <v>11</v>
      </c>
      <c r="B10" s="22">
        <f>COUNTIFS('المقررات'!$A$6:$A$305,A10,'المقررات'!$K$6:$K$305,"محسوب")</f>
        <v/>
      </c>
      <c r="C10" s="18">
        <f>SUMIFS('المقررات'!$C$6:$C$305,'المقررات'!$A$6:$A$305,A10,'المقررات'!$K$6:$K$305,"محسوب")</f>
        <v/>
      </c>
      <c r="D10" s="19">
        <f>IF(C10=0,"",ROUND(SUMIFS('المقررات'!$I$6:$I$305,'المقررات'!$A$6:$A$305,A10,'المقررات'!$K$6:$K$305,"محسوب")/C10,2))</f>
        <v/>
      </c>
      <c r="E10" s="19">
        <f>IF(C10=0,"",ROUND(SUMIFS('المقررات'!$J$6:$J$305,'المقررات'!$A$6:$A$305,A10,'المقررات'!$K$6:$K$305,"محسوب")/C10,2))</f>
        <v/>
      </c>
      <c r="F10" s="22">
        <f>COUNTIFS('المقررات'!$A$6:$A$305,A10,'المقررات'!$K$6:$K$305,"محسوب",'المقررات'!$G$6:$G$305,"&gt;0")</f>
        <v/>
      </c>
    </row>
    <row r="11">
      <c r="A11" s="21" t="n">
        <v>12</v>
      </c>
      <c r="B11" s="22">
        <f>COUNTIFS('المقررات'!$A$6:$A$305,A11,'المقررات'!$K$6:$K$305,"محسوب")</f>
        <v/>
      </c>
      <c r="C11" s="18">
        <f>SUMIFS('المقررات'!$C$6:$C$305,'المقررات'!$A$6:$A$305,A11,'المقررات'!$K$6:$K$305,"محسوب")</f>
        <v/>
      </c>
      <c r="D11" s="19">
        <f>IF(C11=0,"",ROUND(SUMIFS('المقررات'!$I$6:$I$305,'المقررات'!$A$6:$A$305,A11,'المقررات'!$K$6:$K$305,"محسوب")/C11,2))</f>
        <v/>
      </c>
      <c r="E11" s="19">
        <f>IF(C11=0,"",ROUND(SUMIFS('المقررات'!$J$6:$J$305,'المقررات'!$A$6:$A$305,A11,'المقررات'!$K$6:$K$305,"محسوب")/C11,2))</f>
        <v/>
      </c>
      <c r="F11" s="22">
        <f>COUNTIFS('المقررات'!$A$6:$A$305,A11,'المقررات'!$K$6:$K$305,"محسوب",'المقررات'!$G$6:$G$305,"&gt;0")</f>
        <v/>
      </c>
    </row>
    <row r="12">
      <c r="A12" s="12" t="inlineStr">
        <is>
          <t>تراكمي</t>
        </is>
      </c>
      <c r="B12" s="23">
        <f>COUNTIF('المقررات'!$K$6:$K$305,"محسوب")</f>
        <v/>
      </c>
      <c r="C12" s="24">
        <f>SUMIFS('المقررات'!$C$6:$C$305,'المقررات'!$K$6:$K$305,"محسوب")</f>
        <v/>
      </c>
      <c r="D12" s="25">
        <f>IF(C12=0,"",ROUND(SUM('المقررات'!$I$6:$I$305)/C12,2))</f>
        <v/>
      </c>
      <c r="E12" s="25">
        <f>IF(C12=0,"",ROUND(SUM('المقررات'!$J$6:$J$305)/C12,2))</f>
        <v/>
      </c>
      <c r="F12" s="23">
        <f>COUNTIFS('المقررات'!$K$6:$K$305,"محسوب",'المقررات'!$G$6:$G$305,"&gt;0")</f>
        <v/>
      </c>
    </row>
    <row r="14">
      <c r="A14" s="20" t="inlineStr">
        <is>
          <t>مراجعة البيانات</t>
        </is>
      </c>
    </row>
    <row r="15">
      <c r="A15" s="12" t="inlineStr">
        <is>
          <t>مقررات بدون تقدير (جارية)</t>
        </is>
      </c>
      <c r="B15" s="22">
        <f>COUNTIF('المقررات'!$K$6:$K$305,"بدون تقدير")</f>
        <v/>
      </c>
    </row>
    <row r="16">
      <c r="A16" s="12" t="inlineStr">
        <is>
          <t>مقررات بها خطأ في البيانات</t>
        </is>
      </c>
      <c r="B16" s="22">
        <f>COUNTIF('المقررات'!$K$6:$K$305,"?*")-COUNTIF('المقررات'!$K$6:$K$305,"محسوب")-B15</f>
        <v/>
      </c>
    </row>
    <row r="17">
      <c r="A17" s="12" t="inlineStr">
        <is>
          <t>مقررات محسوبة خارج السنوات 9 إلى 12</t>
        </is>
      </c>
      <c r="B17" s="22">
        <f>B12-SUM(B8:B11)</f>
        <v/>
      </c>
    </row>
    <row r="19">
      <c r="A19" s="20" t="inlineStr">
        <is>
          <t>ما المطلوب للوصول إلى GPA مرجّح مستهدف</t>
        </is>
      </c>
    </row>
    <row r="20">
      <c r="A20" s="12" t="inlineStr">
        <is>
          <t>GPA مرجّح مستهدف</t>
        </is>
      </c>
      <c r="B20" s="26" t="n">
        <v>3.8</v>
      </c>
    </row>
    <row r="21">
      <c r="A21" s="12" t="inlineStr">
        <is>
          <t>الكريديت المخطط له في المقررات القادمة</t>
        </is>
      </c>
      <c r="B21" s="13" t="n">
        <v>6</v>
      </c>
    </row>
    <row r="22" ht="32" customHeight="1">
      <c r="A22" s="12" t="inlineStr">
        <is>
          <t>متوسط النقاط المرجّحة المطلوب في المقررات القادمة</t>
        </is>
      </c>
      <c r="B22" s="25">
        <f>IF(NOT(ISNUMBER(B20)),"",IF(NOT(ISNUMBER(B21)),"",IF(B21&lt;=0,"",IF(C12=0,"",ROUND((B20*(C12+B21)-SUM('المقررات'!$J$6:$J$305))/B21,2)))))</f>
        <v/>
      </c>
    </row>
    <row r="23" ht="32" customHeight="1">
      <c r="A23" s="12" t="inlineStr">
        <is>
          <t>أعلى نقاط مرجّحة لمقرر واحد في الإعدادات</t>
        </is>
      </c>
      <c r="B23" s="19">
        <f>MAX('الإعدادات'!$B$10:$B$24)+MAX('الإعدادات'!$E$10:$E$17)</f>
        <v/>
      </c>
    </row>
    <row r="24" ht="32" customHeight="1">
      <c r="A24" s="12" t="inlineStr">
        <is>
          <t>الموقف</t>
        </is>
      </c>
      <c r="B24" s="27">
        <f>IF(B22="","",IF(B22&lt;=0,"الهدف مؤمّن بالمقررات الحالية",IF(B22&gt;B23,"غير ممكن بحدود الإعدادات","ممكن حسابيًا، ويتوقف على نوع المقررات القادمة")))</f>
        <v/>
      </c>
    </row>
  </sheetData>
  <mergeCells count="2">
    <mergeCell ref="A2:F2"/>
    <mergeCell ref="A1:F1"/>
  </mergeCells>
  <conditionalFormatting sqref="B16:B17">
    <cfRule type="expression" priority="1" dxfId="0">
      <formula>B16&gt;0</formula>
    </cfRule>
  </conditionalFormatting>
  <conditionalFormatting sqref="B15">
    <cfRule type="expression" priority="2" dxfId="1">
      <formula>B15&gt;0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6" t="inlineStr">
        <is>
          <t>في هذا الشيت</t>
        </is>
      </c>
      <c r="C5" s="16" t="inlineStr">
        <is>
          <t>في برنامج مخصص من Softwiro</t>
        </is>
      </c>
    </row>
    <row r="6" ht="48" customHeight="1">
      <c r="B6" s="5" t="inlineStr">
        <is>
          <t>ملف واحد يعدّل فيه شخص واحد في كل مرة، وتصلك النسخ بالواتساب.</t>
        </is>
      </c>
      <c r="C6" s="28"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8" t="inlineStr">
        <is>
          <t>نصمم الشاشات على خطوات عملك، فيسجّل كل شخص ما يخصه فقط.</t>
        </is>
      </c>
    </row>
    <row r="8" ht="48" customHeight="1">
      <c r="B8" s="5" t="inlineStr">
        <is>
          <t>الأعمدة والصيغ ثابتة كما صُمّم الشيت.</t>
        </is>
      </c>
      <c r="C8" s="28" t="inlineStr">
        <is>
          <t>نبني ما تحتاجه أنت: تقارير وتنبيهات وشاشات على طريقتك.</t>
        </is>
      </c>
    </row>
    <row r="9" ht="48" customHeight="1">
      <c r="B9" s="5" t="inlineStr">
        <is>
          <t>النسخ الاحتياطية والأمان على مسؤوليتك.</t>
        </is>
      </c>
      <c r="C9" s="28" t="inlineStr">
        <is>
          <t>البرنامج على خادم مؤمّن مع نسخ احتياطية دورية.</t>
        </is>
      </c>
    </row>
    <row r="11" ht="30" customHeight="1">
      <c r="B11" s="29" t="inlineStr">
        <is>
          <t>تعرّف على برنامج مخصص من Softwiro واطلب عرضًا تجريبيًا ←</t>
        </is>
      </c>
    </row>
    <row r="13">
      <c r="B13" s="30"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حاسبة GPA للدبلومة الأمريكية</dc:title>
  <dc:description>تسجّل مقررات كل سنة من 9 إلى 12 بالكريديت ونوع المقرر (عادي أو Honors أو AP) والتقدير الحرفي، فتحسب GPA غير مرجّح ومرجّح لكل سنة وتراكميًا. جدول تحويل التقدير والإضافات في الإعدادات قابل للتعديل حسب مدرستك.</dc:description>
  <dcterms:created xsi:type="dcterms:W3CDTF">2026-11-05T01:36:16Z</dcterms:created>
  <dcterms:modified xsi:type="dcterms:W3CDTF">2026-11-05T01:36:16Z</dcterms:modified>
  <cp:keywords>Softwiro, Excel, حاسبة GPA للدبلومة الأمريكية</cp:keywords>
</cp:coreProperties>
</file>